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Отдел размещения и заключения\ГК 2024 ФКУ\003 Сведения для сайта\01. Январь\"/>
    </mc:Choice>
  </mc:AlternateContent>
  <xr:revisionPtr revIDLastSave="0" documentId="13_ncr:1_{EE759362-E945-4C3B-BCED-3CEE17BDCA0F}" xr6:coauthVersionLast="47" xr6:coauthVersionMax="47" xr10:uidLastSave="{00000000-0000-0000-0000-000000000000}"/>
  <bookViews>
    <workbookView xWindow="-28920" yWindow="-120" windowWidth="29040" windowHeight="15840" xr2:uid="{4B1082B4-7168-48A0-A59C-E3B7A41A6E0B}"/>
  </bookViews>
  <sheets>
    <sheet name="2024 год" sheetId="1" r:id="rId1"/>
    <sheet name="1416" sheetId="2" r:id="rId2"/>
    <sheet name="1512 вич" sheetId="4" r:id="rId3"/>
    <sheet name="1512 туб" sheetId="3" r:id="rId4"/>
    <sheet name="1688" sheetId="5" r:id="rId5"/>
    <sheet name="545" sheetId="6" r:id="rId6"/>
  </sheets>
  <definedNames>
    <definedName name="_xlnm._FilterDatabase" localSheetId="1" hidden="1">'1416'!$A$2:$AY$23</definedName>
    <definedName name="_xlnm._FilterDatabase" localSheetId="2" hidden="1">'1512 вич'!$A$2:$AY$23</definedName>
    <definedName name="_xlnm._FilterDatabase" localSheetId="3" hidden="1">'1512 туб'!$A$2:$AY$23</definedName>
    <definedName name="_xlnm._FilterDatabase" localSheetId="4" hidden="1">'1688'!$A$2:$AY$23</definedName>
    <definedName name="_xlnm._FilterDatabase" localSheetId="0" hidden="1">'2024 год'!$A$2:$AY$295</definedName>
    <definedName name="_xlnm._FilterDatabase" localSheetId="5" hidden="1">'545'!$A$2:$AY$23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255" i="6" l="1"/>
  <c r="AA255" i="6"/>
  <c r="AI255" i="6" s="1"/>
  <c r="AJ255" i="6" s="1"/>
  <c r="O255" i="6"/>
  <c r="AT254" i="6"/>
  <c r="AA254" i="6"/>
  <c r="AI254" i="6" s="1"/>
  <c r="AJ254" i="6" s="1"/>
  <c r="O254" i="6"/>
  <c r="AT253" i="6"/>
  <c r="AA253" i="6"/>
  <c r="AI253" i="6" s="1"/>
  <c r="AJ253" i="6" s="1"/>
  <c r="O253" i="6"/>
  <c r="AT252" i="6"/>
  <c r="AA252" i="6"/>
  <c r="AI252" i="6" s="1"/>
  <c r="AJ252" i="6" s="1"/>
  <c r="O252" i="6"/>
  <c r="AT251" i="6"/>
  <c r="AA251" i="6"/>
  <c r="AI251" i="6" s="1"/>
  <c r="AJ251" i="6" s="1"/>
  <c r="O251" i="6"/>
  <c r="AT250" i="6"/>
  <c r="AA250" i="6"/>
  <c r="AI250" i="6" s="1"/>
  <c r="AJ250" i="6" s="1"/>
  <c r="O250" i="6"/>
  <c r="AT249" i="6"/>
  <c r="AA249" i="6"/>
  <c r="AI249" i="6" s="1"/>
  <c r="AJ249" i="6" s="1"/>
  <c r="O249" i="6"/>
  <c r="AT248" i="6"/>
  <c r="AA248" i="6"/>
  <c r="AI248" i="6" s="1"/>
  <c r="AJ248" i="6" s="1"/>
  <c r="O248" i="6"/>
  <c r="AT247" i="6"/>
  <c r="AA247" i="6"/>
  <c r="AI247" i="6" s="1"/>
  <c r="AJ247" i="6" s="1"/>
  <c r="O247" i="6"/>
  <c r="AT246" i="6"/>
  <c r="AA246" i="6"/>
  <c r="AI246" i="6" s="1"/>
  <c r="AJ246" i="6" s="1"/>
  <c r="O246" i="6"/>
  <c r="AT245" i="6"/>
  <c r="AA245" i="6"/>
  <c r="AI245" i="6" s="1"/>
  <c r="AJ245" i="6" s="1"/>
  <c r="O245" i="6"/>
  <c r="AT244" i="6"/>
  <c r="AA244" i="6"/>
  <c r="AI244" i="6" s="1"/>
  <c r="AJ244" i="6" s="1"/>
  <c r="O244" i="6"/>
  <c r="AT243" i="6"/>
  <c r="AA243" i="6"/>
  <c r="AI243" i="6" s="1"/>
  <c r="AJ243" i="6" s="1"/>
  <c r="O243" i="6"/>
  <c r="AT242" i="6"/>
  <c r="AA242" i="6"/>
  <c r="AI242" i="6" s="1"/>
  <c r="AJ242" i="6" s="1"/>
  <c r="O242" i="6"/>
  <c r="AT241" i="6"/>
  <c r="AA241" i="6"/>
  <c r="AI241" i="6" s="1"/>
  <c r="AJ241" i="6" s="1"/>
  <c r="O241" i="6"/>
  <c r="AT240" i="6"/>
  <c r="AA240" i="6"/>
  <c r="AI240" i="6" s="1"/>
  <c r="AJ240" i="6" s="1"/>
  <c r="O240" i="6"/>
  <c r="AT239" i="6"/>
  <c r="AA239" i="6"/>
  <c r="AI239" i="6" s="1"/>
  <c r="AJ239" i="6" s="1"/>
  <c r="O239" i="6"/>
  <c r="AT238" i="6"/>
  <c r="AA238" i="6"/>
  <c r="AI238" i="6" s="1"/>
  <c r="AJ238" i="6" s="1"/>
  <c r="O238" i="6"/>
  <c r="AT237" i="6"/>
  <c r="AA237" i="6"/>
  <c r="AI237" i="6" s="1"/>
  <c r="AJ237" i="6" s="1"/>
  <c r="O237" i="6"/>
  <c r="AT236" i="6"/>
  <c r="AA236" i="6"/>
  <c r="AI236" i="6" s="1"/>
  <c r="AJ236" i="6" s="1"/>
  <c r="O236" i="6"/>
  <c r="AT235" i="6"/>
  <c r="AA235" i="6"/>
  <c r="AI235" i="6" s="1"/>
  <c r="AJ235" i="6" s="1"/>
  <c r="O235" i="6"/>
  <c r="AT234" i="6"/>
  <c r="AA234" i="6"/>
  <c r="AI234" i="6" s="1"/>
  <c r="AJ234" i="6" s="1"/>
  <c r="O234" i="6"/>
  <c r="AT233" i="6"/>
  <c r="AA233" i="6"/>
  <c r="AI233" i="6" s="1"/>
  <c r="AJ233" i="6" s="1"/>
  <c r="O233" i="6"/>
  <c r="AT232" i="6"/>
  <c r="AA232" i="6"/>
  <c r="AI232" i="6" s="1"/>
  <c r="AJ232" i="6" s="1"/>
  <c r="O232" i="6"/>
  <c r="AT231" i="6"/>
  <c r="AA231" i="6"/>
  <c r="AI231" i="6" s="1"/>
  <c r="AJ231" i="6" s="1"/>
  <c r="O231" i="6"/>
  <c r="AT230" i="6"/>
  <c r="AA230" i="6"/>
  <c r="AI230" i="6" s="1"/>
  <c r="AJ230" i="6" s="1"/>
  <c r="O230" i="6"/>
  <c r="AT229" i="6"/>
  <c r="AA229" i="6"/>
  <c r="AI229" i="6" s="1"/>
  <c r="AJ229" i="6" s="1"/>
  <c r="O229" i="6"/>
  <c r="AT228" i="6"/>
  <c r="AA228" i="6"/>
  <c r="AI228" i="6" s="1"/>
  <c r="AJ228" i="6" s="1"/>
  <c r="P228" i="6"/>
  <c r="Y228" i="6" s="1"/>
  <c r="O228" i="6"/>
  <c r="AX228" i="6" s="1"/>
  <c r="AW228" i="6" s="1"/>
  <c r="AT227" i="6"/>
  <c r="AA227" i="6"/>
  <c r="AI227" i="6" s="1"/>
  <c r="AJ227" i="6" s="1"/>
  <c r="O227" i="6"/>
  <c r="AX227" i="6" s="1"/>
  <c r="AW227" i="6" s="1"/>
  <c r="AT226" i="6"/>
  <c r="AA226" i="6"/>
  <c r="AI226" i="6" s="1"/>
  <c r="AJ226" i="6" s="1"/>
  <c r="P226" i="6"/>
  <c r="Y226" i="6" s="1"/>
  <c r="O226" i="6"/>
  <c r="AX226" i="6" s="1"/>
  <c r="AW226" i="6" s="1"/>
  <c r="AT225" i="6"/>
  <c r="AA225" i="6"/>
  <c r="AI225" i="6" s="1"/>
  <c r="AJ225" i="6" s="1"/>
  <c r="Y225" i="6"/>
  <c r="P225" i="6"/>
  <c r="O225" i="6"/>
  <c r="AX225" i="6" s="1"/>
  <c r="AW225" i="6" s="1"/>
  <c r="AT224" i="6"/>
  <c r="AA224" i="6"/>
  <c r="AI224" i="6" s="1"/>
  <c r="AJ224" i="6" s="1"/>
  <c r="P224" i="6"/>
  <c r="Y224" i="6" s="1"/>
  <c r="O224" i="6"/>
  <c r="AX224" i="6" s="1"/>
  <c r="AW224" i="6" s="1"/>
  <c r="AT223" i="6"/>
  <c r="AA223" i="6"/>
  <c r="AI223" i="6" s="1"/>
  <c r="AJ223" i="6" s="1"/>
  <c r="O223" i="6"/>
  <c r="AX223" i="6" s="1"/>
  <c r="AW223" i="6" s="1"/>
  <c r="AT222" i="6"/>
  <c r="AA222" i="6"/>
  <c r="AI222" i="6" s="1"/>
  <c r="AJ222" i="6" s="1"/>
  <c r="O222" i="6"/>
  <c r="AT221" i="6"/>
  <c r="AA221" i="6"/>
  <c r="AI221" i="6" s="1"/>
  <c r="AJ221" i="6" s="1"/>
  <c r="O221" i="6"/>
  <c r="AX221" i="6" s="1"/>
  <c r="AW221" i="6" s="1"/>
  <c r="AT220" i="6"/>
  <c r="AA220" i="6"/>
  <c r="AI220" i="6" s="1"/>
  <c r="AJ220" i="6" s="1"/>
  <c r="Y220" i="6"/>
  <c r="P220" i="6"/>
  <c r="O220" i="6"/>
  <c r="AX220" i="6" s="1"/>
  <c r="AW220" i="6" s="1"/>
  <c r="AT219" i="6"/>
  <c r="AA219" i="6"/>
  <c r="AI219" i="6" s="1"/>
  <c r="AJ219" i="6" s="1"/>
  <c r="O219" i="6"/>
  <c r="AX219" i="6" s="1"/>
  <c r="AW219" i="6" s="1"/>
  <c r="AT218" i="6"/>
  <c r="AA218" i="6"/>
  <c r="AI218" i="6" s="1"/>
  <c r="AJ218" i="6" s="1"/>
  <c r="P218" i="6"/>
  <c r="Y218" i="6" s="1"/>
  <c r="O218" i="6"/>
  <c r="AX218" i="6" s="1"/>
  <c r="AW218" i="6" s="1"/>
  <c r="AT217" i="6"/>
  <c r="AA217" i="6"/>
  <c r="AI217" i="6" s="1"/>
  <c r="AJ217" i="6" s="1"/>
  <c r="P217" i="6"/>
  <c r="Y217" i="6" s="1"/>
  <c r="O217" i="6"/>
  <c r="AX217" i="6" s="1"/>
  <c r="AW217" i="6" s="1"/>
  <c r="AT216" i="6"/>
  <c r="AA216" i="6"/>
  <c r="AI216" i="6" s="1"/>
  <c r="AJ216" i="6" s="1"/>
  <c r="P216" i="6"/>
  <c r="Y216" i="6" s="1"/>
  <c r="O216" i="6"/>
  <c r="AX216" i="6" s="1"/>
  <c r="AW216" i="6" s="1"/>
  <c r="AT215" i="6"/>
  <c r="AA215" i="6"/>
  <c r="AI215" i="6" s="1"/>
  <c r="AJ215" i="6" s="1"/>
  <c r="O215" i="6"/>
  <c r="AX215" i="6" s="1"/>
  <c r="AW215" i="6" s="1"/>
  <c r="AT214" i="6"/>
  <c r="AA214" i="6"/>
  <c r="AI214" i="6" s="1"/>
  <c r="AJ214" i="6" s="1"/>
  <c r="P214" i="6"/>
  <c r="Y214" i="6" s="1"/>
  <c r="O214" i="6"/>
  <c r="AX214" i="6" s="1"/>
  <c r="AW214" i="6" s="1"/>
  <c r="AT213" i="6"/>
  <c r="AA213" i="6"/>
  <c r="AI213" i="6" s="1"/>
  <c r="AJ213" i="6" s="1"/>
  <c r="P213" i="6"/>
  <c r="Y213" i="6" s="1"/>
  <c r="O213" i="6"/>
  <c r="AX213" i="6" s="1"/>
  <c r="AW213" i="6" s="1"/>
  <c r="AT212" i="6"/>
  <c r="AA212" i="6"/>
  <c r="AI212" i="6" s="1"/>
  <c r="AJ212" i="6" s="1"/>
  <c r="P212" i="6"/>
  <c r="Y212" i="6" s="1"/>
  <c r="O212" i="6"/>
  <c r="AX212" i="6" s="1"/>
  <c r="AW212" i="6" s="1"/>
  <c r="AT211" i="6"/>
  <c r="AA211" i="6"/>
  <c r="AI211" i="6" s="1"/>
  <c r="AJ211" i="6" s="1"/>
  <c r="O211" i="6"/>
  <c r="AX211" i="6" s="1"/>
  <c r="AW211" i="6" s="1"/>
  <c r="AT210" i="6"/>
  <c r="AA210" i="6"/>
  <c r="AI210" i="6" s="1"/>
  <c r="AJ210" i="6" s="1"/>
  <c r="O210" i="6"/>
  <c r="AT209" i="6"/>
  <c r="AA209" i="6"/>
  <c r="AI209" i="6" s="1"/>
  <c r="AJ209" i="6" s="1"/>
  <c r="O209" i="6"/>
  <c r="AX209" i="6" s="1"/>
  <c r="AW209" i="6" s="1"/>
  <c r="AT208" i="6"/>
  <c r="AA208" i="6"/>
  <c r="AI208" i="6" s="1"/>
  <c r="AJ208" i="6" s="1"/>
  <c r="O208" i="6"/>
  <c r="AX208" i="6" s="1"/>
  <c r="AW208" i="6" s="1"/>
  <c r="AT207" i="6"/>
  <c r="AA207" i="6"/>
  <c r="AI207" i="6" s="1"/>
  <c r="AJ207" i="6" s="1"/>
  <c r="O207" i="6"/>
  <c r="AX207" i="6" s="1"/>
  <c r="AW207" i="6" s="1"/>
  <c r="AT206" i="6"/>
  <c r="AA206" i="6"/>
  <c r="AI206" i="6" s="1"/>
  <c r="AJ206" i="6" s="1"/>
  <c r="O206" i="6"/>
  <c r="AX206" i="6" s="1"/>
  <c r="AW206" i="6" s="1"/>
  <c r="AT205" i="6"/>
  <c r="AA205" i="6"/>
  <c r="AI205" i="6" s="1"/>
  <c r="AJ205" i="6" s="1"/>
  <c r="O205" i="6"/>
  <c r="AX205" i="6" s="1"/>
  <c r="AW205" i="6" s="1"/>
  <c r="AT204" i="6"/>
  <c r="AA204" i="6"/>
  <c r="AI204" i="6" s="1"/>
  <c r="AJ204" i="6" s="1"/>
  <c r="O204" i="6"/>
  <c r="AX204" i="6" s="1"/>
  <c r="AW204" i="6" s="1"/>
  <c r="AT203" i="6"/>
  <c r="AA203" i="6"/>
  <c r="AI203" i="6" s="1"/>
  <c r="AJ203" i="6" s="1"/>
  <c r="O203" i="6"/>
  <c r="AX203" i="6" s="1"/>
  <c r="AW203" i="6" s="1"/>
  <c r="AT202" i="6"/>
  <c r="AA202" i="6"/>
  <c r="AI202" i="6" s="1"/>
  <c r="AJ202" i="6" s="1"/>
  <c r="O202" i="6"/>
  <c r="AX202" i="6" s="1"/>
  <c r="AW202" i="6" s="1"/>
  <c r="AT201" i="6"/>
  <c r="AA201" i="6"/>
  <c r="AI201" i="6" s="1"/>
  <c r="AJ201" i="6" s="1"/>
  <c r="O201" i="6"/>
  <c r="AX201" i="6" s="1"/>
  <c r="AW201" i="6" s="1"/>
  <c r="AT200" i="6"/>
  <c r="AA200" i="6"/>
  <c r="AI200" i="6" s="1"/>
  <c r="AJ200" i="6" s="1"/>
  <c r="O200" i="6"/>
  <c r="AX200" i="6" s="1"/>
  <c r="AW200" i="6" s="1"/>
  <c r="AT199" i="6"/>
  <c r="AA199" i="6"/>
  <c r="AI199" i="6" s="1"/>
  <c r="AJ199" i="6" s="1"/>
  <c r="O199" i="6"/>
  <c r="AX199" i="6" s="1"/>
  <c r="AW199" i="6" s="1"/>
  <c r="AT198" i="6"/>
  <c r="AA198" i="6"/>
  <c r="AI198" i="6" s="1"/>
  <c r="AJ198" i="6" s="1"/>
  <c r="O198" i="6"/>
  <c r="AX197" i="6"/>
  <c r="AW197" i="6" s="1"/>
  <c r="AT197" i="6"/>
  <c r="AA197" i="6"/>
  <c r="AI197" i="6" s="1"/>
  <c r="AJ197" i="6" s="1"/>
  <c r="O197" i="6"/>
  <c r="P197" i="6" s="1"/>
  <c r="Y197" i="6" s="1"/>
  <c r="AX196" i="6"/>
  <c r="AW196" i="6" s="1"/>
  <c r="AT196" i="6"/>
  <c r="AA196" i="6"/>
  <c r="P196" i="6"/>
  <c r="O196" i="6"/>
  <c r="AT195" i="6"/>
  <c r="AA195" i="6"/>
  <c r="AI195" i="6" s="1"/>
  <c r="AJ195" i="6" s="1"/>
  <c r="O195" i="6"/>
  <c r="AX194" i="6"/>
  <c r="AW194" i="6" s="1"/>
  <c r="AT194" i="6"/>
  <c r="AA194" i="6"/>
  <c r="AI194" i="6" s="1"/>
  <c r="AJ194" i="6" s="1"/>
  <c r="P194" i="6"/>
  <c r="Y194" i="6" s="1"/>
  <c r="O194" i="6"/>
  <c r="AT193" i="6"/>
  <c r="AJ193" i="6"/>
  <c r="AA193" i="6"/>
  <c r="AI193" i="6" s="1"/>
  <c r="O193" i="6"/>
  <c r="P193" i="6" s="1"/>
  <c r="Y193" i="6" s="1"/>
  <c r="AX192" i="6"/>
  <c r="AW192" i="6" s="1"/>
  <c r="AT192" i="6"/>
  <c r="AA192" i="6"/>
  <c r="AI192" i="6" s="1"/>
  <c r="AJ192" i="6" s="1"/>
  <c r="O192" i="6"/>
  <c r="P192" i="6" s="1"/>
  <c r="Y192" i="6" s="1"/>
  <c r="AT191" i="6"/>
  <c r="AA191" i="6"/>
  <c r="AI191" i="6" s="1"/>
  <c r="AJ191" i="6" s="1"/>
  <c r="O191" i="6"/>
  <c r="P191" i="6" s="1"/>
  <c r="Y191" i="6" s="1"/>
  <c r="AT190" i="6"/>
  <c r="AA190" i="6"/>
  <c r="AI190" i="6" s="1"/>
  <c r="AJ190" i="6" s="1"/>
  <c r="P190" i="6"/>
  <c r="Y190" i="6" s="1"/>
  <c r="O190" i="6"/>
  <c r="AX190" i="6" s="1"/>
  <c r="AW190" i="6" s="1"/>
  <c r="AT189" i="6"/>
  <c r="AA189" i="6"/>
  <c r="AI189" i="6" s="1"/>
  <c r="AJ189" i="6" s="1"/>
  <c r="O189" i="6"/>
  <c r="AX189" i="6" s="1"/>
  <c r="AW189" i="6" s="1"/>
  <c r="AX188" i="6"/>
  <c r="AW188" i="6" s="1"/>
  <c r="AT188" i="6"/>
  <c r="AA188" i="6"/>
  <c r="AI188" i="6" s="1"/>
  <c r="AJ188" i="6" s="1"/>
  <c r="P188" i="6"/>
  <c r="Y188" i="6" s="1"/>
  <c r="O188" i="6"/>
  <c r="AT187" i="6"/>
  <c r="AJ187" i="6"/>
  <c r="AH187" i="6"/>
  <c r="AA187" i="6"/>
  <c r="AI187" i="6" s="1"/>
  <c r="O187" i="6"/>
  <c r="P187" i="6" s="1"/>
  <c r="Y187" i="6" s="1"/>
  <c r="AX186" i="6"/>
  <c r="AW186" i="6" s="1"/>
  <c r="AT186" i="6"/>
  <c r="AA186" i="6"/>
  <c r="AI186" i="6" s="1"/>
  <c r="AJ186" i="6" s="1"/>
  <c r="O186" i="6"/>
  <c r="P186" i="6" s="1"/>
  <c r="Y186" i="6" s="1"/>
  <c r="AT185" i="6"/>
  <c r="AA185" i="6"/>
  <c r="AI185" i="6" s="1"/>
  <c r="AJ185" i="6" s="1"/>
  <c r="O185" i="6"/>
  <c r="P185" i="6" s="1"/>
  <c r="Y185" i="6" s="1"/>
  <c r="AT184" i="6"/>
  <c r="AA184" i="6"/>
  <c r="AI184" i="6" s="1"/>
  <c r="AJ184" i="6" s="1"/>
  <c r="O184" i="6"/>
  <c r="AX184" i="6" s="1"/>
  <c r="AW184" i="6" s="1"/>
  <c r="AT183" i="6"/>
  <c r="AA183" i="6"/>
  <c r="AI183" i="6" s="1"/>
  <c r="AJ183" i="6" s="1"/>
  <c r="O183" i="6"/>
  <c r="AX183" i="6" s="1"/>
  <c r="AW183" i="6" s="1"/>
  <c r="AX182" i="6"/>
  <c r="AW182" i="6" s="1"/>
  <c r="AT182" i="6"/>
  <c r="AA182" i="6"/>
  <c r="AI182" i="6" s="1"/>
  <c r="AJ182" i="6" s="1"/>
  <c r="P182" i="6"/>
  <c r="Y182" i="6" s="1"/>
  <c r="O182" i="6"/>
  <c r="AT181" i="6"/>
  <c r="AJ181" i="6"/>
  <c r="AA181" i="6"/>
  <c r="AI181" i="6" s="1"/>
  <c r="O181" i="6"/>
  <c r="P181" i="6" s="1"/>
  <c r="Y181" i="6" s="1"/>
  <c r="AX180" i="6"/>
  <c r="AW180" i="6" s="1"/>
  <c r="AT180" i="6"/>
  <c r="AA180" i="6"/>
  <c r="AI180" i="6" s="1"/>
  <c r="AJ180" i="6" s="1"/>
  <c r="O180" i="6"/>
  <c r="P180" i="6" s="1"/>
  <c r="Y180" i="6" s="1"/>
  <c r="AT179" i="6"/>
  <c r="AA179" i="6"/>
  <c r="O179" i="6"/>
  <c r="P179" i="6" s="1"/>
  <c r="AT178" i="6"/>
  <c r="AA178" i="6"/>
  <c r="AI178" i="6" s="1"/>
  <c r="AJ178" i="6" s="1"/>
  <c r="P178" i="6"/>
  <c r="Y178" i="6" s="1"/>
  <c r="O178" i="6"/>
  <c r="AX178" i="6" s="1"/>
  <c r="AW178" i="6" s="1"/>
  <c r="AT177" i="6"/>
  <c r="AA177" i="6"/>
  <c r="AI177" i="6" s="1"/>
  <c r="AJ177" i="6" s="1"/>
  <c r="O177" i="6"/>
  <c r="AX176" i="6"/>
  <c r="AW176" i="6" s="1"/>
  <c r="AT176" i="6"/>
  <c r="AA176" i="6"/>
  <c r="AI176" i="6" s="1"/>
  <c r="AJ176" i="6" s="1"/>
  <c r="P176" i="6"/>
  <c r="Y176" i="6" s="1"/>
  <c r="O176" i="6"/>
  <c r="AT175" i="6"/>
  <c r="AJ175" i="6"/>
  <c r="AA175" i="6"/>
  <c r="AI175" i="6" s="1"/>
  <c r="O175" i="6"/>
  <c r="P175" i="6" s="1"/>
  <c r="Y175" i="6" s="1"/>
  <c r="AX174" i="6"/>
  <c r="AW174" i="6" s="1"/>
  <c r="AT174" i="6"/>
  <c r="AH174" i="6"/>
  <c r="AA174" i="6"/>
  <c r="AI174" i="6" s="1"/>
  <c r="AJ174" i="6" s="1"/>
  <c r="O174" i="6"/>
  <c r="P174" i="6" s="1"/>
  <c r="Y174" i="6" s="1"/>
  <c r="Z174" i="6" s="1"/>
  <c r="AT173" i="6"/>
  <c r="AA173" i="6"/>
  <c r="AI173" i="6" s="1"/>
  <c r="AJ173" i="6" s="1"/>
  <c r="Y173" i="6"/>
  <c r="O173" i="6"/>
  <c r="P173" i="6" s="1"/>
  <c r="AT172" i="6"/>
  <c r="AA172" i="6"/>
  <c r="AI172" i="6" s="1"/>
  <c r="AJ172" i="6" s="1"/>
  <c r="P172" i="6"/>
  <c r="Y172" i="6" s="1"/>
  <c r="O172" i="6"/>
  <c r="AX172" i="6" s="1"/>
  <c r="AW172" i="6" s="1"/>
  <c r="AT171" i="6"/>
  <c r="AA171" i="6"/>
  <c r="AI171" i="6" s="1"/>
  <c r="AJ171" i="6" s="1"/>
  <c r="O171" i="6"/>
  <c r="AT170" i="6"/>
  <c r="AA170" i="6"/>
  <c r="AI170" i="6" s="1"/>
  <c r="AJ170" i="6" s="1"/>
  <c r="O170" i="6"/>
  <c r="P170" i="6" s="1"/>
  <c r="Y170" i="6" s="1"/>
  <c r="AX169" i="6"/>
  <c r="AW169" i="6"/>
  <c r="AT169" i="6"/>
  <c r="AA169" i="6"/>
  <c r="AI169" i="6" s="1"/>
  <c r="AJ169" i="6" s="1"/>
  <c r="O169" i="6"/>
  <c r="P169" i="6" s="1"/>
  <c r="Y169" i="6" s="1"/>
  <c r="AT168" i="6"/>
  <c r="AA168" i="6"/>
  <c r="AI168" i="6" s="1"/>
  <c r="AJ168" i="6" s="1"/>
  <c r="O168" i="6"/>
  <c r="P168" i="6" s="1"/>
  <c r="Y168" i="6" s="1"/>
  <c r="AT167" i="6"/>
  <c r="AA167" i="6"/>
  <c r="AI167" i="6" s="1"/>
  <c r="AJ167" i="6" s="1"/>
  <c r="O167" i="6"/>
  <c r="AX166" i="6"/>
  <c r="AW166" i="6"/>
  <c r="AT166" i="6"/>
  <c r="AA166" i="6"/>
  <c r="AI166" i="6" s="1"/>
  <c r="AJ166" i="6" s="1"/>
  <c r="O166" i="6"/>
  <c r="P166" i="6" s="1"/>
  <c r="Y166" i="6" s="1"/>
  <c r="AT165" i="6"/>
  <c r="AA165" i="6"/>
  <c r="AI165" i="6" s="1"/>
  <c r="AJ165" i="6" s="1"/>
  <c r="O165" i="6"/>
  <c r="AX164" i="6"/>
  <c r="AW164" i="6" s="1"/>
  <c r="AT164" i="6"/>
  <c r="AA164" i="6"/>
  <c r="AI164" i="6" s="1"/>
  <c r="AJ164" i="6" s="1"/>
  <c r="Z164" i="6"/>
  <c r="O164" i="6"/>
  <c r="P164" i="6" s="1"/>
  <c r="Y164" i="6" s="1"/>
  <c r="AT163" i="6"/>
  <c r="AA163" i="6"/>
  <c r="AI163" i="6" s="1"/>
  <c r="AJ163" i="6" s="1"/>
  <c r="O163" i="6"/>
  <c r="AX162" i="6"/>
  <c r="AW162" i="6" s="1"/>
  <c r="AT162" i="6"/>
  <c r="AA162" i="6"/>
  <c r="AI162" i="6" s="1"/>
  <c r="AJ162" i="6" s="1"/>
  <c r="O162" i="6"/>
  <c r="P162" i="6" s="1"/>
  <c r="AX161" i="6"/>
  <c r="AW161" i="6" s="1"/>
  <c r="AT161" i="6"/>
  <c r="AA161" i="6"/>
  <c r="AI161" i="6" s="1"/>
  <c r="AJ161" i="6" s="1"/>
  <c r="O161" i="6"/>
  <c r="P161" i="6" s="1"/>
  <c r="AT160" i="6"/>
  <c r="AA160" i="6"/>
  <c r="AI160" i="6" s="1"/>
  <c r="AJ160" i="6" s="1"/>
  <c r="Z160" i="6"/>
  <c r="O160" i="6"/>
  <c r="P160" i="6" s="1"/>
  <c r="Y160" i="6" s="1"/>
  <c r="AF160" i="6" s="1"/>
  <c r="AX159" i="6"/>
  <c r="AW159" i="6" s="1"/>
  <c r="AT159" i="6"/>
  <c r="AA159" i="6"/>
  <c r="AI159" i="6" s="1"/>
  <c r="AJ159" i="6" s="1"/>
  <c r="O159" i="6"/>
  <c r="P159" i="6" s="1"/>
  <c r="Y159" i="6" s="1"/>
  <c r="AT158" i="6"/>
  <c r="AA158" i="6"/>
  <c r="AI158" i="6" s="1"/>
  <c r="AJ158" i="6" s="1"/>
  <c r="O158" i="6"/>
  <c r="AX157" i="6"/>
  <c r="AW157" i="6" s="1"/>
  <c r="AT157" i="6"/>
  <c r="AA157" i="6"/>
  <c r="AI157" i="6" s="1"/>
  <c r="AJ157" i="6" s="1"/>
  <c r="Y157" i="6"/>
  <c r="AF157" i="6" s="1"/>
  <c r="O157" i="6"/>
  <c r="P157" i="6" s="1"/>
  <c r="AX156" i="6"/>
  <c r="AW156" i="6" s="1"/>
  <c r="AT156" i="6"/>
  <c r="AJ156" i="6"/>
  <c r="AA156" i="6"/>
  <c r="AI156" i="6" s="1"/>
  <c r="Y156" i="6"/>
  <c r="AF156" i="6" s="1"/>
  <c r="O156" i="6"/>
  <c r="P156" i="6" s="1"/>
  <c r="AX155" i="6"/>
  <c r="AW155" i="6"/>
  <c r="AT155" i="6"/>
  <c r="AA155" i="6"/>
  <c r="O155" i="6"/>
  <c r="P155" i="6" s="1"/>
  <c r="AT154" i="6"/>
  <c r="AA154" i="6"/>
  <c r="AI154" i="6" s="1"/>
  <c r="AJ154" i="6" s="1"/>
  <c r="O154" i="6"/>
  <c r="AX153" i="6"/>
  <c r="AW153" i="6" s="1"/>
  <c r="AT153" i="6"/>
  <c r="AA153" i="6"/>
  <c r="AI153" i="6" s="1"/>
  <c r="AJ153" i="6" s="1"/>
  <c r="Y153" i="6"/>
  <c r="AF153" i="6" s="1"/>
  <c r="O153" i="6"/>
  <c r="P153" i="6" s="1"/>
  <c r="AX152" i="6"/>
  <c r="AW152" i="6" s="1"/>
  <c r="AT152" i="6"/>
  <c r="AJ152" i="6"/>
  <c r="AA152" i="6"/>
  <c r="AI152" i="6" s="1"/>
  <c r="Y152" i="6"/>
  <c r="AF152" i="6" s="1"/>
  <c r="O152" i="6"/>
  <c r="P152" i="6" s="1"/>
  <c r="AT151" i="6"/>
  <c r="AA151" i="6"/>
  <c r="O151" i="6"/>
  <c r="P151" i="6" s="1"/>
  <c r="AT150" i="6"/>
  <c r="AA150" i="6"/>
  <c r="AI150" i="6" s="1"/>
  <c r="AJ150" i="6" s="1"/>
  <c r="O150" i="6"/>
  <c r="AX149" i="6"/>
  <c r="AW149" i="6" s="1"/>
  <c r="AT149" i="6"/>
  <c r="AA149" i="6"/>
  <c r="AI149" i="6" s="1"/>
  <c r="AJ149" i="6" s="1"/>
  <c r="Y149" i="6"/>
  <c r="AF149" i="6" s="1"/>
  <c r="O149" i="6"/>
  <c r="P149" i="6" s="1"/>
  <c r="AX148" i="6"/>
  <c r="AW148" i="6" s="1"/>
  <c r="AT148" i="6"/>
  <c r="AJ148" i="6"/>
  <c r="AA148" i="6"/>
  <c r="AI148" i="6" s="1"/>
  <c r="Y148" i="6"/>
  <c r="AF148" i="6" s="1"/>
  <c r="O148" i="6"/>
  <c r="P148" i="6" s="1"/>
  <c r="AT147" i="6"/>
  <c r="AA147" i="6"/>
  <c r="O147" i="6"/>
  <c r="P147" i="6" s="1"/>
  <c r="AT146" i="6"/>
  <c r="AA146" i="6"/>
  <c r="AI146" i="6" s="1"/>
  <c r="AJ146" i="6" s="1"/>
  <c r="O146" i="6"/>
  <c r="AX145" i="6"/>
  <c r="AW145" i="6" s="1"/>
  <c r="AT145" i="6"/>
  <c r="AA145" i="6"/>
  <c r="AI145" i="6" s="1"/>
  <c r="AJ145" i="6" s="1"/>
  <c r="Y145" i="6"/>
  <c r="AF145" i="6" s="1"/>
  <c r="O145" i="6"/>
  <c r="P145" i="6" s="1"/>
  <c r="AX144" i="6"/>
  <c r="AW144" i="6" s="1"/>
  <c r="AT144" i="6"/>
  <c r="AJ144" i="6"/>
  <c r="AA144" i="6"/>
  <c r="AI144" i="6" s="1"/>
  <c r="Y144" i="6"/>
  <c r="AF144" i="6" s="1"/>
  <c r="O144" i="6"/>
  <c r="P144" i="6" s="1"/>
  <c r="AT143" i="6"/>
  <c r="AA143" i="6"/>
  <c r="AI143" i="6" s="1"/>
  <c r="AJ143" i="6" s="1"/>
  <c r="O143" i="6"/>
  <c r="P143" i="6" s="1"/>
  <c r="AT142" i="6"/>
  <c r="AA142" i="6"/>
  <c r="AI142" i="6" s="1"/>
  <c r="AJ142" i="6" s="1"/>
  <c r="O142" i="6"/>
  <c r="AX141" i="6"/>
  <c r="AW141" i="6" s="1"/>
  <c r="AT141" i="6"/>
  <c r="AH141" i="6"/>
  <c r="AA141" i="6"/>
  <c r="AI141" i="6" s="1"/>
  <c r="AJ141" i="6" s="1"/>
  <c r="Y141" i="6"/>
  <c r="AF141" i="6" s="1"/>
  <c r="O141" i="6"/>
  <c r="P141" i="6" s="1"/>
  <c r="AX140" i="6"/>
  <c r="AW140" i="6" s="1"/>
  <c r="AT140" i="6"/>
  <c r="AA140" i="6"/>
  <c r="O140" i="6"/>
  <c r="P140" i="6" s="1"/>
  <c r="AT139" i="6"/>
  <c r="AA139" i="6"/>
  <c r="AI139" i="6" s="1"/>
  <c r="AJ139" i="6" s="1"/>
  <c r="O139" i="6"/>
  <c r="AT138" i="6"/>
  <c r="AA138" i="6"/>
  <c r="AI138" i="6" s="1"/>
  <c r="AJ138" i="6" s="1"/>
  <c r="O138" i="6"/>
  <c r="AX137" i="6"/>
  <c r="AW137" i="6" s="1"/>
  <c r="AT137" i="6"/>
  <c r="AA137" i="6"/>
  <c r="AI137" i="6" s="1"/>
  <c r="AJ137" i="6" s="1"/>
  <c r="Y137" i="6"/>
  <c r="AF137" i="6" s="1"/>
  <c r="O137" i="6"/>
  <c r="P137" i="6" s="1"/>
  <c r="AX136" i="6"/>
  <c r="AW136" i="6" s="1"/>
  <c r="AT136" i="6"/>
  <c r="AA136" i="6"/>
  <c r="P136" i="6"/>
  <c r="O136" i="6"/>
  <c r="AT135" i="6"/>
  <c r="AA135" i="6"/>
  <c r="AI135" i="6" s="1"/>
  <c r="AJ135" i="6" s="1"/>
  <c r="O135" i="6"/>
  <c r="P135" i="6" s="1"/>
  <c r="AT134" i="6"/>
  <c r="AJ134" i="6"/>
  <c r="AA134" i="6"/>
  <c r="AI134" i="6" s="1"/>
  <c r="O134" i="6"/>
  <c r="AT133" i="6"/>
  <c r="AA133" i="6"/>
  <c r="AI133" i="6" s="1"/>
  <c r="AJ133" i="6" s="1"/>
  <c r="O133" i="6"/>
  <c r="AX133" i="6" s="1"/>
  <c r="AW133" i="6" s="1"/>
  <c r="AX132" i="6"/>
  <c r="AW132" i="6"/>
  <c r="AT132" i="6"/>
  <c r="AJ132" i="6"/>
  <c r="AA132" i="6"/>
  <c r="AI132" i="6" s="1"/>
  <c r="P132" i="6"/>
  <c r="Y132" i="6" s="1"/>
  <c r="O132" i="6"/>
  <c r="AX131" i="6"/>
  <c r="AW131" i="6"/>
  <c r="AT131" i="6"/>
  <c r="AJ131" i="6"/>
  <c r="AA131" i="6"/>
  <c r="AI131" i="6" s="1"/>
  <c r="P131" i="6"/>
  <c r="Y131" i="6" s="1"/>
  <c r="O131" i="6"/>
  <c r="AX130" i="6"/>
  <c r="AW130" i="6" s="1"/>
  <c r="AT130" i="6"/>
  <c r="AA130" i="6"/>
  <c r="P130" i="6"/>
  <c r="O130" i="6"/>
  <c r="AT129" i="6"/>
  <c r="AA129" i="6"/>
  <c r="AI129" i="6" s="1"/>
  <c r="AJ129" i="6" s="1"/>
  <c r="Y129" i="6"/>
  <c r="O129" i="6"/>
  <c r="P129" i="6" s="1"/>
  <c r="AT128" i="6"/>
  <c r="AJ128" i="6"/>
  <c r="AA128" i="6"/>
  <c r="AI128" i="6" s="1"/>
  <c r="O128" i="6"/>
  <c r="AT127" i="6"/>
  <c r="AA127" i="6"/>
  <c r="AI127" i="6" s="1"/>
  <c r="AJ127" i="6" s="1"/>
  <c r="O127" i="6"/>
  <c r="AX127" i="6" s="1"/>
  <c r="AW127" i="6" s="1"/>
  <c r="AX126" i="6"/>
  <c r="AW126" i="6"/>
  <c r="AT126" i="6"/>
  <c r="AJ126" i="6"/>
  <c r="AA126" i="6"/>
  <c r="AI126" i="6" s="1"/>
  <c r="Z126" i="6"/>
  <c r="Y126" i="6"/>
  <c r="AF126" i="6" s="1"/>
  <c r="P126" i="6"/>
  <c r="O126" i="6"/>
  <c r="AX125" i="6"/>
  <c r="AW125" i="6" s="1"/>
  <c r="AT125" i="6"/>
  <c r="AJ125" i="6"/>
  <c r="AA125" i="6"/>
  <c r="AI125" i="6" s="1"/>
  <c r="P125" i="6"/>
  <c r="Y125" i="6" s="1"/>
  <c r="O125" i="6"/>
  <c r="AT124" i="6"/>
  <c r="AJ124" i="6"/>
  <c r="AI124" i="6"/>
  <c r="AH124" i="6"/>
  <c r="AA124" i="6"/>
  <c r="P124" i="6"/>
  <c r="Y124" i="6" s="1"/>
  <c r="O124" i="6"/>
  <c r="AX124" i="6" s="1"/>
  <c r="AW124" i="6" s="1"/>
  <c r="AT123" i="6"/>
  <c r="AJ123" i="6"/>
  <c r="AI123" i="6"/>
  <c r="AA123" i="6"/>
  <c r="P123" i="6"/>
  <c r="Y123" i="6" s="1"/>
  <c r="O123" i="6"/>
  <c r="AX123" i="6" s="1"/>
  <c r="AW123" i="6" s="1"/>
  <c r="AT122" i="6"/>
  <c r="AJ122" i="6"/>
  <c r="AI122" i="6"/>
  <c r="AA122" i="6"/>
  <c r="P122" i="6"/>
  <c r="Y122" i="6" s="1"/>
  <c r="O122" i="6"/>
  <c r="AX122" i="6" s="1"/>
  <c r="AW122" i="6" s="1"/>
  <c r="AT121" i="6"/>
  <c r="AI121" i="6"/>
  <c r="AJ121" i="6" s="1"/>
  <c r="AA121" i="6"/>
  <c r="P121" i="6"/>
  <c r="Y121" i="6" s="1"/>
  <c r="O121" i="6"/>
  <c r="AX121" i="6" s="1"/>
  <c r="AW121" i="6" s="1"/>
  <c r="AT120" i="6"/>
  <c r="AJ120" i="6"/>
  <c r="AI120" i="6"/>
  <c r="AH120" i="6"/>
  <c r="AA120" i="6"/>
  <c r="P120" i="6"/>
  <c r="Y120" i="6" s="1"/>
  <c r="O120" i="6"/>
  <c r="AX120" i="6" s="1"/>
  <c r="AW120" i="6" s="1"/>
  <c r="AX119" i="6"/>
  <c r="AW119" i="6" s="1"/>
  <c r="AT119" i="6"/>
  <c r="AI119" i="6"/>
  <c r="AJ119" i="6" s="1"/>
  <c r="AH119" i="6"/>
  <c r="AA119" i="6"/>
  <c r="P119" i="6"/>
  <c r="Y119" i="6" s="1"/>
  <c r="O119" i="6"/>
  <c r="AX118" i="6"/>
  <c r="AW118" i="6" s="1"/>
  <c r="AT118" i="6"/>
  <c r="AI118" i="6"/>
  <c r="AJ118" i="6" s="1"/>
  <c r="AA118" i="6"/>
  <c r="P118" i="6"/>
  <c r="Y118" i="6" s="1"/>
  <c r="O118" i="6"/>
  <c r="AX117" i="6"/>
  <c r="AW117" i="6" s="1"/>
  <c r="AT117" i="6"/>
  <c r="AJ117" i="6"/>
  <c r="AI117" i="6"/>
  <c r="AH117" i="6"/>
  <c r="AA117" i="6"/>
  <c r="P117" i="6"/>
  <c r="Y117" i="6" s="1"/>
  <c r="O117" i="6"/>
  <c r="AX116" i="6"/>
  <c r="AW116" i="6" s="1"/>
  <c r="AT116" i="6"/>
  <c r="AI116" i="6"/>
  <c r="AJ116" i="6" s="1"/>
  <c r="AH116" i="6"/>
  <c r="AA116" i="6"/>
  <c r="P116" i="6"/>
  <c r="Y116" i="6" s="1"/>
  <c r="O116" i="6"/>
  <c r="AX115" i="6"/>
  <c r="AW115" i="6" s="1"/>
  <c r="AT115" i="6"/>
  <c r="AI115" i="6"/>
  <c r="AJ115" i="6" s="1"/>
  <c r="AA115" i="6"/>
  <c r="P115" i="6"/>
  <c r="Y115" i="6" s="1"/>
  <c r="O115" i="6"/>
  <c r="AX114" i="6"/>
  <c r="AW114" i="6" s="1"/>
  <c r="AT114" i="6"/>
  <c r="AJ114" i="6"/>
  <c r="AI114" i="6"/>
  <c r="AH114" i="6"/>
  <c r="AA114" i="6"/>
  <c r="P114" i="6"/>
  <c r="Y114" i="6" s="1"/>
  <c r="O114" i="6"/>
  <c r="AX113" i="6"/>
  <c r="AW113" i="6" s="1"/>
  <c r="AT113" i="6"/>
  <c r="AI113" i="6"/>
  <c r="AJ113" i="6" s="1"/>
  <c r="AH113" i="6"/>
  <c r="AA113" i="6"/>
  <c r="P113" i="6"/>
  <c r="Y113" i="6" s="1"/>
  <c r="O113" i="6"/>
  <c r="AX112" i="6"/>
  <c r="AW112" i="6" s="1"/>
  <c r="AT112" i="6"/>
  <c r="AI112" i="6"/>
  <c r="AJ112" i="6" s="1"/>
  <c r="AA112" i="6"/>
  <c r="P112" i="6"/>
  <c r="Y112" i="6" s="1"/>
  <c r="O112" i="6"/>
  <c r="AX111" i="6"/>
  <c r="AW111" i="6" s="1"/>
  <c r="AT111" i="6"/>
  <c r="AJ111" i="6"/>
  <c r="AI111" i="6"/>
  <c r="AH111" i="6"/>
  <c r="AA111" i="6"/>
  <c r="P111" i="6"/>
  <c r="Y111" i="6" s="1"/>
  <c r="O111" i="6"/>
  <c r="AX110" i="6"/>
  <c r="AW110" i="6" s="1"/>
  <c r="AT110" i="6"/>
  <c r="AJ110" i="6"/>
  <c r="AI110" i="6"/>
  <c r="AH110" i="6"/>
  <c r="AA110" i="6"/>
  <c r="P110" i="6"/>
  <c r="Y110" i="6" s="1"/>
  <c r="O110" i="6"/>
  <c r="AX109" i="6"/>
  <c r="AW109" i="6" s="1"/>
  <c r="AT109" i="6"/>
  <c r="AJ109" i="6"/>
  <c r="AI109" i="6"/>
  <c r="AA109" i="6"/>
  <c r="P109" i="6"/>
  <c r="Y109" i="6" s="1"/>
  <c r="O109" i="6"/>
  <c r="AX108" i="6"/>
  <c r="AW108" i="6" s="1"/>
  <c r="AT108" i="6"/>
  <c r="AJ108" i="6"/>
  <c r="AI108" i="6"/>
  <c r="AH108" i="6"/>
  <c r="AA108" i="6"/>
  <c r="P108" i="6"/>
  <c r="Y108" i="6" s="1"/>
  <c r="O108" i="6"/>
  <c r="AX107" i="6"/>
  <c r="AW107" i="6" s="1"/>
  <c r="AT107" i="6"/>
  <c r="AJ107" i="6"/>
  <c r="AI107" i="6"/>
  <c r="AH107" i="6"/>
  <c r="AA107" i="6"/>
  <c r="P107" i="6"/>
  <c r="Y107" i="6" s="1"/>
  <c r="O107" i="6"/>
  <c r="AX106" i="6"/>
  <c r="AW106" i="6" s="1"/>
  <c r="AT106" i="6"/>
  <c r="AJ106" i="6"/>
  <c r="AI106" i="6"/>
  <c r="AA106" i="6"/>
  <c r="P106" i="6"/>
  <c r="Y106" i="6" s="1"/>
  <c r="O106" i="6"/>
  <c r="AX105" i="6"/>
  <c r="AW105" i="6" s="1"/>
  <c r="AT105" i="6"/>
  <c r="AJ105" i="6"/>
  <c r="AI105" i="6"/>
  <c r="AH105" i="6"/>
  <c r="AA105" i="6"/>
  <c r="P105" i="6"/>
  <c r="Y105" i="6" s="1"/>
  <c r="O105" i="6"/>
  <c r="AX104" i="6"/>
  <c r="AW104" i="6" s="1"/>
  <c r="AT104" i="6"/>
  <c r="AJ104" i="6"/>
  <c r="AI104" i="6"/>
  <c r="AH104" i="6"/>
  <c r="AA104" i="6"/>
  <c r="P104" i="6"/>
  <c r="Y104" i="6" s="1"/>
  <c r="O104" i="6"/>
  <c r="AX103" i="6"/>
  <c r="AW103" i="6" s="1"/>
  <c r="AT103" i="6"/>
  <c r="AJ103" i="6"/>
  <c r="AI103" i="6"/>
  <c r="AA103" i="6"/>
  <c r="P103" i="6"/>
  <c r="Y103" i="6" s="1"/>
  <c r="O103" i="6"/>
  <c r="AX102" i="6"/>
  <c r="AW102" i="6" s="1"/>
  <c r="AT102" i="6"/>
  <c r="AJ102" i="6"/>
  <c r="AI102" i="6"/>
  <c r="AH102" i="6"/>
  <c r="AA102" i="6"/>
  <c r="P102" i="6"/>
  <c r="Y102" i="6" s="1"/>
  <c r="O102" i="6"/>
  <c r="AX101" i="6"/>
  <c r="AW101" i="6" s="1"/>
  <c r="AT101" i="6"/>
  <c r="AJ101" i="6"/>
  <c r="AI101" i="6"/>
  <c r="AH101" i="6"/>
  <c r="AA101" i="6"/>
  <c r="P101" i="6"/>
  <c r="Y101" i="6" s="1"/>
  <c r="O101" i="6"/>
  <c r="AX100" i="6"/>
  <c r="AW100" i="6" s="1"/>
  <c r="AT100" i="6"/>
  <c r="AJ100" i="6"/>
  <c r="AI100" i="6"/>
  <c r="AA100" i="6"/>
  <c r="P100" i="6"/>
  <c r="Y100" i="6" s="1"/>
  <c r="O100" i="6"/>
  <c r="AX99" i="6"/>
  <c r="AW99" i="6" s="1"/>
  <c r="AT99" i="6"/>
  <c r="AJ99" i="6"/>
  <c r="AI99" i="6"/>
  <c r="AH99" i="6"/>
  <c r="AA99" i="6"/>
  <c r="P99" i="6"/>
  <c r="Y99" i="6" s="1"/>
  <c r="O99" i="6"/>
  <c r="AX98" i="6"/>
  <c r="AW98" i="6" s="1"/>
  <c r="AT98" i="6"/>
  <c r="AJ98" i="6"/>
  <c r="AI98" i="6"/>
  <c r="AH98" i="6"/>
  <c r="AA98" i="6"/>
  <c r="P98" i="6"/>
  <c r="Y98" i="6" s="1"/>
  <c r="O98" i="6"/>
  <c r="AX97" i="6"/>
  <c r="AW97" i="6" s="1"/>
  <c r="AT97" i="6"/>
  <c r="AJ97" i="6"/>
  <c r="AI97" i="6"/>
  <c r="AA97" i="6"/>
  <c r="P97" i="6"/>
  <c r="Y97" i="6" s="1"/>
  <c r="O97" i="6"/>
  <c r="AX96" i="6"/>
  <c r="AW96" i="6" s="1"/>
  <c r="AT96" i="6"/>
  <c r="AJ96" i="6"/>
  <c r="AI96" i="6"/>
  <c r="AH96" i="6"/>
  <c r="AA96" i="6"/>
  <c r="P96" i="6"/>
  <c r="Y96" i="6" s="1"/>
  <c r="O96" i="6"/>
  <c r="AX95" i="6"/>
  <c r="AW95" i="6" s="1"/>
  <c r="AT95" i="6"/>
  <c r="AJ95" i="6"/>
  <c r="AI95" i="6"/>
  <c r="AH95" i="6"/>
  <c r="AA95" i="6"/>
  <c r="P95" i="6"/>
  <c r="Y95" i="6" s="1"/>
  <c r="O95" i="6"/>
  <c r="AX94" i="6"/>
  <c r="AW94" i="6" s="1"/>
  <c r="AT94" i="6"/>
  <c r="AA94" i="6"/>
  <c r="AI94" i="6" s="1"/>
  <c r="AJ94" i="6" s="1"/>
  <c r="P94" i="6"/>
  <c r="Y94" i="6" s="1"/>
  <c r="O94" i="6"/>
  <c r="AX93" i="6"/>
  <c r="AW93" i="6" s="1"/>
  <c r="AT93" i="6"/>
  <c r="AA93" i="6"/>
  <c r="AI93" i="6" s="1"/>
  <c r="AJ93" i="6" s="1"/>
  <c r="P93" i="6"/>
  <c r="O93" i="6"/>
  <c r="AX92" i="6"/>
  <c r="AW92" i="6" s="1"/>
  <c r="AT92" i="6"/>
  <c r="AJ92" i="6"/>
  <c r="AI92" i="6"/>
  <c r="AH92" i="6"/>
  <c r="AA92" i="6"/>
  <c r="P92" i="6"/>
  <c r="Y92" i="6" s="1"/>
  <c r="O92" i="6"/>
  <c r="AX91" i="6"/>
  <c r="AW91" i="6" s="1"/>
  <c r="AT91" i="6"/>
  <c r="AA91" i="6"/>
  <c r="AI91" i="6" s="1"/>
  <c r="AJ91" i="6" s="1"/>
  <c r="P91" i="6"/>
  <c r="Y91" i="6" s="1"/>
  <c r="O91" i="6"/>
  <c r="AX90" i="6"/>
  <c r="AW90" i="6" s="1"/>
  <c r="AT90" i="6"/>
  <c r="AA90" i="6"/>
  <c r="AI90" i="6" s="1"/>
  <c r="AJ90" i="6" s="1"/>
  <c r="P90" i="6"/>
  <c r="O90" i="6"/>
  <c r="AX89" i="6"/>
  <c r="AW89" i="6" s="1"/>
  <c r="AT89" i="6"/>
  <c r="AJ89" i="6"/>
  <c r="AI89" i="6"/>
  <c r="AH89" i="6"/>
  <c r="AA89" i="6"/>
  <c r="P89" i="6"/>
  <c r="Y89" i="6" s="1"/>
  <c r="O89" i="6"/>
  <c r="AX88" i="6"/>
  <c r="AW88" i="6" s="1"/>
  <c r="AT88" i="6"/>
  <c r="AA88" i="6"/>
  <c r="AI88" i="6" s="1"/>
  <c r="AJ88" i="6" s="1"/>
  <c r="P88" i="6"/>
  <c r="Y88" i="6" s="1"/>
  <c r="O88" i="6"/>
  <c r="AX87" i="6"/>
  <c r="AW87" i="6" s="1"/>
  <c r="AT87" i="6"/>
  <c r="AA87" i="6"/>
  <c r="AI87" i="6" s="1"/>
  <c r="AJ87" i="6" s="1"/>
  <c r="P87" i="6"/>
  <c r="O87" i="6"/>
  <c r="AX86" i="6"/>
  <c r="AW86" i="6" s="1"/>
  <c r="AT86" i="6"/>
  <c r="AJ86" i="6"/>
  <c r="AI86" i="6"/>
  <c r="AH86" i="6"/>
  <c r="AA86" i="6"/>
  <c r="P86" i="6"/>
  <c r="Y86" i="6" s="1"/>
  <c r="O86" i="6"/>
  <c r="AX85" i="6"/>
  <c r="AW85" i="6" s="1"/>
  <c r="AT85" i="6"/>
  <c r="AA85" i="6"/>
  <c r="AI85" i="6" s="1"/>
  <c r="AJ85" i="6" s="1"/>
  <c r="P85" i="6"/>
  <c r="Y85" i="6" s="1"/>
  <c r="O85" i="6"/>
  <c r="AX84" i="6"/>
  <c r="AW84" i="6" s="1"/>
  <c r="AT84" i="6"/>
  <c r="AA84" i="6"/>
  <c r="AI84" i="6" s="1"/>
  <c r="AJ84" i="6" s="1"/>
  <c r="P84" i="6"/>
  <c r="O84" i="6"/>
  <c r="AX83" i="6"/>
  <c r="AW83" i="6" s="1"/>
  <c r="AT83" i="6"/>
  <c r="AJ83" i="6"/>
  <c r="AI83" i="6"/>
  <c r="AH83" i="6"/>
  <c r="AA83" i="6"/>
  <c r="P83" i="6"/>
  <c r="Y83" i="6" s="1"/>
  <c r="O83" i="6"/>
  <c r="AX82" i="6"/>
  <c r="AW82" i="6" s="1"/>
  <c r="AT82" i="6"/>
  <c r="AA82" i="6"/>
  <c r="AI82" i="6" s="1"/>
  <c r="AJ82" i="6" s="1"/>
  <c r="P82" i="6"/>
  <c r="Y82" i="6" s="1"/>
  <c r="O82" i="6"/>
  <c r="AX81" i="6"/>
  <c r="AW81" i="6" s="1"/>
  <c r="AT81" i="6"/>
  <c r="AA81" i="6"/>
  <c r="AI81" i="6" s="1"/>
  <c r="AJ81" i="6" s="1"/>
  <c r="P81" i="6"/>
  <c r="O81" i="6"/>
  <c r="AX80" i="6"/>
  <c r="AW80" i="6" s="1"/>
  <c r="AT80" i="6"/>
  <c r="AJ80" i="6"/>
  <c r="AI80" i="6"/>
  <c r="AH80" i="6"/>
  <c r="AA80" i="6"/>
  <c r="P80" i="6"/>
  <c r="Y80" i="6" s="1"/>
  <c r="O80" i="6"/>
  <c r="AX79" i="6"/>
  <c r="AW79" i="6" s="1"/>
  <c r="AT79" i="6"/>
  <c r="AA79" i="6"/>
  <c r="AI79" i="6" s="1"/>
  <c r="AJ79" i="6" s="1"/>
  <c r="P79" i="6"/>
  <c r="Y79" i="6" s="1"/>
  <c r="O79" i="6"/>
  <c r="AX78" i="6"/>
  <c r="AW78" i="6" s="1"/>
  <c r="AT78" i="6"/>
  <c r="AA78" i="6"/>
  <c r="AI78" i="6" s="1"/>
  <c r="AJ78" i="6" s="1"/>
  <c r="P78" i="6"/>
  <c r="O78" i="6"/>
  <c r="AX77" i="6"/>
  <c r="AW77" i="6" s="1"/>
  <c r="AT77" i="6"/>
  <c r="AJ77" i="6"/>
  <c r="AI77" i="6"/>
  <c r="AH77" i="6"/>
  <c r="AA77" i="6"/>
  <c r="P77" i="6"/>
  <c r="Y77" i="6" s="1"/>
  <c r="O77" i="6"/>
  <c r="AX76" i="6"/>
  <c r="AW76" i="6" s="1"/>
  <c r="AT76" i="6"/>
  <c r="AA76" i="6"/>
  <c r="AI76" i="6" s="1"/>
  <c r="AJ76" i="6" s="1"/>
  <c r="P76" i="6"/>
  <c r="Y76" i="6" s="1"/>
  <c r="O76" i="6"/>
  <c r="AX75" i="6"/>
  <c r="AW75" i="6" s="1"/>
  <c r="AT75" i="6"/>
  <c r="AA75" i="6"/>
  <c r="AI75" i="6" s="1"/>
  <c r="AJ75" i="6" s="1"/>
  <c r="P75" i="6"/>
  <c r="O75" i="6"/>
  <c r="AX74" i="6"/>
  <c r="AW74" i="6" s="1"/>
  <c r="AT74" i="6"/>
  <c r="AJ74" i="6"/>
  <c r="AI74" i="6"/>
  <c r="AA74" i="6"/>
  <c r="P74" i="6"/>
  <c r="O74" i="6"/>
  <c r="AX73" i="6"/>
  <c r="AW73" i="6" s="1"/>
  <c r="AT73" i="6"/>
  <c r="AA73" i="6"/>
  <c r="AI73" i="6" s="1"/>
  <c r="AJ73" i="6" s="1"/>
  <c r="P73" i="6"/>
  <c r="Y73" i="6" s="1"/>
  <c r="AF73" i="6" s="1"/>
  <c r="O73" i="6"/>
  <c r="AX72" i="6"/>
  <c r="AW72" i="6" s="1"/>
  <c r="AT72" i="6"/>
  <c r="AI72" i="6"/>
  <c r="AJ72" i="6" s="1"/>
  <c r="AA72" i="6"/>
  <c r="P72" i="6"/>
  <c r="Y72" i="6" s="1"/>
  <c r="AF72" i="6" s="1"/>
  <c r="O72" i="6"/>
  <c r="AX71" i="6"/>
  <c r="AW71" i="6" s="1"/>
  <c r="AT71" i="6"/>
  <c r="AA71" i="6"/>
  <c r="AI71" i="6" s="1"/>
  <c r="AJ71" i="6" s="1"/>
  <c r="P71" i="6"/>
  <c r="O71" i="6"/>
  <c r="AX70" i="6"/>
  <c r="AW70" i="6" s="1"/>
  <c r="AT70" i="6"/>
  <c r="AJ70" i="6"/>
  <c r="AI70" i="6"/>
  <c r="AA70" i="6"/>
  <c r="P70" i="6"/>
  <c r="O70" i="6"/>
  <c r="AX69" i="6"/>
  <c r="AW69" i="6" s="1"/>
  <c r="AT69" i="6"/>
  <c r="AI69" i="6"/>
  <c r="AJ69" i="6" s="1"/>
  <c r="AA69" i="6"/>
  <c r="P69" i="6"/>
  <c r="Y69" i="6" s="1"/>
  <c r="O69" i="6"/>
  <c r="AX68" i="6"/>
  <c r="AW68" i="6"/>
  <c r="AT68" i="6"/>
  <c r="AI68" i="6"/>
  <c r="AJ68" i="6" s="1"/>
  <c r="AA68" i="6"/>
  <c r="P68" i="6"/>
  <c r="Y68" i="6" s="1"/>
  <c r="O68" i="6"/>
  <c r="AX67" i="6"/>
  <c r="AW67" i="6"/>
  <c r="AT67" i="6"/>
  <c r="AI67" i="6"/>
  <c r="AJ67" i="6" s="1"/>
  <c r="AA67" i="6"/>
  <c r="P67" i="6"/>
  <c r="Y67" i="6" s="1"/>
  <c r="O67" i="6"/>
  <c r="AX66" i="6"/>
  <c r="AW66" i="6"/>
  <c r="AT66" i="6"/>
  <c r="AA66" i="6"/>
  <c r="AI66" i="6" s="1"/>
  <c r="AJ66" i="6" s="1"/>
  <c r="P66" i="6"/>
  <c r="O66" i="6"/>
  <c r="AX65" i="6"/>
  <c r="AW65" i="6"/>
  <c r="AT65" i="6"/>
  <c r="AA65" i="6"/>
  <c r="AI65" i="6" s="1"/>
  <c r="AJ65" i="6" s="1"/>
  <c r="P65" i="6"/>
  <c r="O65" i="6"/>
  <c r="AX64" i="6"/>
  <c r="AW64" i="6"/>
  <c r="AT64" i="6"/>
  <c r="AI64" i="6"/>
  <c r="AJ64" i="6" s="1"/>
  <c r="AA64" i="6"/>
  <c r="P64" i="6"/>
  <c r="O64" i="6"/>
  <c r="AX63" i="6"/>
  <c r="AW63" i="6"/>
  <c r="AT63" i="6"/>
  <c r="AA63" i="6"/>
  <c r="AI63" i="6" s="1"/>
  <c r="AJ63" i="6" s="1"/>
  <c r="P63" i="6"/>
  <c r="O63" i="6"/>
  <c r="AX62" i="6"/>
  <c r="AW62" i="6"/>
  <c r="AT62" i="6"/>
  <c r="AA62" i="6"/>
  <c r="AI62" i="6" s="1"/>
  <c r="AJ62" i="6" s="1"/>
  <c r="P62" i="6"/>
  <c r="Y62" i="6" s="1"/>
  <c r="O62" i="6"/>
  <c r="AT255" i="5"/>
  <c r="AA255" i="5"/>
  <c r="AI255" i="5" s="1"/>
  <c r="AJ255" i="5" s="1"/>
  <c r="O255" i="5"/>
  <c r="AT254" i="5"/>
  <c r="AA254" i="5"/>
  <c r="AI254" i="5" s="1"/>
  <c r="AJ254" i="5" s="1"/>
  <c r="O254" i="5"/>
  <c r="AT253" i="5"/>
  <c r="AA253" i="5"/>
  <c r="AI253" i="5" s="1"/>
  <c r="AJ253" i="5" s="1"/>
  <c r="O253" i="5"/>
  <c r="AT252" i="5"/>
  <c r="AA252" i="5"/>
  <c r="AI252" i="5" s="1"/>
  <c r="AJ252" i="5" s="1"/>
  <c r="O252" i="5"/>
  <c r="AT251" i="5"/>
  <c r="AA251" i="5"/>
  <c r="AI251" i="5" s="1"/>
  <c r="AJ251" i="5" s="1"/>
  <c r="O251" i="5"/>
  <c r="AT250" i="5"/>
  <c r="AA250" i="5"/>
  <c r="AI250" i="5" s="1"/>
  <c r="AJ250" i="5" s="1"/>
  <c r="O250" i="5"/>
  <c r="AT249" i="5"/>
  <c r="AA249" i="5"/>
  <c r="AI249" i="5" s="1"/>
  <c r="AJ249" i="5" s="1"/>
  <c r="O249" i="5"/>
  <c r="AT248" i="5"/>
  <c r="AA248" i="5"/>
  <c r="AI248" i="5" s="1"/>
  <c r="AJ248" i="5" s="1"/>
  <c r="O248" i="5"/>
  <c r="AT247" i="5"/>
  <c r="AA247" i="5"/>
  <c r="AI247" i="5" s="1"/>
  <c r="AJ247" i="5" s="1"/>
  <c r="O247" i="5"/>
  <c r="AT246" i="5"/>
  <c r="AA246" i="5"/>
  <c r="AI246" i="5" s="1"/>
  <c r="AJ246" i="5" s="1"/>
  <c r="O246" i="5"/>
  <c r="AT245" i="5"/>
  <c r="AA245" i="5"/>
  <c r="AI245" i="5" s="1"/>
  <c r="AJ245" i="5" s="1"/>
  <c r="O245" i="5"/>
  <c r="AT244" i="5"/>
  <c r="AA244" i="5"/>
  <c r="AI244" i="5" s="1"/>
  <c r="AJ244" i="5" s="1"/>
  <c r="O244" i="5"/>
  <c r="AT243" i="5"/>
  <c r="AA243" i="5"/>
  <c r="AI243" i="5" s="1"/>
  <c r="AJ243" i="5" s="1"/>
  <c r="O243" i="5"/>
  <c r="AT242" i="5"/>
  <c r="AA242" i="5"/>
  <c r="AI242" i="5" s="1"/>
  <c r="AJ242" i="5" s="1"/>
  <c r="O242" i="5"/>
  <c r="AT241" i="5"/>
  <c r="AA241" i="5"/>
  <c r="AI241" i="5" s="1"/>
  <c r="AJ241" i="5" s="1"/>
  <c r="O241" i="5"/>
  <c r="AT240" i="5"/>
  <c r="AA240" i="5"/>
  <c r="AI240" i="5" s="1"/>
  <c r="AJ240" i="5" s="1"/>
  <c r="O240" i="5"/>
  <c r="AT239" i="5"/>
  <c r="AA239" i="5"/>
  <c r="AI239" i="5" s="1"/>
  <c r="AJ239" i="5" s="1"/>
  <c r="O239" i="5"/>
  <c r="AT238" i="5"/>
  <c r="AA238" i="5"/>
  <c r="AI238" i="5" s="1"/>
  <c r="AJ238" i="5" s="1"/>
  <c r="O238" i="5"/>
  <c r="AT237" i="5"/>
  <c r="AA237" i="5"/>
  <c r="AI237" i="5" s="1"/>
  <c r="AJ237" i="5" s="1"/>
  <c r="O237" i="5"/>
  <c r="AT236" i="5"/>
  <c r="AA236" i="5"/>
  <c r="AI236" i="5" s="1"/>
  <c r="AJ236" i="5" s="1"/>
  <c r="O236" i="5"/>
  <c r="AT235" i="5"/>
  <c r="AA235" i="5"/>
  <c r="AI235" i="5" s="1"/>
  <c r="AJ235" i="5" s="1"/>
  <c r="O235" i="5"/>
  <c r="AT234" i="5"/>
  <c r="AA234" i="5"/>
  <c r="AI234" i="5" s="1"/>
  <c r="AJ234" i="5" s="1"/>
  <c r="O234" i="5"/>
  <c r="AT233" i="5"/>
  <c r="AA233" i="5"/>
  <c r="AI233" i="5" s="1"/>
  <c r="AJ233" i="5" s="1"/>
  <c r="O233" i="5"/>
  <c r="AT232" i="5"/>
  <c r="AA232" i="5"/>
  <c r="AI232" i="5" s="1"/>
  <c r="AJ232" i="5" s="1"/>
  <c r="O232" i="5"/>
  <c r="AT231" i="5"/>
  <c r="AA231" i="5"/>
  <c r="AI231" i="5" s="1"/>
  <c r="AJ231" i="5" s="1"/>
  <c r="O231" i="5"/>
  <c r="AT230" i="5"/>
  <c r="AA230" i="5"/>
  <c r="AI230" i="5" s="1"/>
  <c r="AJ230" i="5" s="1"/>
  <c r="O230" i="5"/>
  <c r="AT229" i="5"/>
  <c r="AA229" i="5"/>
  <c r="AI229" i="5" s="1"/>
  <c r="AJ229" i="5" s="1"/>
  <c r="O229" i="5"/>
  <c r="AT228" i="5"/>
  <c r="AA228" i="5"/>
  <c r="AI228" i="5" s="1"/>
  <c r="AJ228" i="5" s="1"/>
  <c r="O228" i="5"/>
  <c r="AT227" i="5"/>
  <c r="AA227" i="5"/>
  <c r="AI227" i="5" s="1"/>
  <c r="AJ227" i="5" s="1"/>
  <c r="O227" i="5"/>
  <c r="AT226" i="5"/>
  <c r="AA226" i="5"/>
  <c r="AI226" i="5" s="1"/>
  <c r="AJ226" i="5" s="1"/>
  <c r="O226" i="5"/>
  <c r="AT225" i="5"/>
  <c r="AA225" i="5"/>
  <c r="AI225" i="5" s="1"/>
  <c r="AJ225" i="5" s="1"/>
  <c r="O225" i="5"/>
  <c r="AT224" i="5"/>
  <c r="AA224" i="5"/>
  <c r="AI224" i="5" s="1"/>
  <c r="AJ224" i="5" s="1"/>
  <c r="O224" i="5"/>
  <c r="AT223" i="5"/>
  <c r="AA223" i="5"/>
  <c r="AI223" i="5" s="1"/>
  <c r="AJ223" i="5" s="1"/>
  <c r="O223" i="5"/>
  <c r="AT222" i="5"/>
  <c r="AA222" i="5"/>
  <c r="AI222" i="5" s="1"/>
  <c r="AJ222" i="5" s="1"/>
  <c r="O222" i="5"/>
  <c r="AT221" i="5"/>
  <c r="AA221" i="5"/>
  <c r="AI221" i="5" s="1"/>
  <c r="AJ221" i="5" s="1"/>
  <c r="O221" i="5"/>
  <c r="AT220" i="5"/>
  <c r="AA220" i="5"/>
  <c r="AI220" i="5" s="1"/>
  <c r="AJ220" i="5" s="1"/>
  <c r="O220" i="5"/>
  <c r="AT219" i="5"/>
  <c r="AA219" i="5"/>
  <c r="AI219" i="5" s="1"/>
  <c r="AJ219" i="5" s="1"/>
  <c r="O219" i="5"/>
  <c r="AT218" i="5"/>
  <c r="AA218" i="5"/>
  <c r="AI218" i="5" s="1"/>
  <c r="AJ218" i="5" s="1"/>
  <c r="O218" i="5"/>
  <c r="AT217" i="5"/>
  <c r="AA217" i="5"/>
  <c r="AI217" i="5" s="1"/>
  <c r="AJ217" i="5" s="1"/>
  <c r="O217" i="5"/>
  <c r="AT216" i="5"/>
  <c r="AA216" i="5"/>
  <c r="AI216" i="5" s="1"/>
  <c r="AJ216" i="5" s="1"/>
  <c r="O216" i="5"/>
  <c r="AT215" i="5"/>
  <c r="AA215" i="5"/>
  <c r="AI215" i="5" s="1"/>
  <c r="AJ215" i="5" s="1"/>
  <c r="O215" i="5"/>
  <c r="AT214" i="5"/>
  <c r="AA214" i="5"/>
  <c r="AI214" i="5" s="1"/>
  <c r="AJ214" i="5" s="1"/>
  <c r="O214" i="5"/>
  <c r="AT213" i="5"/>
  <c r="AA213" i="5"/>
  <c r="AI213" i="5" s="1"/>
  <c r="AJ213" i="5" s="1"/>
  <c r="O213" i="5"/>
  <c r="AT212" i="5"/>
  <c r="AA212" i="5"/>
  <c r="AI212" i="5" s="1"/>
  <c r="AJ212" i="5" s="1"/>
  <c r="O212" i="5"/>
  <c r="AT211" i="5"/>
  <c r="AA211" i="5"/>
  <c r="AI211" i="5" s="1"/>
  <c r="AJ211" i="5" s="1"/>
  <c r="O211" i="5"/>
  <c r="AT210" i="5"/>
  <c r="AA210" i="5"/>
  <c r="AI210" i="5" s="1"/>
  <c r="AJ210" i="5" s="1"/>
  <c r="O210" i="5"/>
  <c r="AT209" i="5"/>
  <c r="AA209" i="5"/>
  <c r="AI209" i="5" s="1"/>
  <c r="AJ209" i="5" s="1"/>
  <c r="O209" i="5"/>
  <c r="AT208" i="5"/>
  <c r="AA208" i="5"/>
  <c r="AI208" i="5" s="1"/>
  <c r="AJ208" i="5" s="1"/>
  <c r="O208" i="5"/>
  <c r="AT207" i="5"/>
  <c r="AA207" i="5"/>
  <c r="AI207" i="5" s="1"/>
  <c r="AJ207" i="5" s="1"/>
  <c r="O207" i="5"/>
  <c r="AT206" i="5"/>
  <c r="AA206" i="5"/>
  <c r="AI206" i="5" s="1"/>
  <c r="AJ206" i="5" s="1"/>
  <c r="O206" i="5"/>
  <c r="AT205" i="5"/>
  <c r="AA205" i="5"/>
  <c r="AI205" i="5" s="1"/>
  <c r="AJ205" i="5" s="1"/>
  <c r="O205" i="5"/>
  <c r="AT204" i="5"/>
  <c r="AF204" i="5"/>
  <c r="AA204" i="5"/>
  <c r="AI204" i="5" s="1"/>
  <c r="AJ204" i="5" s="1"/>
  <c r="P204" i="5"/>
  <c r="Y204" i="5" s="1"/>
  <c r="O204" i="5"/>
  <c r="AX204" i="5" s="1"/>
  <c r="AW204" i="5" s="1"/>
  <c r="AT203" i="5"/>
  <c r="AA203" i="5"/>
  <c r="AI203" i="5" s="1"/>
  <c r="AJ203" i="5" s="1"/>
  <c r="P203" i="5"/>
  <c r="Y203" i="5" s="1"/>
  <c r="O203" i="5"/>
  <c r="AX203" i="5" s="1"/>
  <c r="AW203" i="5" s="1"/>
  <c r="AT202" i="5"/>
  <c r="AA202" i="5"/>
  <c r="AI202" i="5" s="1"/>
  <c r="AJ202" i="5" s="1"/>
  <c r="P202" i="5"/>
  <c r="O202" i="5"/>
  <c r="AX202" i="5" s="1"/>
  <c r="AW202" i="5" s="1"/>
  <c r="AT201" i="5"/>
  <c r="AA201" i="5"/>
  <c r="AI201" i="5" s="1"/>
  <c r="AJ201" i="5" s="1"/>
  <c r="P201" i="5"/>
  <c r="Y201" i="5" s="1"/>
  <c r="O201" i="5"/>
  <c r="AX201" i="5" s="1"/>
  <c r="AW201" i="5" s="1"/>
  <c r="AT200" i="5"/>
  <c r="AA200" i="5"/>
  <c r="AI200" i="5" s="1"/>
  <c r="AJ200" i="5" s="1"/>
  <c r="P200" i="5"/>
  <c r="Y200" i="5" s="1"/>
  <c r="O200" i="5"/>
  <c r="AX200" i="5" s="1"/>
  <c r="AW200" i="5" s="1"/>
  <c r="AT199" i="5"/>
  <c r="AA199" i="5"/>
  <c r="AI199" i="5" s="1"/>
  <c r="AJ199" i="5" s="1"/>
  <c r="P199" i="5"/>
  <c r="Y199" i="5" s="1"/>
  <c r="O199" i="5"/>
  <c r="AX199" i="5" s="1"/>
  <c r="AW199" i="5" s="1"/>
  <c r="AT198" i="5"/>
  <c r="AA198" i="5"/>
  <c r="AI198" i="5" s="1"/>
  <c r="AJ198" i="5" s="1"/>
  <c r="P198" i="5"/>
  <c r="O198" i="5"/>
  <c r="AX198" i="5" s="1"/>
  <c r="AW198" i="5" s="1"/>
  <c r="AT197" i="5"/>
  <c r="AA197" i="5"/>
  <c r="AI197" i="5" s="1"/>
  <c r="AJ197" i="5" s="1"/>
  <c r="Y197" i="5"/>
  <c r="Z197" i="5" s="1"/>
  <c r="P197" i="5"/>
  <c r="O197" i="5"/>
  <c r="AX197" i="5" s="1"/>
  <c r="AW197" i="5" s="1"/>
  <c r="AT196" i="5"/>
  <c r="AA196" i="5"/>
  <c r="AI196" i="5" s="1"/>
  <c r="AJ196" i="5" s="1"/>
  <c r="O196" i="5"/>
  <c r="AX196" i="5" s="1"/>
  <c r="AW196" i="5" s="1"/>
  <c r="AT195" i="5"/>
  <c r="AA195" i="5"/>
  <c r="AI195" i="5" s="1"/>
  <c r="AJ195" i="5" s="1"/>
  <c r="O195" i="5"/>
  <c r="AT194" i="5"/>
  <c r="AA194" i="5"/>
  <c r="AI194" i="5" s="1"/>
  <c r="AJ194" i="5" s="1"/>
  <c r="Y194" i="5"/>
  <c r="Z194" i="5" s="1"/>
  <c r="P194" i="5"/>
  <c r="O194" i="5"/>
  <c r="AX194" i="5" s="1"/>
  <c r="AW194" i="5" s="1"/>
  <c r="AT193" i="5"/>
  <c r="AA193" i="5"/>
  <c r="AI193" i="5" s="1"/>
  <c r="AJ193" i="5" s="1"/>
  <c r="O193" i="5"/>
  <c r="AX193" i="5" s="1"/>
  <c r="AW193" i="5" s="1"/>
  <c r="AT192" i="5"/>
  <c r="AA192" i="5"/>
  <c r="AI192" i="5" s="1"/>
  <c r="AJ192" i="5" s="1"/>
  <c r="P192" i="5"/>
  <c r="Y192" i="5" s="1"/>
  <c r="O192" i="5"/>
  <c r="AX192" i="5" s="1"/>
  <c r="AW192" i="5" s="1"/>
  <c r="AT191" i="5"/>
  <c r="AH191" i="5"/>
  <c r="AF191" i="5"/>
  <c r="AA191" i="5"/>
  <c r="AI191" i="5" s="1"/>
  <c r="AJ191" i="5" s="1"/>
  <c r="Y191" i="5"/>
  <c r="Z191" i="5" s="1"/>
  <c r="P191" i="5"/>
  <c r="O191" i="5"/>
  <c r="AX191" i="5" s="1"/>
  <c r="AW191" i="5" s="1"/>
  <c r="AX190" i="5"/>
  <c r="AW190" i="5" s="1"/>
  <c r="AT190" i="5"/>
  <c r="AA190" i="5"/>
  <c r="AI190" i="5" s="1"/>
  <c r="AJ190" i="5" s="1"/>
  <c r="P190" i="5"/>
  <c r="Y190" i="5" s="1"/>
  <c r="O190" i="5"/>
  <c r="AX189" i="5"/>
  <c r="AW189" i="5" s="1"/>
  <c r="AT189" i="5"/>
  <c r="AA189" i="5"/>
  <c r="AI189" i="5" s="1"/>
  <c r="AJ189" i="5" s="1"/>
  <c r="Y189" i="5"/>
  <c r="AH189" i="5" s="1"/>
  <c r="P189" i="5"/>
  <c r="O189" i="5"/>
  <c r="AX188" i="5"/>
  <c r="AW188" i="5" s="1"/>
  <c r="AT188" i="5"/>
  <c r="AA188" i="5"/>
  <c r="AI188" i="5" s="1"/>
  <c r="AJ188" i="5" s="1"/>
  <c r="P188" i="5"/>
  <c r="Y188" i="5" s="1"/>
  <c r="O188" i="5"/>
  <c r="AX187" i="5"/>
  <c r="AW187" i="5" s="1"/>
  <c r="AT187" i="5"/>
  <c r="AA187" i="5"/>
  <c r="P187" i="5"/>
  <c r="O187" i="5"/>
  <c r="AX186" i="5"/>
  <c r="AW186" i="5" s="1"/>
  <c r="AT186" i="5"/>
  <c r="AA186" i="5"/>
  <c r="AI186" i="5" s="1"/>
  <c r="AJ186" i="5" s="1"/>
  <c r="P186" i="5"/>
  <c r="Y186" i="5" s="1"/>
  <c r="O186" i="5"/>
  <c r="AT185" i="5"/>
  <c r="AA185" i="5"/>
  <c r="AI185" i="5" s="1"/>
  <c r="AJ185" i="5" s="1"/>
  <c r="O185" i="5"/>
  <c r="AX185" i="5" s="1"/>
  <c r="AW185" i="5" s="1"/>
  <c r="AX184" i="5"/>
  <c r="AW184" i="5" s="1"/>
  <c r="AT184" i="5"/>
  <c r="AA184" i="5"/>
  <c r="AI184" i="5" s="1"/>
  <c r="AJ184" i="5" s="1"/>
  <c r="P184" i="5"/>
  <c r="Y184" i="5" s="1"/>
  <c r="O184" i="5"/>
  <c r="AT183" i="5"/>
  <c r="AI183" i="5"/>
  <c r="AJ183" i="5" s="1"/>
  <c r="AA183" i="5"/>
  <c r="P183" i="5"/>
  <c r="Y183" i="5" s="1"/>
  <c r="O183" i="5"/>
  <c r="AX183" i="5" s="1"/>
  <c r="AW183" i="5" s="1"/>
  <c r="AX182" i="5"/>
  <c r="AW182" i="5" s="1"/>
  <c r="AT182" i="5"/>
  <c r="AA182" i="5"/>
  <c r="AI182" i="5" s="1"/>
  <c r="AJ182" i="5" s="1"/>
  <c r="O182" i="5"/>
  <c r="P182" i="5" s="1"/>
  <c r="Y182" i="5" s="1"/>
  <c r="AX181" i="5"/>
  <c r="AW181" i="5" s="1"/>
  <c r="AT181" i="5"/>
  <c r="AA181" i="5"/>
  <c r="AI181" i="5" s="1"/>
  <c r="AJ181" i="5" s="1"/>
  <c r="P181" i="5"/>
  <c r="Y181" i="5" s="1"/>
  <c r="O181" i="5"/>
  <c r="AT180" i="5"/>
  <c r="AI180" i="5"/>
  <c r="AJ180" i="5" s="1"/>
  <c r="AA180" i="5"/>
  <c r="P180" i="5"/>
  <c r="Y180" i="5" s="1"/>
  <c r="O180" i="5"/>
  <c r="AX180" i="5" s="1"/>
  <c r="AW180" i="5" s="1"/>
  <c r="AT179" i="5"/>
  <c r="AA179" i="5"/>
  <c r="AI179" i="5" s="1"/>
  <c r="AJ179" i="5" s="1"/>
  <c r="O179" i="5"/>
  <c r="AX179" i="5" s="1"/>
  <c r="AW179" i="5" s="1"/>
  <c r="AX178" i="5"/>
  <c r="AW178" i="5" s="1"/>
  <c r="AT178" i="5"/>
  <c r="AA178" i="5"/>
  <c r="AI178" i="5" s="1"/>
  <c r="AJ178" i="5" s="1"/>
  <c r="P178" i="5"/>
  <c r="Y178" i="5" s="1"/>
  <c r="O178" i="5"/>
  <c r="AT177" i="5"/>
  <c r="AI177" i="5"/>
  <c r="AJ177" i="5" s="1"/>
  <c r="AA177" i="5"/>
  <c r="P177" i="5"/>
  <c r="Y177" i="5" s="1"/>
  <c r="O177" i="5"/>
  <c r="AX177" i="5" s="1"/>
  <c r="AW177" i="5" s="1"/>
  <c r="AX176" i="5"/>
  <c r="AW176" i="5" s="1"/>
  <c r="AT176" i="5"/>
  <c r="AA176" i="5"/>
  <c r="AI176" i="5" s="1"/>
  <c r="AJ176" i="5" s="1"/>
  <c r="O176" i="5"/>
  <c r="P176" i="5" s="1"/>
  <c r="Y176" i="5" s="1"/>
  <c r="AX175" i="5"/>
  <c r="AW175" i="5" s="1"/>
  <c r="AT175" i="5"/>
  <c r="AA175" i="5"/>
  <c r="AI175" i="5" s="1"/>
  <c r="AJ175" i="5" s="1"/>
  <c r="P175" i="5"/>
  <c r="O175" i="5"/>
  <c r="AT174" i="5"/>
  <c r="AI174" i="5"/>
  <c r="AJ174" i="5" s="1"/>
  <c r="AA174" i="5"/>
  <c r="P174" i="5"/>
  <c r="Y174" i="5" s="1"/>
  <c r="O174" i="5"/>
  <c r="AX174" i="5" s="1"/>
  <c r="AW174" i="5" s="1"/>
  <c r="AT173" i="5"/>
  <c r="AA173" i="5"/>
  <c r="AI173" i="5" s="1"/>
  <c r="AJ173" i="5" s="1"/>
  <c r="O173" i="5"/>
  <c r="AX172" i="5"/>
  <c r="AW172" i="5" s="1"/>
  <c r="AT172" i="5"/>
  <c r="AA172" i="5"/>
  <c r="AI172" i="5" s="1"/>
  <c r="AJ172" i="5" s="1"/>
  <c r="P172" i="5"/>
  <c r="Y172" i="5" s="1"/>
  <c r="O172" i="5"/>
  <c r="AT171" i="5"/>
  <c r="AI171" i="5"/>
  <c r="AJ171" i="5" s="1"/>
  <c r="AA171" i="5"/>
  <c r="P171" i="5"/>
  <c r="Y171" i="5" s="1"/>
  <c r="O171" i="5"/>
  <c r="AX171" i="5" s="1"/>
  <c r="AW171" i="5" s="1"/>
  <c r="AX170" i="5"/>
  <c r="AW170" i="5" s="1"/>
  <c r="AT170" i="5"/>
  <c r="AJ170" i="5"/>
  <c r="AI170" i="5"/>
  <c r="AA170" i="5"/>
  <c r="P170" i="5"/>
  <c r="Y170" i="5" s="1"/>
  <c r="O170" i="5"/>
  <c r="AX169" i="5"/>
  <c r="AW169" i="5" s="1"/>
  <c r="AT169" i="5"/>
  <c r="AI169" i="5"/>
  <c r="AJ169" i="5" s="1"/>
  <c r="AA169" i="5"/>
  <c r="P169" i="5"/>
  <c r="Y169" i="5" s="1"/>
  <c r="O169" i="5"/>
  <c r="AX168" i="5"/>
  <c r="AW168" i="5" s="1"/>
  <c r="AT168" i="5"/>
  <c r="AI168" i="5"/>
  <c r="AJ168" i="5" s="1"/>
  <c r="AA168" i="5"/>
  <c r="P168" i="5"/>
  <c r="Y168" i="5" s="1"/>
  <c r="O168" i="5"/>
  <c r="AX167" i="5"/>
  <c r="AW167" i="5" s="1"/>
  <c r="AT167" i="5"/>
  <c r="AJ167" i="5"/>
  <c r="AI167" i="5"/>
  <c r="AA167" i="5"/>
  <c r="P167" i="5"/>
  <c r="Y167" i="5" s="1"/>
  <c r="O167" i="5"/>
  <c r="AX166" i="5"/>
  <c r="AW166" i="5" s="1"/>
  <c r="AT166" i="5"/>
  <c r="AI166" i="5"/>
  <c r="AJ166" i="5" s="1"/>
  <c r="AA166" i="5"/>
  <c r="P166" i="5"/>
  <c r="Y166" i="5" s="1"/>
  <c r="O166" i="5"/>
  <c r="AX165" i="5"/>
  <c r="AW165" i="5" s="1"/>
  <c r="AT165" i="5"/>
  <c r="AI165" i="5"/>
  <c r="AJ165" i="5" s="1"/>
  <c r="AA165" i="5"/>
  <c r="P165" i="5"/>
  <c r="Y165" i="5" s="1"/>
  <c r="O165" i="5"/>
  <c r="AX164" i="5"/>
  <c r="AW164" i="5" s="1"/>
  <c r="AT164" i="5"/>
  <c r="AI164" i="5"/>
  <c r="AJ164" i="5" s="1"/>
  <c r="AA164" i="5"/>
  <c r="P164" i="5"/>
  <c r="Y164" i="5" s="1"/>
  <c r="O164" i="5"/>
  <c r="AX163" i="5"/>
  <c r="AW163" i="5" s="1"/>
  <c r="AT163" i="5"/>
  <c r="AI163" i="5"/>
  <c r="AJ163" i="5" s="1"/>
  <c r="AA163" i="5"/>
  <c r="P163" i="5"/>
  <c r="Y163" i="5" s="1"/>
  <c r="O163" i="5"/>
  <c r="AX162" i="5"/>
  <c r="AW162" i="5"/>
  <c r="AT162" i="5"/>
  <c r="AJ162" i="5"/>
  <c r="AI162" i="5"/>
  <c r="AA162" i="5"/>
  <c r="P162" i="5"/>
  <c r="Y162" i="5" s="1"/>
  <c r="O162" i="5"/>
  <c r="AX161" i="5"/>
  <c r="AW161" i="5" s="1"/>
  <c r="AT161" i="5"/>
  <c r="AJ161" i="5"/>
  <c r="AI161" i="5"/>
  <c r="AA161" i="5"/>
  <c r="P161" i="5"/>
  <c r="Y161" i="5" s="1"/>
  <c r="O161" i="5"/>
  <c r="AX160" i="5"/>
  <c r="AW160" i="5" s="1"/>
  <c r="AT160" i="5"/>
  <c r="AI160" i="5"/>
  <c r="AJ160" i="5" s="1"/>
  <c r="AA160" i="5"/>
  <c r="P160" i="5"/>
  <c r="Y160" i="5" s="1"/>
  <c r="O160" i="5"/>
  <c r="AX159" i="5"/>
  <c r="AW159" i="5"/>
  <c r="AT159" i="5"/>
  <c r="AJ159" i="5"/>
  <c r="AI159" i="5"/>
  <c r="AA159" i="5"/>
  <c r="Y159" i="5"/>
  <c r="P159" i="5"/>
  <c r="O159" i="5"/>
  <c r="AX158" i="5"/>
  <c r="AW158" i="5"/>
  <c r="AT158" i="5"/>
  <c r="AI158" i="5"/>
  <c r="AJ158" i="5" s="1"/>
  <c r="AA158" i="5"/>
  <c r="Y158" i="5"/>
  <c r="P158" i="5"/>
  <c r="O158" i="5"/>
  <c r="AX157" i="5"/>
  <c r="AW157" i="5" s="1"/>
  <c r="AT157" i="5"/>
  <c r="AI157" i="5"/>
  <c r="AJ157" i="5" s="1"/>
  <c r="AA157" i="5"/>
  <c r="P157" i="5"/>
  <c r="Y157" i="5" s="1"/>
  <c r="O157" i="5"/>
  <c r="AX156" i="5"/>
  <c r="AW156" i="5" s="1"/>
  <c r="AT156" i="5"/>
  <c r="AA156" i="5"/>
  <c r="AI156" i="5" s="1"/>
  <c r="AJ156" i="5" s="1"/>
  <c r="P156" i="5"/>
  <c r="Y156" i="5" s="1"/>
  <c r="O156" i="5"/>
  <c r="AT155" i="5"/>
  <c r="AJ155" i="5"/>
  <c r="AI155" i="5"/>
  <c r="AA155" i="5"/>
  <c r="O155" i="5"/>
  <c r="P155" i="5" s="1"/>
  <c r="Y155" i="5" s="1"/>
  <c r="AX154" i="5"/>
  <c r="AW154" i="5"/>
  <c r="AT154" i="5"/>
  <c r="AA154" i="5"/>
  <c r="AI154" i="5" s="1"/>
  <c r="AJ154" i="5" s="1"/>
  <c r="Y154" i="5"/>
  <c r="P154" i="5"/>
  <c r="O154" i="5"/>
  <c r="AT153" i="5"/>
  <c r="AA153" i="5"/>
  <c r="AI153" i="5" s="1"/>
  <c r="AJ153" i="5" s="1"/>
  <c r="O153" i="5"/>
  <c r="AX152" i="5"/>
  <c r="AW152" i="5" s="1"/>
  <c r="AT152" i="5"/>
  <c r="AA152" i="5"/>
  <c r="AI152" i="5" s="1"/>
  <c r="AJ152" i="5" s="1"/>
  <c r="O152" i="5"/>
  <c r="P152" i="5" s="1"/>
  <c r="Y152" i="5" s="1"/>
  <c r="AT151" i="5"/>
  <c r="AA151" i="5"/>
  <c r="AI151" i="5" s="1"/>
  <c r="AJ151" i="5" s="1"/>
  <c r="P151" i="5"/>
  <c r="Y151" i="5" s="1"/>
  <c r="O151" i="5"/>
  <c r="AX151" i="5" s="1"/>
  <c r="AW151" i="5" s="1"/>
  <c r="AX150" i="5"/>
  <c r="AW150" i="5"/>
  <c r="AT150" i="5"/>
  <c r="AI150" i="5"/>
  <c r="AJ150" i="5" s="1"/>
  <c r="AA150" i="5"/>
  <c r="P150" i="5"/>
  <c r="Y150" i="5" s="1"/>
  <c r="O150" i="5"/>
  <c r="AX149" i="5"/>
  <c r="AW149" i="5" s="1"/>
  <c r="AT149" i="5"/>
  <c r="AA149" i="5"/>
  <c r="AI149" i="5" s="1"/>
  <c r="AJ149" i="5" s="1"/>
  <c r="P149" i="5"/>
  <c r="O149" i="5"/>
  <c r="AT148" i="5"/>
  <c r="AI148" i="5"/>
  <c r="AJ148" i="5" s="1"/>
  <c r="AA148" i="5"/>
  <c r="O148" i="5"/>
  <c r="AX148" i="5" s="1"/>
  <c r="AW148" i="5" s="1"/>
  <c r="AT147" i="5"/>
  <c r="AA147" i="5"/>
  <c r="AI147" i="5" s="1"/>
  <c r="AJ147" i="5" s="1"/>
  <c r="O147" i="5"/>
  <c r="AX147" i="5" s="1"/>
  <c r="AW147" i="5" s="1"/>
  <c r="AX146" i="5"/>
  <c r="AW146" i="5" s="1"/>
  <c r="AT146" i="5"/>
  <c r="AA146" i="5"/>
  <c r="AI146" i="5" s="1"/>
  <c r="AJ146" i="5" s="1"/>
  <c r="P146" i="5"/>
  <c r="Y146" i="5" s="1"/>
  <c r="O146" i="5"/>
  <c r="AX145" i="5"/>
  <c r="AW145" i="5"/>
  <c r="AT145" i="5"/>
  <c r="AA145" i="5"/>
  <c r="AI145" i="5" s="1"/>
  <c r="AJ145" i="5" s="1"/>
  <c r="O145" i="5"/>
  <c r="P145" i="5" s="1"/>
  <c r="Y145" i="5" s="1"/>
  <c r="AT144" i="5"/>
  <c r="AJ144" i="5"/>
  <c r="AI144" i="5"/>
  <c r="AA144" i="5"/>
  <c r="O144" i="5"/>
  <c r="P144" i="5" s="1"/>
  <c r="Y144" i="5" s="1"/>
  <c r="AX143" i="5"/>
  <c r="AW143" i="5" s="1"/>
  <c r="AT143" i="5"/>
  <c r="AJ143" i="5"/>
  <c r="AI143" i="5"/>
  <c r="AA143" i="5"/>
  <c r="P143" i="5"/>
  <c r="Y143" i="5" s="1"/>
  <c r="O143" i="5"/>
  <c r="AX142" i="5"/>
  <c r="AW142" i="5"/>
  <c r="AT142" i="5"/>
  <c r="AI142" i="5"/>
  <c r="AJ142" i="5" s="1"/>
  <c r="AA142" i="5"/>
  <c r="O142" i="5"/>
  <c r="P142" i="5" s="1"/>
  <c r="Y142" i="5" s="1"/>
  <c r="AX141" i="5"/>
  <c r="AW141" i="5"/>
  <c r="AT141" i="5"/>
  <c r="AI141" i="5"/>
  <c r="AJ141" i="5" s="1"/>
  <c r="AA141" i="5"/>
  <c r="P141" i="5"/>
  <c r="Y141" i="5" s="1"/>
  <c r="Z141" i="5" s="1"/>
  <c r="O141" i="5"/>
  <c r="AX140" i="5"/>
  <c r="AW140" i="5" s="1"/>
  <c r="AT140" i="5"/>
  <c r="AA140" i="5"/>
  <c r="AI140" i="5" s="1"/>
  <c r="AJ140" i="5" s="1"/>
  <c r="O140" i="5"/>
  <c r="P140" i="5" s="1"/>
  <c r="AT139" i="5"/>
  <c r="AA139" i="5"/>
  <c r="AI139" i="5" s="1"/>
  <c r="AJ139" i="5" s="1"/>
  <c r="O139" i="5"/>
  <c r="P139" i="5" s="1"/>
  <c r="Y139" i="5" s="1"/>
  <c r="AX138" i="5"/>
  <c r="AW138" i="5" s="1"/>
  <c r="AT138" i="5"/>
  <c r="AA138" i="5"/>
  <c r="AI138" i="5" s="1"/>
  <c r="AJ138" i="5" s="1"/>
  <c r="P138" i="5"/>
  <c r="Y138" i="5" s="1"/>
  <c r="O138" i="5"/>
  <c r="AT137" i="5"/>
  <c r="AJ137" i="5"/>
  <c r="AI137" i="5"/>
  <c r="AA137" i="5"/>
  <c r="O137" i="5"/>
  <c r="AX137" i="5" s="1"/>
  <c r="AW137" i="5" s="1"/>
  <c r="AT136" i="5"/>
  <c r="AA136" i="5"/>
  <c r="AI136" i="5" s="1"/>
  <c r="AJ136" i="5" s="1"/>
  <c r="O136" i="5"/>
  <c r="AX135" i="5"/>
  <c r="AW135" i="5" s="1"/>
  <c r="AT135" i="5"/>
  <c r="AA135" i="5"/>
  <c r="AI135" i="5" s="1"/>
  <c r="AJ135" i="5" s="1"/>
  <c r="O135" i="5"/>
  <c r="P135" i="5" s="1"/>
  <c r="Y135" i="5" s="1"/>
  <c r="AX134" i="5"/>
  <c r="AW134" i="5" s="1"/>
  <c r="AT134" i="5"/>
  <c r="AA134" i="5"/>
  <c r="AI134" i="5" s="1"/>
  <c r="AJ134" i="5" s="1"/>
  <c r="P134" i="5"/>
  <c r="Y134" i="5" s="1"/>
  <c r="O134" i="5"/>
  <c r="AX133" i="5"/>
  <c r="AW133" i="5"/>
  <c r="AT133" i="5"/>
  <c r="AA133" i="5"/>
  <c r="AI133" i="5" s="1"/>
  <c r="AJ133" i="5" s="1"/>
  <c r="O133" i="5"/>
  <c r="P133" i="5" s="1"/>
  <c r="Y133" i="5" s="1"/>
  <c r="AT132" i="5"/>
  <c r="AJ132" i="5"/>
  <c r="AI132" i="5"/>
  <c r="AA132" i="5"/>
  <c r="O132" i="5"/>
  <c r="P132" i="5" s="1"/>
  <c r="Y132" i="5" s="1"/>
  <c r="AX131" i="5"/>
  <c r="AW131" i="5" s="1"/>
  <c r="AT131" i="5"/>
  <c r="AJ131" i="5"/>
  <c r="AI131" i="5"/>
  <c r="AA131" i="5"/>
  <c r="P131" i="5"/>
  <c r="Y131" i="5" s="1"/>
  <c r="O131" i="5"/>
  <c r="AX130" i="5"/>
  <c r="AW130" i="5"/>
  <c r="AT130" i="5"/>
  <c r="AI130" i="5"/>
  <c r="AJ130" i="5" s="1"/>
  <c r="AA130" i="5"/>
  <c r="O130" i="5"/>
  <c r="P130" i="5" s="1"/>
  <c r="Y130" i="5" s="1"/>
  <c r="AX129" i="5"/>
  <c r="AW129" i="5"/>
  <c r="AT129" i="5"/>
  <c r="AI129" i="5"/>
  <c r="AJ129" i="5" s="1"/>
  <c r="AH129" i="5"/>
  <c r="AF129" i="5"/>
  <c r="AA129" i="5"/>
  <c r="Y129" i="5"/>
  <c r="Z129" i="5" s="1"/>
  <c r="P129" i="5"/>
  <c r="O129" i="5"/>
  <c r="AX128" i="5"/>
  <c r="AW128" i="5" s="1"/>
  <c r="AT128" i="5"/>
  <c r="AA128" i="5"/>
  <c r="AI128" i="5" s="1"/>
  <c r="AJ128" i="5" s="1"/>
  <c r="P128" i="5"/>
  <c r="Y128" i="5" s="1"/>
  <c r="O128" i="5"/>
  <c r="AT127" i="5"/>
  <c r="AA127" i="5"/>
  <c r="AI127" i="5" s="1"/>
  <c r="AJ127" i="5" s="1"/>
  <c r="O127" i="5"/>
  <c r="P127" i="5" s="1"/>
  <c r="AX126" i="5"/>
  <c r="AW126" i="5" s="1"/>
  <c r="AT126" i="5"/>
  <c r="AA126" i="5"/>
  <c r="AI126" i="5" s="1"/>
  <c r="AJ126" i="5" s="1"/>
  <c r="Y126" i="5"/>
  <c r="P126" i="5"/>
  <c r="O126" i="5"/>
  <c r="AT125" i="5"/>
  <c r="AJ125" i="5"/>
  <c r="AI125" i="5"/>
  <c r="AA125" i="5"/>
  <c r="P125" i="5"/>
  <c r="Y125" i="5" s="1"/>
  <c r="O125" i="5"/>
  <c r="AX125" i="5" s="1"/>
  <c r="AW125" i="5" s="1"/>
  <c r="AT124" i="5"/>
  <c r="AA124" i="5"/>
  <c r="AI124" i="5" s="1"/>
  <c r="AJ124" i="5" s="1"/>
  <c r="O124" i="5"/>
  <c r="AX123" i="5"/>
  <c r="AW123" i="5" s="1"/>
  <c r="AT123" i="5"/>
  <c r="AA123" i="5"/>
  <c r="AI123" i="5" s="1"/>
  <c r="AJ123" i="5" s="1"/>
  <c r="O123" i="5"/>
  <c r="P123" i="5" s="1"/>
  <c r="Y123" i="5" s="1"/>
  <c r="AX122" i="5"/>
  <c r="AW122" i="5"/>
  <c r="AT122" i="5"/>
  <c r="AA122" i="5"/>
  <c r="AI122" i="5" s="1"/>
  <c r="AJ122" i="5" s="1"/>
  <c r="P122" i="5"/>
  <c r="Y122" i="5" s="1"/>
  <c r="O122" i="5"/>
  <c r="AX121" i="5"/>
  <c r="AW121" i="5"/>
  <c r="AT121" i="5"/>
  <c r="AA121" i="5"/>
  <c r="AI121" i="5" s="1"/>
  <c r="AJ121" i="5" s="1"/>
  <c r="O121" i="5"/>
  <c r="P121" i="5" s="1"/>
  <c r="Y121" i="5" s="1"/>
  <c r="AT120" i="5"/>
  <c r="AJ120" i="5"/>
  <c r="AI120" i="5"/>
  <c r="AA120" i="5"/>
  <c r="O120" i="5"/>
  <c r="P120" i="5" s="1"/>
  <c r="Y120" i="5" s="1"/>
  <c r="AX119" i="5"/>
  <c r="AW119" i="5" s="1"/>
  <c r="AT119" i="5"/>
  <c r="AI119" i="5"/>
  <c r="AJ119" i="5" s="1"/>
  <c r="AA119" i="5"/>
  <c r="P119" i="5"/>
  <c r="Y119" i="5" s="1"/>
  <c r="O119" i="5"/>
  <c r="AX118" i="5"/>
  <c r="AW118" i="5"/>
  <c r="AT118" i="5"/>
  <c r="AI118" i="5"/>
  <c r="AJ118" i="5" s="1"/>
  <c r="AA118" i="5"/>
  <c r="O118" i="5"/>
  <c r="P118" i="5" s="1"/>
  <c r="Y118" i="5" s="1"/>
  <c r="AX117" i="5"/>
  <c r="AW117" i="5"/>
  <c r="AT117" i="5"/>
  <c r="AI117" i="5"/>
  <c r="AJ117" i="5" s="1"/>
  <c r="AH117" i="5"/>
  <c r="AF117" i="5"/>
  <c r="AA117" i="5"/>
  <c r="Y117" i="5"/>
  <c r="Z117" i="5" s="1"/>
  <c r="P117" i="5"/>
  <c r="O117" i="5"/>
  <c r="AX116" i="5"/>
  <c r="AW116" i="5" s="1"/>
  <c r="AT116" i="5"/>
  <c r="AA116" i="5"/>
  <c r="AI116" i="5" s="1"/>
  <c r="AJ116" i="5" s="1"/>
  <c r="P116" i="5"/>
  <c r="Y116" i="5" s="1"/>
  <c r="O116" i="5"/>
  <c r="AT115" i="5"/>
  <c r="AA115" i="5"/>
  <c r="AI115" i="5" s="1"/>
  <c r="AJ115" i="5" s="1"/>
  <c r="O115" i="5"/>
  <c r="P115" i="5" s="1"/>
  <c r="Y115" i="5" s="1"/>
  <c r="AT114" i="5"/>
  <c r="AA114" i="5"/>
  <c r="AI114" i="5" s="1"/>
  <c r="AJ114" i="5" s="1"/>
  <c r="P114" i="5"/>
  <c r="Y114" i="5" s="1"/>
  <c r="O114" i="5"/>
  <c r="AX114" i="5" s="1"/>
  <c r="AW114" i="5" s="1"/>
  <c r="AT113" i="5"/>
  <c r="AJ113" i="5"/>
  <c r="AI113" i="5"/>
  <c r="AA113" i="5"/>
  <c r="O113" i="5"/>
  <c r="AX113" i="5" s="1"/>
  <c r="AW113" i="5" s="1"/>
  <c r="AT112" i="5"/>
  <c r="AA112" i="5"/>
  <c r="AI112" i="5" s="1"/>
  <c r="AJ112" i="5" s="1"/>
  <c r="O112" i="5"/>
  <c r="AX111" i="5"/>
  <c r="AW111" i="5" s="1"/>
  <c r="AT111" i="5"/>
  <c r="AA111" i="5"/>
  <c r="AI111" i="5" s="1"/>
  <c r="AJ111" i="5" s="1"/>
  <c r="O111" i="5"/>
  <c r="P111" i="5" s="1"/>
  <c r="Y111" i="5" s="1"/>
  <c r="AX110" i="5"/>
  <c r="AW110" i="5" s="1"/>
  <c r="AT110" i="5"/>
  <c r="AA110" i="5"/>
  <c r="AI110" i="5" s="1"/>
  <c r="AJ110" i="5" s="1"/>
  <c r="P110" i="5"/>
  <c r="Y110" i="5" s="1"/>
  <c r="O110" i="5"/>
  <c r="AX109" i="5"/>
  <c r="AW109" i="5"/>
  <c r="AT109" i="5"/>
  <c r="AA109" i="5"/>
  <c r="AI109" i="5" s="1"/>
  <c r="AJ109" i="5" s="1"/>
  <c r="O109" i="5"/>
  <c r="P109" i="5" s="1"/>
  <c r="Y109" i="5" s="1"/>
  <c r="AT108" i="5"/>
  <c r="AJ108" i="5"/>
  <c r="AI108" i="5"/>
  <c r="AA108" i="5"/>
  <c r="O108" i="5"/>
  <c r="P108" i="5" s="1"/>
  <c r="Y108" i="5" s="1"/>
  <c r="AX107" i="5"/>
  <c r="AW107" i="5" s="1"/>
  <c r="AT107" i="5"/>
  <c r="AI107" i="5"/>
  <c r="AJ107" i="5" s="1"/>
  <c r="AA107" i="5"/>
  <c r="P107" i="5"/>
  <c r="Y107" i="5" s="1"/>
  <c r="O107" i="5"/>
  <c r="AX106" i="5"/>
  <c r="AW106" i="5"/>
  <c r="AT106" i="5"/>
  <c r="AI106" i="5"/>
  <c r="AJ106" i="5" s="1"/>
  <c r="AA106" i="5"/>
  <c r="O106" i="5"/>
  <c r="P106" i="5" s="1"/>
  <c r="Y106" i="5" s="1"/>
  <c r="AX105" i="5"/>
  <c r="AW105" i="5"/>
  <c r="AT105" i="5"/>
  <c r="AI105" i="5"/>
  <c r="AJ105" i="5" s="1"/>
  <c r="AH105" i="5"/>
  <c r="AF105" i="5"/>
  <c r="AA105" i="5"/>
  <c r="Y105" i="5"/>
  <c r="Z105" i="5" s="1"/>
  <c r="P105" i="5"/>
  <c r="O105" i="5"/>
  <c r="AX104" i="5"/>
  <c r="AW104" i="5" s="1"/>
  <c r="AT104" i="5"/>
  <c r="AA104" i="5"/>
  <c r="AI104" i="5" s="1"/>
  <c r="AJ104" i="5" s="1"/>
  <c r="P104" i="5"/>
  <c r="O104" i="5"/>
  <c r="AT103" i="5"/>
  <c r="AA103" i="5"/>
  <c r="AI103" i="5" s="1"/>
  <c r="AJ103" i="5" s="1"/>
  <c r="Y103" i="5"/>
  <c r="O103" i="5"/>
  <c r="P103" i="5" s="1"/>
  <c r="AT102" i="5"/>
  <c r="AA102" i="5"/>
  <c r="AI102" i="5" s="1"/>
  <c r="AJ102" i="5" s="1"/>
  <c r="Y102" i="5"/>
  <c r="O102" i="5"/>
  <c r="P102" i="5" s="1"/>
  <c r="AT101" i="5"/>
  <c r="AA101" i="5"/>
  <c r="AI101" i="5" s="1"/>
  <c r="AJ101" i="5" s="1"/>
  <c r="O101" i="5"/>
  <c r="P101" i="5" s="1"/>
  <c r="Y101" i="5" s="1"/>
  <c r="AT100" i="5"/>
  <c r="AA100" i="5"/>
  <c r="AI100" i="5" s="1"/>
  <c r="AJ100" i="5" s="1"/>
  <c r="O100" i="5"/>
  <c r="P100" i="5" s="1"/>
  <c r="Y100" i="5" s="1"/>
  <c r="AT99" i="5"/>
  <c r="AA99" i="5"/>
  <c r="AI99" i="5" s="1"/>
  <c r="AJ99" i="5" s="1"/>
  <c r="O99" i="5"/>
  <c r="P99" i="5" s="1"/>
  <c r="Y99" i="5" s="1"/>
  <c r="AT98" i="5"/>
  <c r="AA98" i="5"/>
  <c r="AI98" i="5" s="1"/>
  <c r="AJ98" i="5" s="1"/>
  <c r="Y98" i="5"/>
  <c r="O98" i="5"/>
  <c r="P98" i="5" s="1"/>
  <c r="AT97" i="5"/>
  <c r="AA97" i="5"/>
  <c r="AI97" i="5" s="1"/>
  <c r="AJ97" i="5" s="1"/>
  <c r="Z97" i="5"/>
  <c r="Y97" i="5"/>
  <c r="O97" i="5"/>
  <c r="P97" i="5" s="1"/>
  <c r="AT96" i="5"/>
  <c r="AA96" i="5"/>
  <c r="AI96" i="5" s="1"/>
  <c r="AJ96" i="5" s="1"/>
  <c r="O96" i="5"/>
  <c r="P96" i="5" s="1"/>
  <c r="Y96" i="5" s="1"/>
  <c r="AT95" i="5"/>
  <c r="AA95" i="5"/>
  <c r="AI95" i="5" s="1"/>
  <c r="AJ95" i="5" s="1"/>
  <c r="O95" i="5"/>
  <c r="P95" i="5" s="1"/>
  <c r="Y95" i="5" s="1"/>
  <c r="AT94" i="5"/>
  <c r="AA94" i="5"/>
  <c r="AI94" i="5" s="1"/>
  <c r="AJ94" i="5" s="1"/>
  <c r="Y94" i="5"/>
  <c r="O94" i="5"/>
  <c r="P94" i="5" s="1"/>
  <c r="AT93" i="5"/>
  <c r="AA93" i="5"/>
  <c r="AI93" i="5" s="1"/>
  <c r="AJ93" i="5" s="1"/>
  <c r="O93" i="5"/>
  <c r="P93" i="5" s="1"/>
  <c r="Y93" i="5" s="1"/>
  <c r="AT92" i="5"/>
  <c r="AA92" i="5"/>
  <c r="AI92" i="5" s="1"/>
  <c r="AJ92" i="5" s="1"/>
  <c r="O92" i="5"/>
  <c r="P92" i="5" s="1"/>
  <c r="AT91" i="5"/>
  <c r="AA91" i="5"/>
  <c r="AI91" i="5" s="1"/>
  <c r="AJ91" i="5" s="1"/>
  <c r="Y91" i="5"/>
  <c r="O91" i="5"/>
  <c r="P91" i="5" s="1"/>
  <c r="AT90" i="5"/>
  <c r="AA90" i="5"/>
  <c r="AI90" i="5" s="1"/>
  <c r="AJ90" i="5" s="1"/>
  <c r="Y90" i="5"/>
  <c r="O90" i="5"/>
  <c r="P90" i="5" s="1"/>
  <c r="AT89" i="5"/>
  <c r="AA89" i="5"/>
  <c r="AI89" i="5" s="1"/>
  <c r="AJ89" i="5" s="1"/>
  <c r="O89" i="5"/>
  <c r="P89" i="5" s="1"/>
  <c r="Y89" i="5" s="1"/>
  <c r="AT88" i="5"/>
  <c r="AA88" i="5"/>
  <c r="AI88" i="5" s="1"/>
  <c r="AJ88" i="5" s="1"/>
  <c r="O88" i="5"/>
  <c r="P88" i="5" s="1"/>
  <c r="Y88" i="5" s="1"/>
  <c r="AT87" i="5"/>
  <c r="AA87" i="5"/>
  <c r="AI87" i="5" s="1"/>
  <c r="AJ87" i="5" s="1"/>
  <c r="O87" i="5"/>
  <c r="P87" i="5" s="1"/>
  <c r="Y87" i="5" s="1"/>
  <c r="AT86" i="5"/>
  <c r="AA86" i="5"/>
  <c r="AI86" i="5" s="1"/>
  <c r="AJ86" i="5" s="1"/>
  <c r="Y86" i="5"/>
  <c r="O86" i="5"/>
  <c r="P86" i="5" s="1"/>
  <c r="AT85" i="5"/>
  <c r="AA85" i="5"/>
  <c r="AI85" i="5" s="1"/>
  <c r="AJ85" i="5" s="1"/>
  <c r="O85" i="5"/>
  <c r="P85" i="5" s="1"/>
  <c r="AT84" i="5"/>
  <c r="AA84" i="5"/>
  <c r="AI84" i="5" s="1"/>
  <c r="AJ84" i="5" s="1"/>
  <c r="O84" i="5"/>
  <c r="P84" i="5" s="1"/>
  <c r="Y84" i="5" s="1"/>
  <c r="AT83" i="5"/>
  <c r="AA83" i="5"/>
  <c r="Y83" i="5" s="1"/>
  <c r="O83" i="5"/>
  <c r="P83" i="5" s="1"/>
  <c r="AT82" i="5"/>
  <c r="AA82" i="5"/>
  <c r="AI82" i="5" s="1"/>
  <c r="AJ82" i="5" s="1"/>
  <c r="O82" i="5"/>
  <c r="P82" i="5" s="1"/>
  <c r="Y82" i="5" s="1"/>
  <c r="AT81" i="5"/>
  <c r="AI81" i="5"/>
  <c r="AJ81" i="5" s="1"/>
  <c r="AA81" i="5"/>
  <c r="O81" i="5"/>
  <c r="P81" i="5" s="1"/>
  <c r="Y81" i="5" s="1"/>
  <c r="AT80" i="5"/>
  <c r="AI80" i="5"/>
  <c r="AJ80" i="5" s="1"/>
  <c r="AA80" i="5"/>
  <c r="O80" i="5"/>
  <c r="P80" i="5" s="1"/>
  <c r="Y80" i="5" s="1"/>
  <c r="AT79" i="5"/>
  <c r="AI79" i="5"/>
  <c r="AJ79" i="5" s="1"/>
  <c r="AA79" i="5"/>
  <c r="O79" i="5"/>
  <c r="P79" i="5" s="1"/>
  <c r="Y79" i="5" s="1"/>
  <c r="AT78" i="5"/>
  <c r="AA78" i="5"/>
  <c r="AI78" i="5" s="1"/>
  <c r="AJ78" i="5" s="1"/>
  <c r="O78" i="5"/>
  <c r="P78" i="5" s="1"/>
  <c r="Y78" i="5" s="1"/>
  <c r="AT77" i="5"/>
  <c r="AA77" i="5"/>
  <c r="AI77" i="5" s="1"/>
  <c r="AJ77" i="5" s="1"/>
  <c r="Z77" i="5"/>
  <c r="Y77" i="5"/>
  <c r="AF77" i="5" s="1"/>
  <c r="O77" i="5"/>
  <c r="P77" i="5" s="1"/>
  <c r="AT76" i="5"/>
  <c r="AI76" i="5"/>
  <c r="AJ76" i="5" s="1"/>
  <c r="AA76" i="5"/>
  <c r="O76" i="5"/>
  <c r="P76" i="5" s="1"/>
  <c r="Y76" i="5" s="1"/>
  <c r="AT75" i="5"/>
  <c r="AA75" i="5"/>
  <c r="AI75" i="5" s="1"/>
  <c r="AJ75" i="5" s="1"/>
  <c r="O75" i="5"/>
  <c r="P75" i="5" s="1"/>
  <c r="Y75" i="5" s="1"/>
  <c r="AT74" i="5"/>
  <c r="AJ74" i="5"/>
  <c r="AI74" i="5"/>
  <c r="AA74" i="5"/>
  <c r="O74" i="5"/>
  <c r="AT73" i="5"/>
  <c r="AA73" i="5"/>
  <c r="AI73" i="5" s="1"/>
  <c r="AJ73" i="5" s="1"/>
  <c r="O73" i="5"/>
  <c r="AT72" i="5"/>
  <c r="AA72" i="5"/>
  <c r="AI72" i="5" s="1"/>
  <c r="AJ72" i="5" s="1"/>
  <c r="O72" i="5"/>
  <c r="AT71" i="5"/>
  <c r="AJ71" i="5"/>
  <c r="AI71" i="5"/>
  <c r="AA71" i="5"/>
  <c r="O71" i="5"/>
  <c r="AT70" i="5"/>
  <c r="AA70" i="5"/>
  <c r="AI70" i="5" s="1"/>
  <c r="AJ70" i="5" s="1"/>
  <c r="O70" i="5"/>
  <c r="AT69" i="5"/>
  <c r="AI69" i="5"/>
  <c r="AJ69" i="5" s="1"/>
  <c r="AA69" i="5"/>
  <c r="O69" i="5"/>
  <c r="P69" i="5" s="1"/>
  <c r="Y69" i="5" s="1"/>
  <c r="AT68" i="5"/>
  <c r="AA68" i="5"/>
  <c r="AI68" i="5" s="1"/>
  <c r="AJ68" i="5" s="1"/>
  <c r="Z68" i="5"/>
  <c r="Y68" i="5"/>
  <c r="AF68" i="5" s="1"/>
  <c r="O68" i="5"/>
  <c r="P68" i="5" s="1"/>
  <c r="AX67" i="5"/>
  <c r="AW67" i="5" s="1"/>
  <c r="AT67" i="5"/>
  <c r="AJ67" i="5"/>
  <c r="AI67" i="5"/>
  <c r="AA67" i="5"/>
  <c r="O67" i="5"/>
  <c r="P67" i="5" s="1"/>
  <c r="Y67" i="5" s="1"/>
  <c r="AX66" i="5"/>
  <c r="AW66" i="5" s="1"/>
  <c r="AT66" i="5"/>
  <c r="AA66" i="5"/>
  <c r="Y66" i="5" s="1"/>
  <c r="O66" i="5"/>
  <c r="P66" i="5" s="1"/>
  <c r="AT65" i="5"/>
  <c r="AI65" i="5"/>
  <c r="AJ65" i="5" s="1"/>
  <c r="AA65" i="5"/>
  <c r="O65" i="5"/>
  <c r="P65" i="5" s="1"/>
  <c r="Y65" i="5" s="1"/>
  <c r="AT64" i="5"/>
  <c r="AA64" i="5"/>
  <c r="AI64" i="5" s="1"/>
  <c r="AJ64" i="5" s="1"/>
  <c r="Z64" i="5"/>
  <c r="Y64" i="5"/>
  <c r="AF64" i="5" s="1"/>
  <c r="O64" i="5"/>
  <c r="P64" i="5" s="1"/>
  <c r="AX63" i="5"/>
  <c r="AW63" i="5" s="1"/>
  <c r="AT63" i="5"/>
  <c r="AJ63" i="5"/>
  <c r="AI63" i="5"/>
  <c r="AA63" i="5"/>
  <c r="O63" i="5"/>
  <c r="P63" i="5" s="1"/>
  <c r="Y63" i="5" s="1"/>
  <c r="AX62" i="5"/>
  <c r="AW62" i="5" s="1"/>
  <c r="AT62" i="5"/>
  <c r="AA62" i="5"/>
  <c r="Y62" i="5" s="1"/>
  <c r="O62" i="5"/>
  <c r="P62" i="5" s="1"/>
  <c r="AT61" i="5"/>
  <c r="AI61" i="5"/>
  <c r="AJ61" i="5" s="1"/>
  <c r="AA61" i="5"/>
  <c r="O61" i="5"/>
  <c r="P61" i="5" s="1"/>
  <c r="Y61" i="5" s="1"/>
  <c r="AT60" i="5"/>
  <c r="AA60" i="5"/>
  <c r="AI60" i="5" s="1"/>
  <c r="AJ60" i="5" s="1"/>
  <c r="Z60" i="5"/>
  <c r="Y60" i="5"/>
  <c r="AF60" i="5" s="1"/>
  <c r="O60" i="5"/>
  <c r="P60" i="5" s="1"/>
  <c r="AT59" i="5"/>
  <c r="AJ59" i="5"/>
  <c r="AI59" i="5"/>
  <c r="AA59" i="5"/>
  <c r="P59" i="5"/>
  <c r="Y59" i="5" s="1"/>
  <c r="O59" i="5"/>
  <c r="AX59" i="5" s="1"/>
  <c r="AW59" i="5" s="1"/>
  <c r="AT58" i="5"/>
  <c r="AI58" i="5"/>
  <c r="AJ58" i="5" s="1"/>
  <c r="AA58" i="5"/>
  <c r="O58" i="5"/>
  <c r="P58" i="5" s="1"/>
  <c r="Y58" i="5" s="1"/>
  <c r="AX57" i="5"/>
  <c r="AW57" i="5" s="1"/>
  <c r="AT57" i="5"/>
  <c r="AI57" i="5"/>
  <c r="AJ57" i="5" s="1"/>
  <c r="AA57" i="5"/>
  <c r="O57" i="5"/>
  <c r="P57" i="5" s="1"/>
  <c r="Y57" i="5" s="1"/>
  <c r="AX56" i="5"/>
  <c r="AW56" i="5" s="1"/>
  <c r="AT56" i="5"/>
  <c r="AI56" i="5"/>
  <c r="AJ56" i="5" s="1"/>
  <c r="AA56" i="5"/>
  <c r="O56" i="5"/>
  <c r="P56" i="5" s="1"/>
  <c r="Y56" i="5" s="1"/>
  <c r="AX55" i="5"/>
  <c r="AW55" i="5" s="1"/>
  <c r="AT55" i="5"/>
  <c r="AA55" i="5"/>
  <c r="AI55" i="5" s="1"/>
  <c r="AJ55" i="5" s="1"/>
  <c r="O55" i="5"/>
  <c r="P55" i="5" s="1"/>
  <c r="Y55" i="5" s="1"/>
  <c r="AX54" i="5"/>
  <c r="AW54" i="5" s="1"/>
  <c r="AT54" i="5"/>
  <c r="AA54" i="5"/>
  <c r="Y54" i="5" s="1"/>
  <c r="P54" i="5"/>
  <c r="O54" i="5"/>
  <c r="AX53" i="5"/>
  <c r="AW53" i="5" s="1"/>
  <c r="AT53" i="5"/>
  <c r="AI53" i="5"/>
  <c r="AJ53" i="5" s="1"/>
  <c r="AA53" i="5"/>
  <c r="Y53" i="5"/>
  <c r="AH53" i="5" s="1"/>
  <c r="P53" i="5"/>
  <c r="O53" i="5"/>
  <c r="AT52" i="5"/>
  <c r="AI52" i="5"/>
  <c r="AJ52" i="5" s="1"/>
  <c r="AA52" i="5"/>
  <c r="Y52" i="5"/>
  <c r="AH52" i="5" s="1"/>
  <c r="P52" i="5"/>
  <c r="O52" i="5"/>
  <c r="AX52" i="5" s="1"/>
  <c r="AW52" i="5" s="1"/>
  <c r="AT51" i="5"/>
  <c r="AI51" i="5"/>
  <c r="AJ51" i="5" s="1"/>
  <c r="AA51" i="5"/>
  <c r="Y51" i="5"/>
  <c r="AH51" i="5" s="1"/>
  <c r="P51" i="5"/>
  <c r="O51" i="5"/>
  <c r="AX51" i="5" s="1"/>
  <c r="AW51" i="5" s="1"/>
  <c r="AT50" i="5"/>
  <c r="AI50" i="5"/>
  <c r="AJ50" i="5" s="1"/>
  <c r="AA50" i="5"/>
  <c r="Y50" i="5"/>
  <c r="AH50" i="5" s="1"/>
  <c r="P50" i="5"/>
  <c r="O50" i="5"/>
  <c r="AX50" i="5" s="1"/>
  <c r="AW50" i="5" s="1"/>
  <c r="AT49" i="5"/>
  <c r="AI49" i="5"/>
  <c r="AJ49" i="5" s="1"/>
  <c r="AA49" i="5"/>
  <c r="Y49" i="5"/>
  <c r="AH49" i="5" s="1"/>
  <c r="P49" i="5"/>
  <c r="O49" i="5"/>
  <c r="AX49" i="5" s="1"/>
  <c r="AW49" i="5" s="1"/>
  <c r="AT48" i="5"/>
  <c r="AI48" i="5"/>
  <c r="AJ48" i="5" s="1"/>
  <c r="AA48" i="5"/>
  <c r="Y48" i="5"/>
  <c r="AH48" i="5" s="1"/>
  <c r="P48" i="5"/>
  <c r="O48" i="5"/>
  <c r="AX48" i="5" s="1"/>
  <c r="AW48" i="5" s="1"/>
  <c r="AT47" i="5"/>
  <c r="AI47" i="5"/>
  <c r="AJ47" i="5" s="1"/>
  <c r="AA47" i="5"/>
  <c r="Y47" i="5"/>
  <c r="AH47" i="5" s="1"/>
  <c r="P47" i="5"/>
  <c r="O47" i="5"/>
  <c r="AX47" i="5" s="1"/>
  <c r="AW47" i="5" s="1"/>
  <c r="AT46" i="5"/>
  <c r="AI46" i="5"/>
  <c r="AJ46" i="5" s="1"/>
  <c r="AA46" i="5"/>
  <c r="Y46" i="5"/>
  <c r="AH46" i="5" s="1"/>
  <c r="P46" i="5"/>
  <c r="O46" i="5"/>
  <c r="AX46" i="5" s="1"/>
  <c r="AW46" i="5" s="1"/>
  <c r="AT45" i="5"/>
  <c r="AI45" i="5"/>
  <c r="AJ45" i="5" s="1"/>
  <c r="AA45" i="5"/>
  <c r="Y45" i="5"/>
  <c r="AH45" i="5" s="1"/>
  <c r="P45" i="5"/>
  <c r="O45" i="5"/>
  <c r="AX45" i="5" s="1"/>
  <c r="AW45" i="5" s="1"/>
  <c r="AT44" i="5"/>
  <c r="AI44" i="5"/>
  <c r="AJ44" i="5" s="1"/>
  <c r="AA44" i="5"/>
  <c r="Y44" i="5"/>
  <c r="AH44" i="5" s="1"/>
  <c r="P44" i="5"/>
  <c r="O44" i="5"/>
  <c r="AX44" i="5" s="1"/>
  <c r="AW44" i="5" s="1"/>
  <c r="AT43" i="5"/>
  <c r="AI43" i="5"/>
  <c r="AJ43" i="5" s="1"/>
  <c r="AA43" i="5"/>
  <c r="Y43" i="5"/>
  <c r="AH43" i="5" s="1"/>
  <c r="P43" i="5"/>
  <c r="O43" i="5"/>
  <c r="AX43" i="5" s="1"/>
  <c r="AW43" i="5" s="1"/>
  <c r="AT42" i="5"/>
  <c r="AI42" i="5"/>
  <c r="AJ42" i="5" s="1"/>
  <c r="AA42" i="5"/>
  <c r="Y42" i="5"/>
  <c r="AH42" i="5" s="1"/>
  <c r="P42" i="5"/>
  <c r="O42" i="5"/>
  <c r="AX42" i="5" s="1"/>
  <c r="AW42" i="5" s="1"/>
  <c r="AT41" i="5"/>
  <c r="AI41" i="5"/>
  <c r="AJ41" i="5" s="1"/>
  <c r="AA41" i="5"/>
  <c r="Y41" i="5"/>
  <c r="AH41" i="5" s="1"/>
  <c r="P41" i="5"/>
  <c r="O41" i="5"/>
  <c r="AX41" i="5" s="1"/>
  <c r="AW41" i="5" s="1"/>
  <c r="AT40" i="5"/>
  <c r="AI40" i="5"/>
  <c r="AJ40" i="5" s="1"/>
  <c r="AA40" i="5"/>
  <c r="Y40" i="5"/>
  <c r="AH40" i="5" s="1"/>
  <c r="P40" i="5"/>
  <c r="O40" i="5"/>
  <c r="AX40" i="5" s="1"/>
  <c r="AW40" i="5" s="1"/>
  <c r="AT39" i="5"/>
  <c r="AI39" i="5"/>
  <c r="AJ39" i="5" s="1"/>
  <c r="AA39" i="5"/>
  <c r="Y39" i="5"/>
  <c r="AH39" i="5" s="1"/>
  <c r="P39" i="5"/>
  <c r="O39" i="5"/>
  <c r="AX39" i="5" s="1"/>
  <c r="AW39" i="5" s="1"/>
  <c r="AT38" i="5"/>
  <c r="AI38" i="5"/>
  <c r="AJ38" i="5" s="1"/>
  <c r="AA38" i="5"/>
  <c r="Y38" i="5"/>
  <c r="AH38" i="5" s="1"/>
  <c r="P38" i="5"/>
  <c r="O38" i="5"/>
  <c r="AX38" i="5" s="1"/>
  <c r="AW38" i="5" s="1"/>
  <c r="AT37" i="5"/>
  <c r="AI37" i="5"/>
  <c r="AJ37" i="5" s="1"/>
  <c r="AA37" i="5"/>
  <c r="Y37" i="5"/>
  <c r="AH37" i="5" s="1"/>
  <c r="P37" i="5"/>
  <c r="O37" i="5"/>
  <c r="AX37" i="5" s="1"/>
  <c r="AW37" i="5" s="1"/>
  <c r="AT36" i="5"/>
  <c r="AI36" i="5"/>
  <c r="AJ36" i="5" s="1"/>
  <c r="AA36" i="5"/>
  <c r="Y36" i="5"/>
  <c r="AH36" i="5" s="1"/>
  <c r="P36" i="5"/>
  <c r="O36" i="5"/>
  <c r="AX36" i="5" s="1"/>
  <c r="AW36" i="5" s="1"/>
  <c r="AT35" i="5"/>
  <c r="AI35" i="5"/>
  <c r="AJ35" i="5" s="1"/>
  <c r="AA35" i="5"/>
  <c r="Y35" i="5"/>
  <c r="AH35" i="5" s="1"/>
  <c r="P35" i="5"/>
  <c r="O35" i="5"/>
  <c r="AX35" i="5" s="1"/>
  <c r="AW35" i="5" s="1"/>
  <c r="AT34" i="5"/>
  <c r="AI34" i="5"/>
  <c r="AJ34" i="5" s="1"/>
  <c r="AA34" i="5"/>
  <c r="Y34" i="5"/>
  <c r="AH34" i="5" s="1"/>
  <c r="P34" i="5"/>
  <c r="O34" i="5"/>
  <c r="AX34" i="5" s="1"/>
  <c r="AW34" i="5" s="1"/>
  <c r="AT33" i="5"/>
  <c r="AI33" i="5"/>
  <c r="AJ33" i="5" s="1"/>
  <c r="AA33" i="5"/>
  <c r="Y33" i="5"/>
  <c r="AH33" i="5" s="1"/>
  <c r="P33" i="5"/>
  <c r="O33" i="5"/>
  <c r="AX33" i="5" s="1"/>
  <c r="AW33" i="5" s="1"/>
  <c r="AT32" i="5"/>
  <c r="AI32" i="5"/>
  <c r="AJ32" i="5" s="1"/>
  <c r="AA32" i="5"/>
  <c r="Y32" i="5"/>
  <c r="AH32" i="5" s="1"/>
  <c r="P32" i="5"/>
  <c r="O32" i="5"/>
  <c r="AX32" i="5" s="1"/>
  <c r="AW32" i="5" s="1"/>
  <c r="AT31" i="5"/>
  <c r="AI31" i="5"/>
  <c r="AJ31" i="5" s="1"/>
  <c r="AA31" i="5"/>
  <c r="Y31" i="5"/>
  <c r="AH31" i="5" s="1"/>
  <c r="P31" i="5"/>
  <c r="O31" i="5"/>
  <c r="AX31" i="5" s="1"/>
  <c r="AW31" i="5" s="1"/>
  <c r="AT30" i="5"/>
  <c r="AI30" i="5"/>
  <c r="AJ30" i="5" s="1"/>
  <c r="AA30" i="5"/>
  <c r="Y30" i="5"/>
  <c r="AH30" i="5" s="1"/>
  <c r="P30" i="5"/>
  <c r="O30" i="5"/>
  <c r="AX30" i="5" s="1"/>
  <c r="AW30" i="5" s="1"/>
  <c r="AT29" i="5"/>
  <c r="AI29" i="5"/>
  <c r="AJ29" i="5" s="1"/>
  <c r="AA29" i="5"/>
  <c r="Y29" i="5"/>
  <c r="AH29" i="5" s="1"/>
  <c r="P29" i="5"/>
  <c r="O29" i="5"/>
  <c r="AX29" i="5" s="1"/>
  <c r="AW29" i="5" s="1"/>
  <c r="AT28" i="5"/>
  <c r="AI28" i="5"/>
  <c r="AJ28" i="5" s="1"/>
  <c r="AA28" i="5"/>
  <c r="Y28" i="5"/>
  <c r="AH28" i="5" s="1"/>
  <c r="P28" i="5"/>
  <c r="O28" i="5"/>
  <c r="AX28" i="5" s="1"/>
  <c r="AW28" i="5" s="1"/>
  <c r="AT255" i="4"/>
  <c r="AA255" i="4"/>
  <c r="AI255" i="4" s="1"/>
  <c r="AJ255" i="4" s="1"/>
  <c r="O255" i="4"/>
  <c r="AT254" i="4"/>
  <c r="AA254" i="4"/>
  <c r="AI254" i="4" s="1"/>
  <c r="AJ254" i="4" s="1"/>
  <c r="O254" i="4"/>
  <c r="AT253" i="4"/>
  <c r="AA253" i="4"/>
  <c r="AI253" i="4" s="1"/>
  <c r="AJ253" i="4" s="1"/>
  <c r="O253" i="4"/>
  <c r="AT252" i="4"/>
  <c r="AA252" i="4"/>
  <c r="AI252" i="4" s="1"/>
  <c r="AJ252" i="4" s="1"/>
  <c r="O252" i="4"/>
  <c r="AT251" i="4"/>
  <c r="AA251" i="4"/>
  <c r="AI251" i="4" s="1"/>
  <c r="AJ251" i="4" s="1"/>
  <c r="O251" i="4"/>
  <c r="AT250" i="4"/>
  <c r="AA250" i="4"/>
  <c r="AI250" i="4" s="1"/>
  <c r="AJ250" i="4" s="1"/>
  <c r="O250" i="4"/>
  <c r="AT249" i="4"/>
  <c r="AA249" i="4"/>
  <c r="AI249" i="4" s="1"/>
  <c r="AJ249" i="4" s="1"/>
  <c r="O249" i="4"/>
  <c r="AT248" i="4"/>
  <c r="AA248" i="4"/>
  <c r="AI248" i="4" s="1"/>
  <c r="AJ248" i="4" s="1"/>
  <c r="O248" i="4"/>
  <c r="AT247" i="4"/>
  <c r="AA247" i="4"/>
  <c r="AI247" i="4" s="1"/>
  <c r="AJ247" i="4" s="1"/>
  <c r="O247" i="4"/>
  <c r="AT246" i="4"/>
  <c r="AA246" i="4"/>
  <c r="AI246" i="4" s="1"/>
  <c r="AJ246" i="4" s="1"/>
  <c r="O246" i="4"/>
  <c r="AT245" i="4"/>
  <c r="AA245" i="4"/>
  <c r="AI245" i="4" s="1"/>
  <c r="AJ245" i="4" s="1"/>
  <c r="O245" i="4"/>
  <c r="AT244" i="4"/>
  <c r="AA244" i="4"/>
  <c r="AI244" i="4" s="1"/>
  <c r="AJ244" i="4" s="1"/>
  <c r="O244" i="4"/>
  <c r="AT243" i="4"/>
  <c r="AA243" i="4"/>
  <c r="AI243" i="4" s="1"/>
  <c r="AJ243" i="4" s="1"/>
  <c r="O243" i="4"/>
  <c r="AT242" i="4"/>
  <c r="AA242" i="4"/>
  <c r="AI242" i="4" s="1"/>
  <c r="AJ242" i="4" s="1"/>
  <c r="O242" i="4"/>
  <c r="AT241" i="4"/>
  <c r="AA241" i="4"/>
  <c r="AI241" i="4" s="1"/>
  <c r="AJ241" i="4" s="1"/>
  <c r="O241" i="4"/>
  <c r="AT240" i="4"/>
  <c r="AA240" i="4"/>
  <c r="AI240" i="4" s="1"/>
  <c r="AJ240" i="4" s="1"/>
  <c r="O240" i="4"/>
  <c r="AT239" i="4"/>
  <c r="AA239" i="4"/>
  <c r="AI239" i="4" s="1"/>
  <c r="AJ239" i="4" s="1"/>
  <c r="O239" i="4"/>
  <c r="AT238" i="4"/>
  <c r="AA238" i="4"/>
  <c r="AI238" i="4" s="1"/>
  <c r="AJ238" i="4" s="1"/>
  <c r="O238" i="4"/>
  <c r="AT237" i="4"/>
  <c r="AA237" i="4"/>
  <c r="AI237" i="4" s="1"/>
  <c r="AJ237" i="4" s="1"/>
  <c r="O237" i="4"/>
  <c r="AT236" i="4"/>
  <c r="AA236" i="4"/>
  <c r="AI236" i="4" s="1"/>
  <c r="AJ236" i="4" s="1"/>
  <c r="O236" i="4"/>
  <c r="AT235" i="4"/>
  <c r="AA235" i="4"/>
  <c r="AI235" i="4" s="1"/>
  <c r="AJ235" i="4" s="1"/>
  <c r="O235" i="4"/>
  <c r="AT234" i="4"/>
  <c r="AA234" i="4"/>
  <c r="AI234" i="4" s="1"/>
  <c r="AJ234" i="4" s="1"/>
  <c r="O234" i="4"/>
  <c r="AT233" i="4"/>
  <c r="AA233" i="4"/>
  <c r="AI233" i="4" s="1"/>
  <c r="AJ233" i="4" s="1"/>
  <c r="O233" i="4"/>
  <c r="AT232" i="4"/>
  <c r="AA232" i="4"/>
  <c r="AI232" i="4" s="1"/>
  <c r="AJ232" i="4" s="1"/>
  <c r="O232" i="4"/>
  <c r="AT231" i="4"/>
  <c r="AA231" i="4"/>
  <c r="AI231" i="4" s="1"/>
  <c r="AJ231" i="4" s="1"/>
  <c r="O231" i="4"/>
  <c r="AT230" i="4"/>
  <c r="AA230" i="4"/>
  <c r="AI230" i="4" s="1"/>
  <c r="AJ230" i="4" s="1"/>
  <c r="O230" i="4"/>
  <c r="AT229" i="4"/>
  <c r="AA229" i="4"/>
  <c r="AI229" i="4" s="1"/>
  <c r="AJ229" i="4" s="1"/>
  <c r="O229" i="4"/>
  <c r="AT228" i="4"/>
  <c r="AA228" i="4"/>
  <c r="AI228" i="4" s="1"/>
  <c r="AJ228" i="4" s="1"/>
  <c r="O228" i="4"/>
  <c r="AT227" i="4"/>
  <c r="AA227" i="4"/>
  <c r="AI227" i="4" s="1"/>
  <c r="AJ227" i="4" s="1"/>
  <c r="O227" i="4"/>
  <c r="AT226" i="4"/>
  <c r="AA226" i="4"/>
  <c r="AI226" i="4" s="1"/>
  <c r="AJ226" i="4" s="1"/>
  <c r="O226" i="4"/>
  <c r="AT225" i="4"/>
  <c r="AA225" i="4"/>
  <c r="AI225" i="4" s="1"/>
  <c r="AJ225" i="4" s="1"/>
  <c r="O225" i="4"/>
  <c r="AT224" i="4"/>
  <c r="AA224" i="4"/>
  <c r="AI224" i="4" s="1"/>
  <c r="AJ224" i="4" s="1"/>
  <c r="O224" i="4"/>
  <c r="AT223" i="4"/>
  <c r="AA223" i="4"/>
  <c r="AI223" i="4" s="1"/>
  <c r="AJ223" i="4" s="1"/>
  <c r="O223" i="4"/>
  <c r="AT222" i="4"/>
  <c r="AA222" i="4"/>
  <c r="AI222" i="4" s="1"/>
  <c r="AJ222" i="4" s="1"/>
  <c r="O222" i="4"/>
  <c r="AT221" i="4"/>
  <c r="AA221" i="4"/>
  <c r="AI221" i="4" s="1"/>
  <c r="AJ221" i="4" s="1"/>
  <c r="O221" i="4"/>
  <c r="AT220" i="4"/>
  <c r="AA220" i="4"/>
  <c r="AI220" i="4" s="1"/>
  <c r="AJ220" i="4" s="1"/>
  <c r="O220" i="4"/>
  <c r="AT219" i="4"/>
  <c r="AA219" i="4"/>
  <c r="AI219" i="4" s="1"/>
  <c r="AJ219" i="4" s="1"/>
  <c r="O219" i="4"/>
  <c r="AT218" i="4"/>
  <c r="AA218" i="4"/>
  <c r="AI218" i="4" s="1"/>
  <c r="AJ218" i="4" s="1"/>
  <c r="O218" i="4"/>
  <c r="AT217" i="4"/>
  <c r="AA217" i="4"/>
  <c r="AI217" i="4" s="1"/>
  <c r="AJ217" i="4" s="1"/>
  <c r="O217" i="4"/>
  <c r="AT216" i="4"/>
  <c r="AA216" i="4"/>
  <c r="AI216" i="4" s="1"/>
  <c r="AJ216" i="4" s="1"/>
  <c r="O216" i="4"/>
  <c r="AT215" i="4"/>
  <c r="AA215" i="4"/>
  <c r="AI215" i="4" s="1"/>
  <c r="AJ215" i="4" s="1"/>
  <c r="O215" i="4"/>
  <c r="AT214" i="4"/>
  <c r="AA214" i="4"/>
  <c r="AI214" i="4" s="1"/>
  <c r="AJ214" i="4" s="1"/>
  <c r="O214" i="4"/>
  <c r="AT213" i="4"/>
  <c r="AA213" i="4"/>
  <c r="AI213" i="4" s="1"/>
  <c r="AJ213" i="4" s="1"/>
  <c r="O213" i="4"/>
  <c r="AT212" i="4"/>
  <c r="AA212" i="4"/>
  <c r="AI212" i="4" s="1"/>
  <c r="AJ212" i="4" s="1"/>
  <c r="O212" i="4"/>
  <c r="AT211" i="4"/>
  <c r="AA211" i="4"/>
  <c r="AI211" i="4" s="1"/>
  <c r="AJ211" i="4" s="1"/>
  <c r="O211" i="4"/>
  <c r="AT210" i="4"/>
  <c r="AA210" i="4"/>
  <c r="AI210" i="4" s="1"/>
  <c r="AJ210" i="4" s="1"/>
  <c r="O210" i="4"/>
  <c r="AX210" i="4" s="1"/>
  <c r="AW210" i="4" s="1"/>
  <c r="AT209" i="4"/>
  <c r="AA209" i="4"/>
  <c r="AI209" i="4" s="1"/>
  <c r="AJ209" i="4" s="1"/>
  <c r="O209" i="4"/>
  <c r="AX209" i="4" s="1"/>
  <c r="AW209" i="4" s="1"/>
  <c r="AT208" i="4"/>
  <c r="AA208" i="4"/>
  <c r="AI208" i="4" s="1"/>
  <c r="AJ208" i="4" s="1"/>
  <c r="O208" i="4"/>
  <c r="AX208" i="4" s="1"/>
  <c r="AW208" i="4" s="1"/>
  <c r="AT207" i="4"/>
  <c r="AA207" i="4"/>
  <c r="AI207" i="4" s="1"/>
  <c r="AJ207" i="4" s="1"/>
  <c r="O207" i="4"/>
  <c r="AX207" i="4" s="1"/>
  <c r="AW207" i="4" s="1"/>
  <c r="AT206" i="4"/>
  <c r="AA206" i="4"/>
  <c r="AI206" i="4" s="1"/>
  <c r="AJ206" i="4" s="1"/>
  <c r="O206" i="4"/>
  <c r="AX206" i="4" s="1"/>
  <c r="AW206" i="4" s="1"/>
  <c r="AT205" i="4"/>
  <c r="AA205" i="4"/>
  <c r="AI205" i="4" s="1"/>
  <c r="AJ205" i="4" s="1"/>
  <c r="O205" i="4"/>
  <c r="AX205" i="4" s="1"/>
  <c r="AW205" i="4" s="1"/>
  <c r="AT204" i="4"/>
  <c r="AA204" i="4"/>
  <c r="AI204" i="4" s="1"/>
  <c r="AJ204" i="4" s="1"/>
  <c r="P204" i="4"/>
  <c r="O204" i="4"/>
  <c r="AX204" i="4" s="1"/>
  <c r="AW204" i="4" s="1"/>
  <c r="AT203" i="4"/>
  <c r="AJ203" i="4"/>
  <c r="AA203" i="4"/>
  <c r="AI203" i="4" s="1"/>
  <c r="O203" i="4"/>
  <c r="AX203" i="4" s="1"/>
  <c r="AW203" i="4" s="1"/>
  <c r="AT202" i="4"/>
  <c r="AJ202" i="4"/>
  <c r="AA202" i="4"/>
  <c r="AI202" i="4" s="1"/>
  <c r="P202" i="4"/>
  <c r="Y202" i="4" s="1"/>
  <c r="O202" i="4"/>
  <c r="AX202" i="4" s="1"/>
  <c r="AW202" i="4" s="1"/>
  <c r="AT201" i="4"/>
  <c r="AA201" i="4"/>
  <c r="AI201" i="4" s="1"/>
  <c r="AJ201" i="4" s="1"/>
  <c r="P201" i="4"/>
  <c r="Y201" i="4" s="1"/>
  <c r="O201" i="4"/>
  <c r="AX201" i="4" s="1"/>
  <c r="AW201" i="4" s="1"/>
  <c r="AT200" i="4"/>
  <c r="AJ200" i="4"/>
  <c r="AI200" i="4"/>
  <c r="AA200" i="4"/>
  <c r="Y200" i="4"/>
  <c r="P200" i="4"/>
  <c r="O200" i="4"/>
  <c r="AX200" i="4" s="1"/>
  <c r="AW200" i="4" s="1"/>
  <c r="AT199" i="4"/>
  <c r="AA199" i="4"/>
  <c r="AI199" i="4" s="1"/>
  <c r="AJ199" i="4" s="1"/>
  <c r="O199" i="4"/>
  <c r="AT198" i="4"/>
  <c r="AA198" i="4"/>
  <c r="AI198" i="4" s="1"/>
  <c r="AJ198" i="4" s="1"/>
  <c r="P198" i="4"/>
  <c r="Y198" i="4" s="1"/>
  <c r="O198" i="4"/>
  <c r="AX198" i="4" s="1"/>
  <c r="AW198" i="4" s="1"/>
  <c r="AT197" i="4"/>
  <c r="AI197" i="4"/>
  <c r="AJ197" i="4" s="1"/>
  <c r="AA197" i="4"/>
  <c r="Y197" i="4"/>
  <c r="AH197" i="4" s="1"/>
  <c r="P197" i="4"/>
  <c r="O197" i="4"/>
  <c r="AX197" i="4" s="1"/>
  <c r="AW197" i="4" s="1"/>
  <c r="AT196" i="4"/>
  <c r="AI196" i="4"/>
  <c r="AJ196" i="4" s="1"/>
  <c r="AA196" i="4"/>
  <c r="O196" i="4"/>
  <c r="AX196" i="4" s="1"/>
  <c r="AW196" i="4" s="1"/>
  <c r="AX195" i="4"/>
  <c r="AW195" i="4" s="1"/>
  <c r="AT195" i="4"/>
  <c r="AA195" i="4"/>
  <c r="P195" i="4"/>
  <c r="O195" i="4"/>
  <c r="AX194" i="4"/>
  <c r="AW194" i="4" s="1"/>
  <c r="AT194" i="4"/>
  <c r="AA194" i="4"/>
  <c r="AI194" i="4" s="1"/>
  <c r="AJ194" i="4" s="1"/>
  <c r="P194" i="4"/>
  <c r="O194" i="4"/>
  <c r="AT193" i="4"/>
  <c r="AA193" i="4"/>
  <c r="AI193" i="4" s="1"/>
  <c r="AJ193" i="4" s="1"/>
  <c r="O193" i="4"/>
  <c r="P193" i="4" s="1"/>
  <c r="Y193" i="4" s="1"/>
  <c r="AX192" i="4"/>
  <c r="AW192" i="4" s="1"/>
  <c r="AT192" i="4"/>
  <c r="AJ192" i="4"/>
  <c r="AI192" i="4"/>
  <c r="AA192" i="4"/>
  <c r="P192" i="4"/>
  <c r="Y192" i="4" s="1"/>
  <c r="O192" i="4"/>
  <c r="AT191" i="4"/>
  <c r="AA191" i="4"/>
  <c r="AI191" i="4" s="1"/>
  <c r="AJ191" i="4" s="1"/>
  <c r="O191" i="4"/>
  <c r="AX191" i="4" s="1"/>
  <c r="AW191" i="4" s="1"/>
  <c r="AT190" i="4"/>
  <c r="AA190" i="4"/>
  <c r="AI190" i="4" s="1"/>
  <c r="AJ190" i="4" s="1"/>
  <c r="O190" i="4"/>
  <c r="AX189" i="4"/>
  <c r="AW189" i="4" s="1"/>
  <c r="AT189" i="4"/>
  <c r="AA189" i="4"/>
  <c r="AI189" i="4" s="1"/>
  <c r="AJ189" i="4" s="1"/>
  <c r="Y189" i="4"/>
  <c r="AH189" i="4" s="1"/>
  <c r="P189" i="4"/>
  <c r="O189" i="4"/>
  <c r="AX188" i="4"/>
  <c r="AW188" i="4" s="1"/>
  <c r="AT188" i="4"/>
  <c r="AA188" i="4"/>
  <c r="AI188" i="4" s="1"/>
  <c r="AJ188" i="4" s="1"/>
  <c r="P188" i="4"/>
  <c r="Y188" i="4" s="1"/>
  <c r="O188" i="4"/>
  <c r="AT187" i="4"/>
  <c r="AJ187" i="4"/>
  <c r="AA187" i="4"/>
  <c r="AI187" i="4" s="1"/>
  <c r="O187" i="4"/>
  <c r="P187" i="4" s="1"/>
  <c r="Y187" i="4" s="1"/>
  <c r="AT186" i="4"/>
  <c r="AI186" i="4"/>
  <c r="AJ186" i="4" s="1"/>
  <c r="AA186" i="4"/>
  <c r="Y186" i="4"/>
  <c r="AH186" i="4" s="1"/>
  <c r="P186" i="4"/>
  <c r="O186" i="4"/>
  <c r="AX186" i="4" s="1"/>
  <c r="AW186" i="4" s="1"/>
  <c r="AX185" i="4"/>
  <c r="AW185" i="4" s="1"/>
  <c r="AT185" i="4"/>
  <c r="AI185" i="4"/>
  <c r="AJ185" i="4" s="1"/>
  <c r="AH185" i="4"/>
  <c r="AA185" i="4"/>
  <c r="P185" i="4"/>
  <c r="Y185" i="4" s="1"/>
  <c r="O185" i="4"/>
  <c r="AT184" i="4"/>
  <c r="AI184" i="4"/>
  <c r="AJ184" i="4" s="1"/>
  <c r="AF184" i="4"/>
  <c r="AA184" i="4"/>
  <c r="O184" i="4"/>
  <c r="P184" i="4" s="1"/>
  <c r="Y184" i="4" s="1"/>
  <c r="Z184" i="4" s="1"/>
  <c r="AX183" i="4"/>
  <c r="AW183" i="4" s="1"/>
  <c r="AT183" i="4"/>
  <c r="AA183" i="4"/>
  <c r="P183" i="4"/>
  <c r="O183" i="4"/>
  <c r="AX182" i="4"/>
  <c r="AW182" i="4" s="1"/>
  <c r="AT182" i="4"/>
  <c r="AA182" i="4"/>
  <c r="AI182" i="4" s="1"/>
  <c r="AJ182" i="4" s="1"/>
  <c r="Z182" i="4"/>
  <c r="P182" i="4"/>
  <c r="Y182" i="4" s="1"/>
  <c r="O182" i="4"/>
  <c r="AT181" i="4"/>
  <c r="AA181" i="4"/>
  <c r="AI181" i="4" s="1"/>
  <c r="AJ181" i="4" s="1"/>
  <c r="Z181" i="4"/>
  <c r="Y181" i="4"/>
  <c r="O181" i="4"/>
  <c r="P181" i="4" s="1"/>
  <c r="AX180" i="4"/>
  <c r="AW180" i="4" s="1"/>
  <c r="AT180" i="4"/>
  <c r="AJ180" i="4"/>
  <c r="AI180" i="4"/>
  <c r="AA180" i="4"/>
  <c r="P180" i="4"/>
  <c r="Y180" i="4" s="1"/>
  <c r="O180" i="4"/>
  <c r="AT179" i="4"/>
  <c r="AI179" i="4"/>
  <c r="AJ179" i="4" s="1"/>
  <c r="AA179" i="4"/>
  <c r="O179" i="4"/>
  <c r="AX179" i="4" s="1"/>
  <c r="AW179" i="4" s="1"/>
  <c r="AT178" i="4"/>
  <c r="AA178" i="4"/>
  <c r="AI178" i="4" s="1"/>
  <c r="AJ178" i="4" s="1"/>
  <c r="O178" i="4"/>
  <c r="AX177" i="4"/>
  <c r="AW177" i="4" s="1"/>
  <c r="AT177" i="4"/>
  <c r="AA177" i="4"/>
  <c r="AI177" i="4" s="1"/>
  <c r="AJ177" i="4" s="1"/>
  <c r="O177" i="4"/>
  <c r="P177" i="4" s="1"/>
  <c r="Y177" i="4" s="1"/>
  <c r="AX176" i="4"/>
  <c r="AW176" i="4" s="1"/>
  <c r="AT176" i="4"/>
  <c r="AA176" i="4"/>
  <c r="AI176" i="4" s="1"/>
  <c r="AJ176" i="4" s="1"/>
  <c r="P176" i="4"/>
  <c r="Y176" i="4" s="1"/>
  <c r="O176" i="4"/>
  <c r="AT175" i="4"/>
  <c r="AJ175" i="4"/>
  <c r="AA175" i="4"/>
  <c r="AI175" i="4" s="1"/>
  <c r="O175" i="4"/>
  <c r="P175" i="4" s="1"/>
  <c r="Y175" i="4" s="1"/>
  <c r="AT174" i="4"/>
  <c r="AI174" i="4"/>
  <c r="AJ174" i="4" s="1"/>
  <c r="AA174" i="4"/>
  <c r="Y174" i="4"/>
  <c r="AH174" i="4" s="1"/>
  <c r="P174" i="4"/>
  <c r="O174" i="4"/>
  <c r="AX174" i="4" s="1"/>
  <c r="AW174" i="4" s="1"/>
  <c r="AX173" i="4"/>
  <c r="AW173" i="4" s="1"/>
  <c r="AT173" i="4"/>
  <c r="AI173" i="4"/>
  <c r="AJ173" i="4" s="1"/>
  <c r="AH173" i="4"/>
  <c r="AA173" i="4"/>
  <c r="P173" i="4"/>
  <c r="Y173" i="4" s="1"/>
  <c r="O173" i="4"/>
  <c r="AT172" i="4"/>
  <c r="AI172" i="4"/>
  <c r="AJ172" i="4" s="1"/>
  <c r="AA172" i="4"/>
  <c r="O172" i="4"/>
  <c r="P172" i="4" s="1"/>
  <c r="Y172" i="4" s="1"/>
  <c r="Z172" i="4" s="1"/>
  <c r="AX171" i="4"/>
  <c r="AW171" i="4" s="1"/>
  <c r="AT171" i="4"/>
  <c r="AA171" i="4"/>
  <c r="P171" i="4"/>
  <c r="O171" i="4"/>
  <c r="AX170" i="4"/>
  <c r="AW170" i="4" s="1"/>
  <c r="AT170" i="4"/>
  <c r="AA170" i="4"/>
  <c r="P170" i="4"/>
  <c r="O170" i="4"/>
  <c r="AX169" i="4"/>
  <c r="AW169" i="4" s="1"/>
  <c r="AT169" i="4"/>
  <c r="AA169" i="4"/>
  <c r="P169" i="4"/>
  <c r="O169" i="4"/>
  <c r="AX168" i="4"/>
  <c r="AW168" i="4" s="1"/>
  <c r="AT168" i="4"/>
  <c r="AA168" i="4"/>
  <c r="P168" i="4"/>
  <c r="O168" i="4"/>
  <c r="AX167" i="4"/>
  <c r="AW167" i="4" s="1"/>
  <c r="AT167" i="4"/>
  <c r="AA167" i="4"/>
  <c r="P167" i="4"/>
  <c r="O167" i="4"/>
  <c r="AX166" i="4"/>
  <c r="AW166" i="4" s="1"/>
  <c r="AT166" i="4"/>
  <c r="AA166" i="4"/>
  <c r="P166" i="4"/>
  <c r="O166" i="4"/>
  <c r="AX165" i="4"/>
  <c r="AW165" i="4" s="1"/>
  <c r="AT165" i="4"/>
  <c r="AA165" i="4"/>
  <c r="P165" i="4"/>
  <c r="O165" i="4"/>
  <c r="AX164" i="4"/>
  <c r="AW164" i="4" s="1"/>
  <c r="AT164" i="4"/>
  <c r="AA164" i="4"/>
  <c r="P164" i="4"/>
  <c r="O164" i="4"/>
  <c r="AX163" i="4"/>
  <c r="AW163" i="4" s="1"/>
  <c r="AT163" i="4"/>
  <c r="AA163" i="4"/>
  <c r="P163" i="4"/>
  <c r="O163" i="4"/>
  <c r="AX162" i="4"/>
  <c r="AW162" i="4" s="1"/>
  <c r="AT162" i="4"/>
  <c r="AA162" i="4"/>
  <c r="P162" i="4"/>
  <c r="O162" i="4"/>
  <c r="AX161" i="4"/>
  <c r="AW161" i="4" s="1"/>
  <c r="AT161" i="4"/>
  <c r="AA161" i="4"/>
  <c r="P161" i="4"/>
  <c r="O161" i="4"/>
  <c r="AX160" i="4"/>
  <c r="AW160" i="4" s="1"/>
  <c r="AT160" i="4"/>
  <c r="AA160" i="4"/>
  <c r="P160" i="4"/>
  <c r="O160" i="4"/>
  <c r="AX159" i="4"/>
  <c r="AW159" i="4" s="1"/>
  <c r="AT159" i="4"/>
  <c r="AA159" i="4"/>
  <c r="P159" i="4"/>
  <c r="O159" i="4"/>
  <c r="AX158" i="4"/>
  <c r="AW158" i="4" s="1"/>
  <c r="AT158" i="4"/>
  <c r="AA158" i="4"/>
  <c r="P158" i="4"/>
  <c r="O158" i="4"/>
  <c r="AX157" i="4"/>
  <c r="AW157" i="4" s="1"/>
  <c r="AT157" i="4"/>
  <c r="AA157" i="4"/>
  <c r="P157" i="4"/>
  <c r="O157" i="4"/>
  <c r="AX156" i="4"/>
  <c r="AW156" i="4" s="1"/>
  <c r="AT156" i="4"/>
  <c r="AA156" i="4"/>
  <c r="P156" i="4"/>
  <c r="O156" i="4"/>
  <c r="AX155" i="4"/>
  <c r="AW155" i="4" s="1"/>
  <c r="AT155" i="4"/>
  <c r="AA155" i="4"/>
  <c r="P155" i="4"/>
  <c r="O155" i="4"/>
  <c r="AX154" i="4"/>
  <c r="AW154" i="4" s="1"/>
  <c r="AT154" i="4"/>
  <c r="AA154" i="4"/>
  <c r="P154" i="4"/>
  <c r="O154" i="4"/>
  <c r="AX153" i="4"/>
  <c r="AW153" i="4" s="1"/>
  <c r="AT153" i="4"/>
  <c r="AA153" i="4"/>
  <c r="P153" i="4"/>
  <c r="O153" i="4"/>
  <c r="AX152" i="4"/>
  <c r="AW152" i="4" s="1"/>
  <c r="AT152" i="4"/>
  <c r="AA152" i="4"/>
  <c r="P152" i="4"/>
  <c r="O152" i="4"/>
  <c r="AX151" i="4"/>
  <c r="AW151" i="4" s="1"/>
  <c r="AT151" i="4"/>
  <c r="AA151" i="4"/>
  <c r="P151" i="4"/>
  <c r="O151" i="4"/>
  <c r="AX150" i="4"/>
  <c r="AW150" i="4" s="1"/>
  <c r="AT150" i="4"/>
  <c r="AJ150" i="4"/>
  <c r="AF150" i="4"/>
  <c r="AA150" i="4"/>
  <c r="AI150" i="4" s="1"/>
  <c r="Y150" i="4"/>
  <c r="P150" i="4"/>
  <c r="O150" i="4"/>
  <c r="AX149" i="4"/>
  <c r="AW149" i="4" s="1"/>
  <c r="AT149" i="4"/>
  <c r="AA149" i="4"/>
  <c r="AI149" i="4" s="1"/>
  <c r="AJ149" i="4" s="1"/>
  <c r="Y149" i="4"/>
  <c r="P149" i="4"/>
  <c r="O149" i="4"/>
  <c r="AX148" i="4"/>
  <c r="AW148" i="4" s="1"/>
  <c r="AT148" i="4"/>
  <c r="AA148" i="4"/>
  <c r="AI148" i="4" s="1"/>
  <c r="AJ148" i="4" s="1"/>
  <c r="Y148" i="4"/>
  <c r="P148" i="4"/>
  <c r="O148" i="4"/>
  <c r="AX147" i="4"/>
  <c r="AW147" i="4" s="1"/>
  <c r="AT147" i="4"/>
  <c r="AJ147" i="4"/>
  <c r="AF147" i="4"/>
  <c r="AA147" i="4"/>
  <c r="AI147" i="4" s="1"/>
  <c r="Y147" i="4"/>
  <c r="P147" i="4"/>
  <c r="O147" i="4"/>
  <c r="AX146" i="4"/>
  <c r="AW146" i="4"/>
  <c r="AT146" i="4"/>
  <c r="AA146" i="4"/>
  <c r="P146" i="4"/>
  <c r="O146" i="4"/>
  <c r="AX145" i="4"/>
  <c r="AW145" i="4" s="1"/>
  <c r="AT145" i="4"/>
  <c r="AJ145" i="4"/>
  <c r="AA145" i="4"/>
  <c r="AI145" i="4" s="1"/>
  <c r="P145" i="4"/>
  <c r="O145" i="4"/>
  <c r="AX144" i="4"/>
  <c r="AW144" i="4" s="1"/>
  <c r="AT144" i="4"/>
  <c r="AA144" i="4"/>
  <c r="AI144" i="4" s="1"/>
  <c r="AJ144" i="4" s="1"/>
  <c r="Y144" i="4"/>
  <c r="P144" i="4"/>
  <c r="O144" i="4"/>
  <c r="AX143" i="4"/>
  <c r="AW143" i="4"/>
  <c r="AT143" i="4"/>
  <c r="AJ143" i="4"/>
  <c r="AA143" i="4"/>
  <c r="AI143" i="4" s="1"/>
  <c r="P143" i="4"/>
  <c r="O143" i="4"/>
  <c r="AX142" i="4"/>
  <c r="AW142" i="4" s="1"/>
  <c r="AT142" i="4"/>
  <c r="AA142" i="4"/>
  <c r="P142" i="4"/>
  <c r="O142" i="4"/>
  <c r="AX141" i="4"/>
  <c r="AW141" i="4" s="1"/>
  <c r="AT141" i="4"/>
  <c r="AJ141" i="4"/>
  <c r="AA141" i="4"/>
  <c r="AI141" i="4" s="1"/>
  <c r="P141" i="4"/>
  <c r="O141" i="4"/>
  <c r="AX140" i="4"/>
  <c r="AW140" i="4" s="1"/>
  <c r="AT140" i="4"/>
  <c r="AA140" i="4"/>
  <c r="AI140" i="4" s="1"/>
  <c r="AJ140" i="4" s="1"/>
  <c r="Y140" i="4"/>
  <c r="P140" i="4"/>
  <c r="O140" i="4"/>
  <c r="AX139" i="4"/>
  <c r="AW139" i="4"/>
  <c r="AT139" i="4"/>
  <c r="AJ139" i="4"/>
  <c r="AA139" i="4"/>
  <c r="AI139" i="4" s="1"/>
  <c r="P139" i="4"/>
  <c r="O139" i="4"/>
  <c r="AX138" i="4"/>
  <c r="AW138" i="4" s="1"/>
  <c r="AT138" i="4"/>
  <c r="AA138" i="4"/>
  <c r="P138" i="4"/>
  <c r="O138" i="4"/>
  <c r="AX137" i="4"/>
  <c r="AW137" i="4" s="1"/>
  <c r="AT137" i="4"/>
  <c r="AJ137" i="4"/>
  <c r="AA137" i="4"/>
  <c r="AI137" i="4" s="1"/>
  <c r="P137" i="4"/>
  <c r="Y137" i="4" s="1"/>
  <c r="O137" i="4"/>
  <c r="AX136" i="4"/>
  <c r="AW136" i="4" s="1"/>
  <c r="AT136" i="4"/>
  <c r="AA136" i="4"/>
  <c r="AI136" i="4" s="1"/>
  <c r="AJ136" i="4" s="1"/>
  <c r="Y136" i="4"/>
  <c r="P136" i="4"/>
  <c r="O136" i="4"/>
  <c r="AX135" i="4"/>
  <c r="AW135" i="4"/>
  <c r="AT135" i="4"/>
  <c r="AJ135" i="4"/>
  <c r="AA135" i="4"/>
  <c r="AI135" i="4" s="1"/>
  <c r="P135" i="4"/>
  <c r="O135" i="4"/>
  <c r="AX134" i="4"/>
  <c r="AW134" i="4" s="1"/>
  <c r="AT134" i="4"/>
  <c r="AA134" i="4"/>
  <c r="P134" i="4"/>
  <c r="O134" i="4"/>
  <c r="AX133" i="4"/>
  <c r="AW133" i="4" s="1"/>
  <c r="AT133" i="4"/>
  <c r="AJ133" i="4"/>
  <c r="AA133" i="4"/>
  <c r="AI133" i="4" s="1"/>
  <c r="P133" i="4"/>
  <c r="Y133" i="4" s="1"/>
  <c r="O133" i="4"/>
  <c r="AX132" i="4"/>
  <c r="AW132" i="4" s="1"/>
  <c r="AT132" i="4"/>
  <c r="AA132" i="4"/>
  <c r="AI132" i="4" s="1"/>
  <c r="AJ132" i="4" s="1"/>
  <c r="Y132" i="4"/>
  <c r="P132" i="4"/>
  <c r="O132" i="4"/>
  <c r="AX131" i="4"/>
  <c r="AW131" i="4"/>
  <c r="AT131" i="4"/>
  <c r="AJ131" i="4"/>
  <c r="AA131" i="4"/>
  <c r="AI131" i="4" s="1"/>
  <c r="P131" i="4"/>
  <c r="O131" i="4"/>
  <c r="AX130" i="4"/>
  <c r="AW130" i="4" s="1"/>
  <c r="AT130" i="4"/>
  <c r="AI130" i="4"/>
  <c r="AJ130" i="4" s="1"/>
  <c r="AA130" i="4"/>
  <c r="Y130" i="4" s="1"/>
  <c r="P130" i="4"/>
  <c r="O130" i="4"/>
  <c r="AX129" i="4"/>
  <c r="AW129" i="4"/>
  <c r="AT129" i="4"/>
  <c r="AA129" i="4"/>
  <c r="Y129" i="4" s="1"/>
  <c r="P129" i="4"/>
  <c r="O129" i="4"/>
  <c r="AT128" i="4"/>
  <c r="AA128" i="4"/>
  <c r="P128" i="4"/>
  <c r="O128" i="4"/>
  <c r="AX128" i="4" s="1"/>
  <c r="AW128" i="4" s="1"/>
  <c r="AT127" i="4"/>
  <c r="AA127" i="4"/>
  <c r="AI127" i="4" s="1"/>
  <c r="AJ127" i="4" s="1"/>
  <c r="Y127" i="4"/>
  <c r="P127" i="4"/>
  <c r="O127" i="4"/>
  <c r="AX127" i="4" s="1"/>
  <c r="AW127" i="4" s="1"/>
  <c r="AT126" i="4"/>
  <c r="AI126" i="4"/>
  <c r="AJ126" i="4" s="1"/>
  <c r="AA126" i="4"/>
  <c r="P126" i="4"/>
  <c r="Y126" i="4" s="1"/>
  <c r="O126" i="4"/>
  <c r="AX126" i="4" s="1"/>
  <c r="AW126" i="4" s="1"/>
  <c r="AT125" i="4"/>
  <c r="AI125" i="4"/>
  <c r="AJ125" i="4" s="1"/>
  <c r="AA125" i="4"/>
  <c r="O125" i="4"/>
  <c r="AT124" i="4"/>
  <c r="AA124" i="4"/>
  <c r="AI124" i="4" s="1"/>
  <c r="AJ124" i="4" s="1"/>
  <c r="O124" i="4"/>
  <c r="AX124" i="4" s="1"/>
  <c r="AW124" i="4" s="1"/>
  <c r="AX123" i="4"/>
  <c r="AW123" i="4" s="1"/>
  <c r="AT123" i="4"/>
  <c r="AA123" i="4"/>
  <c r="AI123" i="4" s="1"/>
  <c r="AJ123" i="4" s="1"/>
  <c r="P123" i="4"/>
  <c r="O123" i="4"/>
  <c r="AX122" i="4"/>
  <c r="AW122" i="4"/>
  <c r="AT122" i="4"/>
  <c r="AA122" i="4"/>
  <c r="AI122" i="4" s="1"/>
  <c r="AJ122" i="4" s="1"/>
  <c r="Y122" i="4"/>
  <c r="Z122" i="4" s="1"/>
  <c r="P122" i="4"/>
  <c r="O122" i="4"/>
  <c r="AT121" i="4"/>
  <c r="AJ121" i="4"/>
  <c r="AI121" i="4"/>
  <c r="AA121" i="4"/>
  <c r="P121" i="4"/>
  <c r="Y121" i="4" s="1"/>
  <c r="O121" i="4"/>
  <c r="AX121" i="4" s="1"/>
  <c r="AW121" i="4" s="1"/>
  <c r="AT120" i="4"/>
  <c r="AJ120" i="4"/>
  <c r="AI120" i="4"/>
  <c r="AA120" i="4"/>
  <c r="O120" i="4"/>
  <c r="P120" i="4" s="1"/>
  <c r="Y120" i="4" s="1"/>
  <c r="AT119" i="4"/>
  <c r="AI119" i="4"/>
  <c r="AJ119" i="4" s="1"/>
  <c r="AA119" i="4"/>
  <c r="O119" i="4"/>
  <c r="P119" i="4" s="1"/>
  <c r="Y119" i="4" s="1"/>
  <c r="AX118" i="4"/>
  <c r="AW118" i="4" s="1"/>
  <c r="AT118" i="4"/>
  <c r="AI118" i="4"/>
  <c r="AJ118" i="4" s="1"/>
  <c r="AA118" i="4"/>
  <c r="P118" i="4"/>
  <c r="Y118" i="4" s="1"/>
  <c r="AH118" i="4" s="1"/>
  <c r="O118" i="4"/>
  <c r="AX117" i="4"/>
  <c r="AW117" i="4"/>
  <c r="AT117" i="4"/>
  <c r="AA117" i="4"/>
  <c r="AI117" i="4" s="1"/>
  <c r="AJ117" i="4" s="1"/>
  <c r="O117" i="4"/>
  <c r="P117" i="4" s="1"/>
  <c r="Y117" i="4" s="1"/>
  <c r="AT116" i="4"/>
  <c r="AA116" i="4"/>
  <c r="P116" i="4"/>
  <c r="O116" i="4"/>
  <c r="AX116" i="4" s="1"/>
  <c r="AW116" i="4" s="1"/>
  <c r="AT115" i="4"/>
  <c r="AA115" i="4"/>
  <c r="AI115" i="4" s="1"/>
  <c r="AJ115" i="4" s="1"/>
  <c r="Y115" i="4"/>
  <c r="P115" i="4"/>
  <c r="O115" i="4"/>
  <c r="AX115" i="4" s="1"/>
  <c r="AW115" i="4" s="1"/>
  <c r="AT114" i="4"/>
  <c r="AI114" i="4"/>
  <c r="AJ114" i="4" s="1"/>
  <c r="AA114" i="4"/>
  <c r="P114" i="4"/>
  <c r="Y114" i="4" s="1"/>
  <c r="O114" i="4"/>
  <c r="AX114" i="4" s="1"/>
  <c r="AW114" i="4" s="1"/>
  <c r="AT113" i="4"/>
  <c r="AI113" i="4"/>
  <c r="AJ113" i="4" s="1"/>
  <c r="AA113" i="4"/>
  <c r="O113" i="4"/>
  <c r="AT112" i="4"/>
  <c r="AA112" i="4"/>
  <c r="AI112" i="4" s="1"/>
  <c r="AJ112" i="4" s="1"/>
  <c r="O112" i="4"/>
  <c r="AX112" i="4" s="1"/>
  <c r="AW112" i="4" s="1"/>
  <c r="AX111" i="4"/>
  <c r="AW111" i="4" s="1"/>
  <c r="AT111" i="4"/>
  <c r="AA111" i="4"/>
  <c r="AI111" i="4" s="1"/>
  <c r="AJ111" i="4" s="1"/>
  <c r="O111" i="4"/>
  <c r="P111" i="4" s="1"/>
  <c r="Y111" i="4" s="1"/>
  <c r="AX110" i="4"/>
  <c r="AW110" i="4" s="1"/>
  <c r="AT110" i="4"/>
  <c r="AA110" i="4"/>
  <c r="AI110" i="4" s="1"/>
  <c r="AJ110" i="4" s="1"/>
  <c r="O110" i="4"/>
  <c r="P110" i="4" s="1"/>
  <c r="Y110" i="4" s="1"/>
  <c r="AX109" i="4"/>
  <c r="AW109" i="4" s="1"/>
  <c r="AT109" i="4"/>
  <c r="AA109" i="4"/>
  <c r="AI109" i="4" s="1"/>
  <c r="AJ109" i="4" s="1"/>
  <c r="O109" i="4"/>
  <c r="P109" i="4" s="1"/>
  <c r="Y109" i="4" s="1"/>
  <c r="AX108" i="4"/>
  <c r="AW108" i="4" s="1"/>
  <c r="AT108" i="4"/>
  <c r="AA108" i="4"/>
  <c r="AI108" i="4" s="1"/>
  <c r="AJ108" i="4" s="1"/>
  <c r="O108" i="4"/>
  <c r="P108" i="4" s="1"/>
  <c r="Y108" i="4" s="1"/>
  <c r="AX107" i="4"/>
  <c r="AW107" i="4" s="1"/>
  <c r="AT107" i="4"/>
  <c r="AA107" i="4"/>
  <c r="AI107" i="4" s="1"/>
  <c r="AJ107" i="4" s="1"/>
  <c r="O107" i="4"/>
  <c r="P107" i="4" s="1"/>
  <c r="Y107" i="4" s="1"/>
  <c r="AX106" i="4"/>
  <c r="AW106" i="4" s="1"/>
  <c r="AT106" i="4"/>
  <c r="AA106" i="4"/>
  <c r="AI106" i="4" s="1"/>
  <c r="AJ106" i="4" s="1"/>
  <c r="O106" i="4"/>
  <c r="P106" i="4" s="1"/>
  <c r="Y106" i="4" s="1"/>
  <c r="AX105" i="4"/>
  <c r="AW105" i="4" s="1"/>
  <c r="AT105" i="4"/>
  <c r="AA105" i="4"/>
  <c r="AI105" i="4" s="1"/>
  <c r="AJ105" i="4" s="1"/>
  <c r="O105" i="4"/>
  <c r="P105" i="4" s="1"/>
  <c r="Y105" i="4" s="1"/>
  <c r="AT104" i="4"/>
  <c r="AA104" i="4"/>
  <c r="AI104" i="4" s="1"/>
  <c r="AJ104" i="4" s="1"/>
  <c r="O104" i="4"/>
  <c r="P104" i="4" s="1"/>
  <c r="Y104" i="4" s="1"/>
  <c r="AT103" i="4"/>
  <c r="AA103" i="4"/>
  <c r="AI103" i="4" s="1"/>
  <c r="AJ103" i="4" s="1"/>
  <c r="O103" i="4"/>
  <c r="P103" i="4" s="1"/>
  <c r="Y103" i="4" s="1"/>
  <c r="AT102" i="4"/>
  <c r="AA102" i="4"/>
  <c r="AI102" i="4" s="1"/>
  <c r="AJ102" i="4" s="1"/>
  <c r="O102" i="4"/>
  <c r="P102" i="4" s="1"/>
  <c r="Y102" i="4" s="1"/>
  <c r="AT101" i="4"/>
  <c r="AA101" i="4"/>
  <c r="AI101" i="4" s="1"/>
  <c r="AJ101" i="4" s="1"/>
  <c r="O101" i="4"/>
  <c r="P101" i="4" s="1"/>
  <c r="Y101" i="4" s="1"/>
  <c r="AT100" i="4"/>
  <c r="AA100" i="4"/>
  <c r="AI100" i="4" s="1"/>
  <c r="AJ100" i="4" s="1"/>
  <c r="O100" i="4"/>
  <c r="P100" i="4" s="1"/>
  <c r="Y100" i="4" s="1"/>
  <c r="AT99" i="4"/>
  <c r="AA99" i="4"/>
  <c r="AI99" i="4" s="1"/>
  <c r="AJ99" i="4" s="1"/>
  <c r="O99" i="4"/>
  <c r="P99" i="4" s="1"/>
  <c r="Y99" i="4" s="1"/>
  <c r="AT98" i="4"/>
  <c r="AA98" i="4"/>
  <c r="AI98" i="4" s="1"/>
  <c r="AJ98" i="4" s="1"/>
  <c r="O98" i="4"/>
  <c r="P98" i="4" s="1"/>
  <c r="Y98" i="4" s="1"/>
  <c r="AT97" i="4"/>
  <c r="AA97" i="4"/>
  <c r="AI97" i="4" s="1"/>
  <c r="AJ97" i="4" s="1"/>
  <c r="O97" i="4"/>
  <c r="P97" i="4" s="1"/>
  <c r="Y97" i="4" s="1"/>
  <c r="AT96" i="4"/>
  <c r="AA96" i="4"/>
  <c r="AI96" i="4" s="1"/>
  <c r="AJ96" i="4" s="1"/>
  <c r="O96" i="4"/>
  <c r="P96" i="4" s="1"/>
  <c r="Y96" i="4" s="1"/>
  <c r="AT95" i="4"/>
  <c r="AA95" i="4"/>
  <c r="AI95" i="4" s="1"/>
  <c r="AJ95" i="4" s="1"/>
  <c r="O95" i="4"/>
  <c r="P95" i="4" s="1"/>
  <c r="Y95" i="4" s="1"/>
  <c r="AT94" i="4"/>
  <c r="AA94" i="4"/>
  <c r="AI94" i="4" s="1"/>
  <c r="AJ94" i="4" s="1"/>
  <c r="O94" i="4"/>
  <c r="P94" i="4" s="1"/>
  <c r="Y94" i="4" s="1"/>
  <c r="AT93" i="4"/>
  <c r="AA93" i="4"/>
  <c r="AI93" i="4" s="1"/>
  <c r="AJ93" i="4" s="1"/>
  <c r="O93" i="4"/>
  <c r="P93" i="4" s="1"/>
  <c r="Y93" i="4" s="1"/>
  <c r="AT92" i="4"/>
  <c r="AA92" i="4"/>
  <c r="AI92" i="4" s="1"/>
  <c r="AJ92" i="4" s="1"/>
  <c r="O92" i="4"/>
  <c r="P92" i="4" s="1"/>
  <c r="Y92" i="4" s="1"/>
  <c r="AT91" i="4"/>
  <c r="AA91" i="4"/>
  <c r="AI91" i="4" s="1"/>
  <c r="AJ91" i="4" s="1"/>
  <c r="O91" i="4"/>
  <c r="P91" i="4" s="1"/>
  <c r="Y91" i="4" s="1"/>
  <c r="AT90" i="4"/>
  <c r="AA90" i="4"/>
  <c r="AI90" i="4" s="1"/>
  <c r="AJ90" i="4" s="1"/>
  <c r="O90" i="4"/>
  <c r="P90" i="4" s="1"/>
  <c r="Y90" i="4" s="1"/>
  <c r="AT89" i="4"/>
  <c r="AA89" i="4"/>
  <c r="AI89" i="4" s="1"/>
  <c r="AJ89" i="4" s="1"/>
  <c r="O89" i="4"/>
  <c r="P89" i="4" s="1"/>
  <c r="Y89" i="4" s="1"/>
  <c r="AT88" i="4"/>
  <c r="AA88" i="4"/>
  <c r="AI88" i="4" s="1"/>
  <c r="AJ88" i="4" s="1"/>
  <c r="O88" i="4"/>
  <c r="P88" i="4" s="1"/>
  <c r="Y88" i="4" s="1"/>
  <c r="AX87" i="4"/>
  <c r="AW87" i="4" s="1"/>
  <c r="AT87" i="4"/>
  <c r="AA87" i="4"/>
  <c r="AI87" i="4" s="1"/>
  <c r="AJ87" i="4" s="1"/>
  <c r="O87" i="4"/>
  <c r="P87" i="4" s="1"/>
  <c r="Y87" i="4" s="1"/>
  <c r="AX86" i="4"/>
  <c r="AW86" i="4" s="1"/>
  <c r="AT86" i="4"/>
  <c r="AA86" i="4"/>
  <c r="AI86" i="4" s="1"/>
  <c r="AJ86" i="4" s="1"/>
  <c r="O86" i="4"/>
  <c r="P86" i="4" s="1"/>
  <c r="Y86" i="4" s="1"/>
  <c r="AX85" i="4"/>
  <c r="AW85" i="4" s="1"/>
  <c r="AT85" i="4"/>
  <c r="AA85" i="4"/>
  <c r="AI85" i="4" s="1"/>
  <c r="AJ85" i="4" s="1"/>
  <c r="O85" i="4"/>
  <c r="P85" i="4" s="1"/>
  <c r="AX84" i="4"/>
  <c r="AW84" i="4" s="1"/>
  <c r="AT84" i="4"/>
  <c r="AA84" i="4"/>
  <c r="AI84" i="4" s="1"/>
  <c r="AJ84" i="4" s="1"/>
  <c r="O84" i="4"/>
  <c r="P84" i="4" s="1"/>
  <c r="AT83" i="4"/>
  <c r="AA83" i="4"/>
  <c r="AI83" i="4" s="1"/>
  <c r="AJ83" i="4" s="1"/>
  <c r="O83" i="4"/>
  <c r="P83" i="4" s="1"/>
  <c r="Y83" i="4" s="1"/>
  <c r="AX82" i="4"/>
  <c r="AW82" i="4" s="1"/>
  <c r="AT82" i="4"/>
  <c r="AA82" i="4"/>
  <c r="AI82" i="4" s="1"/>
  <c r="AJ82" i="4" s="1"/>
  <c r="O82" i="4"/>
  <c r="P82" i="4" s="1"/>
  <c r="Y82" i="4" s="1"/>
  <c r="AX81" i="4"/>
  <c r="AW81" i="4" s="1"/>
  <c r="AT81" i="4"/>
  <c r="AA81" i="4"/>
  <c r="AI81" i="4" s="1"/>
  <c r="AJ81" i="4" s="1"/>
  <c r="O81" i="4"/>
  <c r="P81" i="4" s="1"/>
  <c r="Y81" i="4" s="1"/>
  <c r="AT80" i="4"/>
  <c r="AF80" i="4"/>
  <c r="AA80" i="4"/>
  <c r="AI80" i="4" s="1"/>
  <c r="AJ80" i="4" s="1"/>
  <c r="O80" i="4"/>
  <c r="P80" i="4" s="1"/>
  <c r="Y80" i="4" s="1"/>
  <c r="AX79" i="4"/>
  <c r="AW79" i="4" s="1"/>
  <c r="AT79" i="4"/>
  <c r="AA79" i="4"/>
  <c r="AI79" i="4" s="1"/>
  <c r="AJ79" i="4" s="1"/>
  <c r="O79" i="4"/>
  <c r="P79" i="4" s="1"/>
  <c r="AT78" i="4"/>
  <c r="AA78" i="4"/>
  <c r="AI78" i="4" s="1"/>
  <c r="AJ78" i="4" s="1"/>
  <c r="O78" i="4"/>
  <c r="P78" i="4" s="1"/>
  <c r="AX77" i="4"/>
  <c r="AW77" i="4" s="1"/>
  <c r="AT77" i="4"/>
  <c r="AI77" i="4"/>
  <c r="AJ77" i="4" s="1"/>
  <c r="AA77" i="4"/>
  <c r="O77" i="4"/>
  <c r="P77" i="4" s="1"/>
  <c r="Y77" i="4" s="1"/>
  <c r="AX76" i="4"/>
  <c r="AW76" i="4" s="1"/>
  <c r="AT76" i="4"/>
  <c r="AI76" i="4"/>
  <c r="AJ76" i="4" s="1"/>
  <c r="AA76" i="4"/>
  <c r="O76" i="4"/>
  <c r="P76" i="4" s="1"/>
  <c r="AX75" i="4"/>
  <c r="AW75" i="4"/>
  <c r="AT75" i="4"/>
  <c r="AA75" i="4"/>
  <c r="AI75" i="4" s="1"/>
  <c r="AJ75" i="4" s="1"/>
  <c r="O75" i="4"/>
  <c r="P75" i="4" s="1"/>
  <c r="AX74" i="4"/>
  <c r="AW74" i="4"/>
  <c r="AT74" i="4"/>
  <c r="AA74" i="4"/>
  <c r="AI74" i="4" s="1"/>
  <c r="AJ74" i="4" s="1"/>
  <c r="Y74" i="4"/>
  <c r="O74" i="4"/>
  <c r="P74" i="4" s="1"/>
  <c r="AT73" i="4"/>
  <c r="AA73" i="4"/>
  <c r="AI73" i="4" s="1"/>
  <c r="AJ73" i="4" s="1"/>
  <c r="O73" i="4"/>
  <c r="P73" i="4" s="1"/>
  <c r="AT72" i="4"/>
  <c r="AA72" i="4"/>
  <c r="AI72" i="4" s="1"/>
  <c r="AJ72" i="4" s="1"/>
  <c r="O72" i="4"/>
  <c r="P72" i="4" s="1"/>
  <c r="Y72" i="4" s="1"/>
  <c r="AX71" i="4"/>
  <c r="AW71" i="4"/>
  <c r="AT71" i="4"/>
  <c r="AI71" i="4"/>
  <c r="AJ71" i="4" s="1"/>
  <c r="AA71" i="4"/>
  <c r="Y71" i="4"/>
  <c r="AH71" i="4" s="1"/>
  <c r="O71" i="4"/>
  <c r="P71" i="4" s="1"/>
  <c r="AX70" i="4"/>
  <c r="AW70" i="4"/>
  <c r="AT70" i="4"/>
  <c r="AA70" i="4"/>
  <c r="AI70" i="4" s="1"/>
  <c r="AJ70" i="4" s="1"/>
  <c r="O70" i="4"/>
  <c r="P70" i="4" s="1"/>
  <c r="Y70" i="4" s="1"/>
  <c r="AX69" i="4"/>
  <c r="AW69" i="4" s="1"/>
  <c r="AT69" i="4"/>
  <c r="AA69" i="4"/>
  <c r="AI69" i="4" s="1"/>
  <c r="AJ69" i="4" s="1"/>
  <c r="Y69" i="4"/>
  <c r="AH69" i="4" s="1"/>
  <c r="O69" i="4"/>
  <c r="P69" i="4" s="1"/>
  <c r="AT68" i="4"/>
  <c r="AI68" i="4"/>
  <c r="AJ68" i="4" s="1"/>
  <c r="AA68" i="4"/>
  <c r="O68" i="4"/>
  <c r="P68" i="4" s="1"/>
  <c r="Y68" i="4" s="1"/>
  <c r="AX67" i="4"/>
  <c r="AW67" i="4" s="1"/>
  <c r="AT67" i="4"/>
  <c r="AA67" i="4"/>
  <c r="AI67" i="4" s="1"/>
  <c r="AJ67" i="4" s="1"/>
  <c r="O67" i="4"/>
  <c r="P67" i="4" s="1"/>
  <c r="Y67" i="4" s="1"/>
  <c r="AT66" i="4"/>
  <c r="AA66" i="4"/>
  <c r="AI66" i="4" s="1"/>
  <c r="AJ66" i="4" s="1"/>
  <c r="O66" i="4"/>
  <c r="P66" i="4" s="1"/>
  <c r="Y66" i="4" s="1"/>
  <c r="AT65" i="4"/>
  <c r="AI65" i="4"/>
  <c r="AJ65" i="4" s="1"/>
  <c r="AA65" i="4"/>
  <c r="O65" i="4"/>
  <c r="P65" i="4" s="1"/>
  <c r="Y65" i="4" s="1"/>
  <c r="AX64" i="4"/>
  <c r="AW64" i="4" s="1"/>
  <c r="AT64" i="4"/>
  <c r="AI64" i="4"/>
  <c r="AJ64" i="4" s="1"/>
  <c r="AA64" i="4"/>
  <c r="P64" i="4"/>
  <c r="Y64" i="4" s="1"/>
  <c r="O64" i="4"/>
  <c r="AX63" i="4"/>
  <c r="AW63" i="4"/>
  <c r="AT63" i="4"/>
  <c r="AA63" i="4"/>
  <c r="AI63" i="4" s="1"/>
  <c r="AJ63" i="4" s="1"/>
  <c r="O63" i="4"/>
  <c r="P63" i="4" s="1"/>
  <c r="Y63" i="4" s="1"/>
  <c r="AX62" i="4"/>
  <c r="AW62" i="4"/>
  <c r="AT62" i="4"/>
  <c r="AA62" i="4"/>
  <c r="AI62" i="4" s="1"/>
  <c r="AJ62" i="4" s="1"/>
  <c r="O62" i="4"/>
  <c r="P62" i="4" s="1"/>
  <c r="Y62" i="4" s="1"/>
  <c r="AX61" i="4"/>
  <c r="AW61" i="4" s="1"/>
  <c r="AT61" i="4"/>
  <c r="AJ61" i="4"/>
  <c r="AI61" i="4"/>
  <c r="AA61" i="4"/>
  <c r="Y61" i="4"/>
  <c r="AH61" i="4" s="1"/>
  <c r="P61" i="4"/>
  <c r="O61" i="4"/>
  <c r="AT60" i="4"/>
  <c r="AI60" i="4"/>
  <c r="AJ60" i="4" s="1"/>
  <c r="AA60" i="4"/>
  <c r="P60" i="4"/>
  <c r="Y60" i="4" s="1"/>
  <c r="O60" i="4"/>
  <c r="AX60" i="4" s="1"/>
  <c r="AW60" i="4" s="1"/>
  <c r="AT59" i="4"/>
  <c r="AI59" i="4"/>
  <c r="AJ59" i="4" s="1"/>
  <c r="AA59" i="4"/>
  <c r="O59" i="4"/>
  <c r="AX59" i="4" s="1"/>
  <c r="AW59" i="4" s="1"/>
  <c r="AT58" i="4"/>
  <c r="AA58" i="4"/>
  <c r="AI58" i="4" s="1"/>
  <c r="AJ58" i="4" s="1"/>
  <c r="O58" i="4"/>
  <c r="AX58" i="4" s="1"/>
  <c r="AW58" i="4" s="1"/>
  <c r="AX57" i="4"/>
  <c r="AW57" i="4" s="1"/>
  <c r="AT57" i="4"/>
  <c r="AA57" i="4"/>
  <c r="AI57" i="4" s="1"/>
  <c r="AJ57" i="4" s="1"/>
  <c r="P57" i="4"/>
  <c r="Y57" i="4" s="1"/>
  <c r="O57" i="4"/>
  <c r="AX56" i="4"/>
  <c r="AW56" i="4"/>
  <c r="AT56" i="4"/>
  <c r="AA56" i="4"/>
  <c r="AI56" i="4" s="1"/>
  <c r="AJ56" i="4" s="1"/>
  <c r="O56" i="4"/>
  <c r="P56" i="4" s="1"/>
  <c r="Y56" i="4" s="1"/>
  <c r="AT55" i="4"/>
  <c r="AA55" i="4"/>
  <c r="AI55" i="4" s="1"/>
  <c r="AJ55" i="4" s="1"/>
  <c r="P55" i="4"/>
  <c r="Y55" i="4" s="1"/>
  <c r="O55" i="4"/>
  <c r="AX55" i="4" s="1"/>
  <c r="AW55" i="4" s="1"/>
  <c r="AT54" i="4"/>
  <c r="AJ54" i="4"/>
  <c r="AI54" i="4"/>
  <c r="AA54" i="4"/>
  <c r="O54" i="4"/>
  <c r="P54" i="4" s="1"/>
  <c r="Y54" i="4" s="1"/>
  <c r="AT53" i="4"/>
  <c r="AI53" i="4"/>
  <c r="AJ53" i="4" s="1"/>
  <c r="AA53" i="4"/>
  <c r="O53" i="4"/>
  <c r="P53" i="4" s="1"/>
  <c r="Y53" i="4" s="1"/>
  <c r="AX52" i="4"/>
  <c r="AW52" i="4" s="1"/>
  <c r="AT52" i="4"/>
  <c r="AI52" i="4"/>
  <c r="AJ52" i="4" s="1"/>
  <c r="AA52" i="4"/>
  <c r="P52" i="4"/>
  <c r="Y52" i="4" s="1"/>
  <c r="O52" i="4"/>
  <c r="AX51" i="4"/>
  <c r="AW51" i="4"/>
  <c r="AT51" i="4"/>
  <c r="AA51" i="4"/>
  <c r="AI51" i="4" s="1"/>
  <c r="AJ51" i="4" s="1"/>
  <c r="O51" i="4"/>
  <c r="P51" i="4" s="1"/>
  <c r="Y51" i="4" s="1"/>
  <c r="AT50" i="4"/>
  <c r="AA50" i="4"/>
  <c r="AI50" i="4" s="1"/>
  <c r="AJ50" i="4" s="1"/>
  <c r="O50" i="4"/>
  <c r="P50" i="4" s="1"/>
  <c r="Y50" i="4" s="1"/>
  <c r="AT49" i="4"/>
  <c r="AA49" i="4"/>
  <c r="AI49" i="4" s="1"/>
  <c r="AJ49" i="4" s="1"/>
  <c r="O49" i="4"/>
  <c r="P49" i="4" s="1"/>
  <c r="Y49" i="4" s="1"/>
  <c r="AT48" i="4"/>
  <c r="AA48" i="4"/>
  <c r="AI48" i="4" s="1"/>
  <c r="AJ48" i="4" s="1"/>
  <c r="O48" i="4"/>
  <c r="P48" i="4" s="1"/>
  <c r="Y48" i="4" s="1"/>
  <c r="AT47" i="4"/>
  <c r="AA47" i="4"/>
  <c r="AI47" i="4" s="1"/>
  <c r="AJ47" i="4" s="1"/>
  <c r="O47" i="4"/>
  <c r="P47" i="4" s="1"/>
  <c r="Y47" i="4" s="1"/>
  <c r="AT46" i="4"/>
  <c r="AA46" i="4"/>
  <c r="AI46" i="4" s="1"/>
  <c r="AJ46" i="4" s="1"/>
  <c r="O46" i="4"/>
  <c r="P46" i="4" s="1"/>
  <c r="Y46" i="4" s="1"/>
  <c r="AT45" i="4"/>
  <c r="AA45" i="4"/>
  <c r="AI45" i="4" s="1"/>
  <c r="AJ45" i="4" s="1"/>
  <c r="O45" i="4"/>
  <c r="P45" i="4" s="1"/>
  <c r="Y45" i="4" s="1"/>
  <c r="AT44" i="4"/>
  <c r="AA44" i="4"/>
  <c r="AI44" i="4" s="1"/>
  <c r="AJ44" i="4" s="1"/>
  <c r="O44" i="4"/>
  <c r="P44" i="4" s="1"/>
  <c r="Y44" i="4" s="1"/>
  <c r="AT43" i="4"/>
  <c r="AA43" i="4"/>
  <c r="AI43" i="4" s="1"/>
  <c r="AJ43" i="4" s="1"/>
  <c r="O43" i="4"/>
  <c r="P43" i="4" s="1"/>
  <c r="Y43" i="4" s="1"/>
  <c r="AT42" i="4"/>
  <c r="AA42" i="4"/>
  <c r="AI42" i="4" s="1"/>
  <c r="AJ42" i="4" s="1"/>
  <c r="O42" i="4"/>
  <c r="P42" i="4" s="1"/>
  <c r="Y42" i="4" s="1"/>
  <c r="AT41" i="4"/>
  <c r="AA41" i="4"/>
  <c r="AI41" i="4" s="1"/>
  <c r="AJ41" i="4" s="1"/>
  <c r="O41" i="4"/>
  <c r="P41" i="4" s="1"/>
  <c r="Y41" i="4" s="1"/>
  <c r="AT40" i="4"/>
  <c r="AA40" i="4"/>
  <c r="AI40" i="4" s="1"/>
  <c r="AJ40" i="4" s="1"/>
  <c r="O40" i="4"/>
  <c r="P40" i="4" s="1"/>
  <c r="Y40" i="4" s="1"/>
  <c r="AT39" i="4"/>
  <c r="AA39" i="4"/>
  <c r="AI39" i="4" s="1"/>
  <c r="AJ39" i="4" s="1"/>
  <c r="O39" i="4"/>
  <c r="P39" i="4" s="1"/>
  <c r="Y39" i="4" s="1"/>
  <c r="AT38" i="4"/>
  <c r="AA38" i="4"/>
  <c r="AI38" i="4" s="1"/>
  <c r="AJ38" i="4" s="1"/>
  <c r="O38" i="4"/>
  <c r="P38" i="4" s="1"/>
  <c r="Y38" i="4" s="1"/>
  <c r="AT37" i="4"/>
  <c r="AA37" i="4"/>
  <c r="AI37" i="4" s="1"/>
  <c r="AJ37" i="4" s="1"/>
  <c r="O37" i="4"/>
  <c r="P37" i="4" s="1"/>
  <c r="Y37" i="4" s="1"/>
  <c r="AT36" i="4"/>
  <c r="AA36" i="4"/>
  <c r="AI36" i="4" s="1"/>
  <c r="AJ36" i="4" s="1"/>
  <c r="O36" i="4"/>
  <c r="P36" i="4" s="1"/>
  <c r="Y36" i="4" s="1"/>
  <c r="AT35" i="4"/>
  <c r="AA35" i="4"/>
  <c r="AI35" i="4" s="1"/>
  <c r="AJ35" i="4" s="1"/>
  <c r="O35" i="4"/>
  <c r="P35" i="4" s="1"/>
  <c r="Y35" i="4" s="1"/>
  <c r="AT34" i="4"/>
  <c r="AA34" i="4"/>
  <c r="AI34" i="4" s="1"/>
  <c r="AJ34" i="4" s="1"/>
  <c r="O34" i="4"/>
  <c r="P34" i="4" s="1"/>
  <c r="Y34" i="4" s="1"/>
  <c r="AT33" i="4"/>
  <c r="AA33" i="4"/>
  <c r="AI33" i="4" s="1"/>
  <c r="AJ33" i="4" s="1"/>
  <c r="O33" i="4"/>
  <c r="P33" i="4" s="1"/>
  <c r="Y33" i="4" s="1"/>
  <c r="AT32" i="4"/>
  <c r="AA32" i="4"/>
  <c r="AI32" i="4" s="1"/>
  <c r="AJ32" i="4" s="1"/>
  <c r="O32" i="4"/>
  <c r="P32" i="4" s="1"/>
  <c r="Y32" i="4" s="1"/>
  <c r="AT31" i="4"/>
  <c r="AA31" i="4"/>
  <c r="AI31" i="4" s="1"/>
  <c r="AJ31" i="4" s="1"/>
  <c r="O31" i="4"/>
  <c r="P31" i="4" s="1"/>
  <c r="Y31" i="4" s="1"/>
  <c r="AT30" i="4"/>
  <c r="AA30" i="4"/>
  <c r="AI30" i="4" s="1"/>
  <c r="AJ30" i="4" s="1"/>
  <c r="O30" i="4"/>
  <c r="P30" i="4" s="1"/>
  <c r="Y30" i="4" s="1"/>
  <c r="AT29" i="4"/>
  <c r="AA29" i="4"/>
  <c r="AI29" i="4" s="1"/>
  <c r="AJ29" i="4" s="1"/>
  <c r="O29" i="4"/>
  <c r="P29" i="4" s="1"/>
  <c r="Y29" i="4" s="1"/>
  <c r="AT28" i="4"/>
  <c r="AA28" i="4"/>
  <c r="AI28" i="4" s="1"/>
  <c r="AJ28" i="4" s="1"/>
  <c r="O28" i="4"/>
  <c r="P28" i="4" s="1"/>
  <c r="Y28" i="4" s="1"/>
  <c r="AT27" i="4"/>
  <c r="AA27" i="4"/>
  <c r="AI27" i="4" s="1"/>
  <c r="AJ27" i="4" s="1"/>
  <c r="O27" i="4"/>
  <c r="P27" i="4" s="1"/>
  <c r="Y27" i="4" s="1"/>
  <c r="AT26" i="4"/>
  <c r="AA26" i="4"/>
  <c r="AI26" i="4" s="1"/>
  <c r="AJ26" i="4" s="1"/>
  <c r="O26" i="4"/>
  <c r="P26" i="4" s="1"/>
  <c r="Y26" i="4" s="1"/>
  <c r="AT25" i="4"/>
  <c r="AA25" i="4"/>
  <c r="AI25" i="4" s="1"/>
  <c r="AJ25" i="4" s="1"/>
  <c r="O25" i="4"/>
  <c r="P25" i="4" s="1"/>
  <c r="Y25" i="4" s="1"/>
  <c r="AT24" i="4"/>
  <c r="AA24" i="4"/>
  <c r="AI24" i="4" s="1"/>
  <c r="AJ24" i="4" s="1"/>
  <c r="O24" i="4"/>
  <c r="P24" i="4" s="1"/>
  <c r="Y24" i="4" s="1"/>
  <c r="AT255" i="3"/>
  <c r="AA255" i="3"/>
  <c r="AI255" i="3" s="1"/>
  <c r="AJ255" i="3" s="1"/>
  <c r="O255" i="3"/>
  <c r="AT254" i="3"/>
  <c r="AA254" i="3"/>
  <c r="AI254" i="3" s="1"/>
  <c r="AJ254" i="3" s="1"/>
  <c r="O254" i="3"/>
  <c r="AT253" i="3"/>
  <c r="AA253" i="3"/>
  <c r="AI253" i="3" s="1"/>
  <c r="AJ253" i="3" s="1"/>
  <c r="O253" i="3"/>
  <c r="AT252" i="3"/>
  <c r="AA252" i="3"/>
  <c r="AI252" i="3" s="1"/>
  <c r="AJ252" i="3" s="1"/>
  <c r="O252" i="3"/>
  <c r="AT251" i="3"/>
  <c r="AA251" i="3"/>
  <c r="AI251" i="3" s="1"/>
  <c r="AJ251" i="3" s="1"/>
  <c r="O251" i="3"/>
  <c r="AT250" i="3"/>
  <c r="AA250" i="3"/>
  <c r="AI250" i="3" s="1"/>
  <c r="AJ250" i="3" s="1"/>
  <c r="O250" i="3"/>
  <c r="AT249" i="3"/>
  <c r="AA249" i="3"/>
  <c r="AI249" i="3" s="1"/>
  <c r="AJ249" i="3" s="1"/>
  <c r="O249" i="3"/>
  <c r="AT248" i="3"/>
  <c r="AA248" i="3"/>
  <c r="AI248" i="3" s="1"/>
  <c r="AJ248" i="3" s="1"/>
  <c r="O248" i="3"/>
  <c r="AT247" i="3"/>
  <c r="AA247" i="3"/>
  <c r="AI247" i="3" s="1"/>
  <c r="AJ247" i="3" s="1"/>
  <c r="O247" i="3"/>
  <c r="AT246" i="3"/>
  <c r="AA246" i="3"/>
  <c r="AI246" i="3" s="1"/>
  <c r="AJ246" i="3" s="1"/>
  <c r="O246" i="3"/>
  <c r="AT245" i="3"/>
  <c r="AA245" i="3"/>
  <c r="AI245" i="3" s="1"/>
  <c r="AJ245" i="3" s="1"/>
  <c r="O245" i="3"/>
  <c r="AT244" i="3"/>
  <c r="AA244" i="3"/>
  <c r="AI244" i="3" s="1"/>
  <c r="AJ244" i="3" s="1"/>
  <c r="O244" i="3"/>
  <c r="AT243" i="3"/>
  <c r="AA243" i="3"/>
  <c r="AI243" i="3" s="1"/>
  <c r="AJ243" i="3" s="1"/>
  <c r="O243" i="3"/>
  <c r="AT242" i="3"/>
  <c r="AA242" i="3"/>
  <c r="AI242" i="3" s="1"/>
  <c r="AJ242" i="3" s="1"/>
  <c r="O242" i="3"/>
  <c r="AT241" i="3"/>
  <c r="AA241" i="3"/>
  <c r="AI241" i="3" s="1"/>
  <c r="AJ241" i="3" s="1"/>
  <c r="O241" i="3"/>
  <c r="AT240" i="3"/>
  <c r="AA240" i="3"/>
  <c r="AI240" i="3" s="1"/>
  <c r="AJ240" i="3" s="1"/>
  <c r="O240" i="3"/>
  <c r="AT239" i="3"/>
  <c r="AA239" i="3"/>
  <c r="AI239" i="3" s="1"/>
  <c r="AJ239" i="3" s="1"/>
  <c r="O239" i="3"/>
  <c r="AT238" i="3"/>
  <c r="AA238" i="3"/>
  <c r="AI238" i="3" s="1"/>
  <c r="AJ238" i="3" s="1"/>
  <c r="O238" i="3"/>
  <c r="AT237" i="3"/>
  <c r="AA237" i="3"/>
  <c r="AI237" i="3" s="1"/>
  <c r="AJ237" i="3" s="1"/>
  <c r="O237" i="3"/>
  <c r="AT236" i="3"/>
  <c r="AA236" i="3"/>
  <c r="AI236" i="3" s="1"/>
  <c r="AJ236" i="3" s="1"/>
  <c r="O236" i="3"/>
  <c r="AT235" i="3"/>
  <c r="AA235" i="3"/>
  <c r="AI235" i="3" s="1"/>
  <c r="AJ235" i="3" s="1"/>
  <c r="O235" i="3"/>
  <c r="AT234" i="3"/>
  <c r="AA234" i="3"/>
  <c r="AI234" i="3" s="1"/>
  <c r="AJ234" i="3" s="1"/>
  <c r="O234" i="3"/>
  <c r="AT233" i="3"/>
  <c r="AA233" i="3"/>
  <c r="AI233" i="3" s="1"/>
  <c r="AJ233" i="3" s="1"/>
  <c r="O233" i="3"/>
  <c r="AT232" i="3"/>
  <c r="AA232" i="3"/>
  <c r="AI232" i="3" s="1"/>
  <c r="AJ232" i="3" s="1"/>
  <c r="O232" i="3"/>
  <c r="AT231" i="3"/>
  <c r="AA231" i="3"/>
  <c r="AI231" i="3" s="1"/>
  <c r="AJ231" i="3" s="1"/>
  <c r="O231" i="3"/>
  <c r="AT230" i="3"/>
  <c r="AA230" i="3"/>
  <c r="AI230" i="3" s="1"/>
  <c r="AJ230" i="3" s="1"/>
  <c r="O230" i="3"/>
  <c r="AT229" i="3"/>
  <c r="AA229" i="3"/>
  <c r="AI229" i="3" s="1"/>
  <c r="AJ229" i="3" s="1"/>
  <c r="O229" i="3"/>
  <c r="AT228" i="3"/>
  <c r="AA228" i="3"/>
  <c r="AI228" i="3" s="1"/>
  <c r="AJ228" i="3" s="1"/>
  <c r="O228" i="3"/>
  <c r="AT227" i="3"/>
  <c r="AA227" i="3"/>
  <c r="AI227" i="3" s="1"/>
  <c r="AJ227" i="3" s="1"/>
  <c r="O227" i="3"/>
  <c r="AT226" i="3"/>
  <c r="AA226" i="3"/>
  <c r="AI226" i="3" s="1"/>
  <c r="AJ226" i="3" s="1"/>
  <c r="O226" i="3"/>
  <c r="AT225" i="3"/>
  <c r="AA225" i="3"/>
  <c r="AI225" i="3" s="1"/>
  <c r="AJ225" i="3" s="1"/>
  <c r="O225" i="3"/>
  <c r="AT224" i="3"/>
  <c r="AA224" i="3"/>
  <c r="AI224" i="3" s="1"/>
  <c r="AJ224" i="3" s="1"/>
  <c r="O224" i="3"/>
  <c r="AT223" i="3"/>
  <c r="AA223" i="3"/>
  <c r="AI223" i="3" s="1"/>
  <c r="AJ223" i="3" s="1"/>
  <c r="O223" i="3"/>
  <c r="AT222" i="3"/>
  <c r="AA222" i="3"/>
  <c r="AI222" i="3" s="1"/>
  <c r="AJ222" i="3" s="1"/>
  <c r="O222" i="3"/>
  <c r="AT221" i="3"/>
  <c r="AA221" i="3"/>
  <c r="AI221" i="3" s="1"/>
  <c r="AJ221" i="3" s="1"/>
  <c r="O221" i="3"/>
  <c r="AT220" i="3"/>
  <c r="AA220" i="3"/>
  <c r="AI220" i="3" s="1"/>
  <c r="AJ220" i="3" s="1"/>
  <c r="O220" i="3"/>
  <c r="AT219" i="3"/>
  <c r="AA219" i="3"/>
  <c r="AI219" i="3" s="1"/>
  <c r="AJ219" i="3" s="1"/>
  <c r="O219" i="3"/>
  <c r="AT218" i="3"/>
  <c r="AA218" i="3"/>
  <c r="AI218" i="3" s="1"/>
  <c r="AJ218" i="3" s="1"/>
  <c r="O218" i="3"/>
  <c r="AT217" i="3"/>
  <c r="AA217" i="3"/>
  <c r="AI217" i="3" s="1"/>
  <c r="AJ217" i="3" s="1"/>
  <c r="O217" i="3"/>
  <c r="AT216" i="3"/>
  <c r="AA216" i="3"/>
  <c r="AI216" i="3" s="1"/>
  <c r="AJ216" i="3" s="1"/>
  <c r="O216" i="3"/>
  <c r="AT215" i="3"/>
  <c r="AA215" i="3"/>
  <c r="AI215" i="3" s="1"/>
  <c r="AJ215" i="3" s="1"/>
  <c r="O215" i="3"/>
  <c r="AT214" i="3"/>
  <c r="AA214" i="3"/>
  <c r="AI214" i="3" s="1"/>
  <c r="AJ214" i="3" s="1"/>
  <c r="O214" i="3"/>
  <c r="AT213" i="3"/>
  <c r="AA213" i="3"/>
  <c r="AI213" i="3" s="1"/>
  <c r="AJ213" i="3" s="1"/>
  <c r="O213" i="3"/>
  <c r="AT212" i="3"/>
  <c r="AA212" i="3"/>
  <c r="AI212" i="3" s="1"/>
  <c r="AJ212" i="3" s="1"/>
  <c r="O212" i="3"/>
  <c r="AT211" i="3"/>
  <c r="AA211" i="3"/>
  <c r="AI211" i="3" s="1"/>
  <c r="AJ211" i="3" s="1"/>
  <c r="O211" i="3"/>
  <c r="AT210" i="3"/>
  <c r="AA210" i="3"/>
  <c r="AI210" i="3" s="1"/>
  <c r="AJ210" i="3" s="1"/>
  <c r="O210" i="3"/>
  <c r="AT209" i="3"/>
  <c r="AA209" i="3"/>
  <c r="AI209" i="3" s="1"/>
  <c r="AJ209" i="3" s="1"/>
  <c r="O209" i="3"/>
  <c r="AT208" i="3"/>
  <c r="AA208" i="3"/>
  <c r="AI208" i="3" s="1"/>
  <c r="AJ208" i="3" s="1"/>
  <c r="O208" i="3"/>
  <c r="AX208" i="3" s="1"/>
  <c r="AW208" i="3" s="1"/>
  <c r="AT207" i="3"/>
  <c r="AA207" i="3"/>
  <c r="AI207" i="3" s="1"/>
  <c r="AJ207" i="3" s="1"/>
  <c r="P207" i="3"/>
  <c r="Y207" i="3" s="1"/>
  <c r="O207" i="3"/>
  <c r="AX207" i="3" s="1"/>
  <c r="AW207" i="3" s="1"/>
  <c r="AT206" i="3"/>
  <c r="AA206" i="3"/>
  <c r="AI206" i="3" s="1"/>
  <c r="AJ206" i="3" s="1"/>
  <c r="O206" i="3"/>
  <c r="AX206" i="3" s="1"/>
  <c r="AW206" i="3" s="1"/>
  <c r="AT205" i="3"/>
  <c r="AA205" i="3"/>
  <c r="AI205" i="3" s="1"/>
  <c r="AJ205" i="3" s="1"/>
  <c r="Z205" i="3"/>
  <c r="P205" i="3"/>
  <c r="Y205" i="3" s="1"/>
  <c r="O205" i="3"/>
  <c r="AX205" i="3" s="1"/>
  <c r="AW205" i="3" s="1"/>
  <c r="AT204" i="3"/>
  <c r="AA204" i="3"/>
  <c r="AI204" i="3" s="1"/>
  <c r="AJ204" i="3" s="1"/>
  <c r="O204" i="3"/>
  <c r="AT203" i="3"/>
  <c r="AA203" i="3"/>
  <c r="AI203" i="3" s="1"/>
  <c r="AJ203" i="3" s="1"/>
  <c r="O203" i="3"/>
  <c r="AX203" i="3" s="1"/>
  <c r="AW203" i="3" s="1"/>
  <c r="AT202" i="3"/>
  <c r="AA202" i="3"/>
  <c r="AI202" i="3" s="1"/>
  <c r="AJ202" i="3" s="1"/>
  <c r="O202" i="3"/>
  <c r="AX202" i="3" s="1"/>
  <c r="AW202" i="3" s="1"/>
  <c r="AT201" i="3"/>
  <c r="AA201" i="3"/>
  <c r="AI201" i="3" s="1"/>
  <c r="AJ201" i="3" s="1"/>
  <c r="O201" i="3"/>
  <c r="AX201" i="3" s="1"/>
  <c r="AW201" i="3" s="1"/>
  <c r="AT200" i="3"/>
  <c r="AA200" i="3"/>
  <c r="AI200" i="3" s="1"/>
  <c r="AJ200" i="3" s="1"/>
  <c r="O200" i="3"/>
  <c r="AX200" i="3" s="1"/>
  <c r="AW200" i="3" s="1"/>
  <c r="AT199" i="3"/>
  <c r="AA199" i="3"/>
  <c r="AI199" i="3" s="1"/>
  <c r="AJ199" i="3" s="1"/>
  <c r="O199" i="3"/>
  <c r="AX199" i="3" s="1"/>
  <c r="AW199" i="3" s="1"/>
  <c r="AT198" i="3"/>
  <c r="AA198" i="3"/>
  <c r="AI198" i="3" s="1"/>
  <c r="AJ198" i="3" s="1"/>
  <c r="O198" i="3"/>
  <c r="AX198" i="3" s="1"/>
  <c r="AW198" i="3" s="1"/>
  <c r="AT197" i="3"/>
  <c r="AA197" i="3"/>
  <c r="AI197" i="3" s="1"/>
  <c r="AJ197" i="3" s="1"/>
  <c r="O197" i="3"/>
  <c r="AX197" i="3" s="1"/>
  <c r="AW197" i="3" s="1"/>
  <c r="AT196" i="3"/>
  <c r="AA196" i="3"/>
  <c r="AI196" i="3" s="1"/>
  <c r="AJ196" i="3" s="1"/>
  <c r="O196" i="3"/>
  <c r="AT195" i="3"/>
  <c r="AA195" i="3"/>
  <c r="AI195" i="3" s="1"/>
  <c r="AJ195" i="3" s="1"/>
  <c r="O195" i="3"/>
  <c r="AX195" i="3" s="1"/>
  <c r="AW195" i="3" s="1"/>
  <c r="AT194" i="3"/>
  <c r="AA194" i="3"/>
  <c r="AI194" i="3" s="1"/>
  <c r="AJ194" i="3" s="1"/>
  <c r="O194" i="3"/>
  <c r="AX194" i="3" s="1"/>
  <c r="AW194" i="3" s="1"/>
  <c r="AT193" i="3"/>
  <c r="AA193" i="3"/>
  <c r="AI193" i="3" s="1"/>
  <c r="AJ193" i="3" s="1"/>
  <c r="P193" i="3"/>
  <c r="Y193" i="3" s="1"/>
  <c r="O193" i="3"/>
  <c r="AX193" i="3" s="1"/>
  <c r="AW193" i="3" s="1"/>
  <c r="AT192" i="3"/>
  <c r="AA192" i="3"/>
  <c r="AI192" i="3" s="1"/>
  <c r="AJ192" i="3" s="1"/>
  <c r="O192" i="3"/>
  <c r="AX192" i="3" s="1"/>
  <c r="AW192" i="3" s="1"/>
  <c r="AT191" i="3"/>
  <c r="AA191" i="3"/>
  <c r="AI191" i="3" s="1"/>
  <c r="AJ191" i="3" s="1"/>
  <c r="O191" i="3"/>
  <c r="AX191" i="3" s="1"/>
  <c r="AW191" i="3" s="1"/>
  <c r="AT190" i="3"/>
  <c r="AI190" i="3"/>
  <c r="AJ190" i="3" s="1"/>
  <c r="AA190" i="3"/>
  <c r="O190" i="3"/>
  <c r="AX190" i="3" s="1"/>
  <c r="AW190" i="3" s="1"/>
  <c r="AX189" i="3"/>
  <c r="AW189" i="3" s="1"/>
  <c r="AT189" i="3"/>
  <c r="AA189" i="3"/>
  <c r="AI189" i="3" s="1"/>
  <c r="AJ189" i="3" s="1"/>
  <c r="O189" i="3"/>
  <c r="P189" i="3" s="1"/>
  <c r="Y189" i="3" s="1"/>
  <c r="AX188" i="3"/>
  <c r="AW188" i="3" s="1"/>
  <c r="AT188" i="3"/>
  <c r="AA188" i="3"/>
  <c r="AI188" i="3" s="1"/>
  <c r="AJ188" i="3" s="1"/>
  <c r="P188" i="3"/>
  <c r="Y188" i="3" s="1"/>
  <c r="O188" i="3"/>
  <c r="AT187" i="3"/>
  <c r="AA187" i="3"/>
  <c r="AI187" i="3" s="1"/>
  <c r="AJ187" i="3" s="1"/>
  <c r="Y187" i="3"/>
  <c r="AF187" i="3" s="1"/>
  <c r="P187" i="3"/>
  <c r="O187" i="3"/>
  <c r="AX187" i="3" s="1"/>
  <c r="AW187" i="3" s="1"/>
  <c r="AX186" i="3"/>
  <c r="AW186" i="3" s="1"/>
  <c r="AT186" i="3"/>
  <c r="AI186" i="3"/>
  <c r="AJ186" i="3" s="1"/>
  <c r="AA186" i="3"/>
  <c r="O186" i="3"/>
  <c r="P186" i="3" s="1"/>
  <c r="Y186" i="3" s="1"/>
  <c r="AX185" i="3"/>
  <c r="AW185" i="3" s="1"/>
  <c r="AT185" i="3"/>
  <c r="AA185" i="3"/>
  <c r="AI185" i="3" s="1"/>
  <c r="AJ185" i="3" s="1"/>
  <c r="O185" i="3"/>
  <c r="P185" i="3" s="1"/>
  <c r="Y185" i="3" s="1"/>
  <c r="AX184" i="3"/>
  <c r="AW184" i="3" s="1"/>
  <c r="AT184" i="3"/>
  <c r="AA184" i="3"/>
  <c r="AI184" i="3" s="1"/>
  <c r="AJ184" i="3" s="1"/>
  <c r="P184" i="3"/>
  <c r="Y184" i="3" s="1"/>
  <c r="O184" i="3"/>
  <c r="AT183" i="3"/>
  <c r="AA183" i="3"/>
  <c r="AI183" i="3" s="1"/>
  <c r="AJ183" i="3" s="1"/>
  <c r="Y183" i="3"/>
  <c r="AF183" i="3" s="1"/>
  <c r="P183" i="3"/>
  <c r="O183" i="3"/>
  <c r="AX183" i="3" s="1"/>
  <c r="AW183" i="3" s="1"/>
  <c r="AX182" i="3"/>
  <c r="AW182" i="3" s="1"/>
  <c r="AT182" i="3"/>
  <c r="AI182" i="3"/>
  <c r="AJ182" i="3" s="1"/>
  <c r="AA182" i="3"/>
  <c r="O182" i="3"/>
  <c r="P182" i="3" s="1"/>
  <c r="Y182" i="3" s="1"/>
  <c r="AX181" i="3"/>
  <c r="AW181" i="3" s="1"/>
  <c r="AT181" i="3"/>
  <c r="AA181" i="3"/>
  <c r="AI181" i="3" s="1"/>
  <c r="AJ181" i="3" s="1"/>
  <c r="O181" i="3"/>
  <c r="P181" i="3" s="1"/>
  <c r="Y181" i="3" s="1"/>
  <c r="AX180" i="3"/>
  <c r="AW180" i="3" s="1"/>
  <c r="AT180" i="3"/>
  <c r="AA180" i="3"/>
  <c r="AI180" i="3" s="1"/>
  <c r="AJ180" i="3" s="1"/>
  <c r="P180" i="3"/>
  <c r="Y180" i="3" s="1"/>
  <c r="O180" i="3"/>
  <c r="AT179" i="3"/>
  <c r="AI179" i="3"/>
  <c r="AJ179" i="3" s="1"/>
  <c r="AA179" i="3"/>
  <c r="O179" i="3"/>
  <c r="AX179" i="3" s="1"/>
  <c r="AW179" i="3" s="1"/>
  <c r="AX178" i="3"/>
  <c r="AW178" i="3" s="1"/>
  <c r="AT178" i="3"/>
  <c r="AA178" i="3"/>
  <c r="AI178" i="3" s="1"/>
  <c r="AJ178" i="3" s="1"/>
  <c r="Y178" i="3"/>
  <c r="AH178" i="3" s="1"/>
  <c r="P178" i="3"/>
  <c r="O178" i="3"/>
  <c r="AX177" i="3"/>
  <c r="AW177" i="3" s="1"/>
  <c r="AT177" i="3"/>
  <c r="AA177" i="3"/>
  <c r="AI177" i="3" s="1"/>
  <c r="AJ177" i="3" s="1"/>
  <c r="P177" i="3"/>
  <c r="Y177" i="3" s="1"/>
  <c r="O177" i="3"/>
  <c r="AT176" i="3"/>
  <c r="AJ176" i="3"/>
  <c r="AI176" i="3"/>
  <c r="AA176" i="3"/>
  <c r="O176" i="3"/>
  <c r="P176" i="3" s="1"/>
  <c r="Y176" i="3" s="1"/>
  <c r="AX175" i="3"/>
  <c r="AW175" i="3" s="1"/>
  <c r="AT175" i="3"/>
  <c r="AI175" i="3"/>
  <c r="AJ175" i="3" s="1"/>
  <c r="AA175" i="3"/>
  <c r="O175" i="3"/>
  <c r="P175" i="3" s="1"/>
  <c r="Y175" i="3" s="1"/>
  <c r="AX174" i="3"/>
  <c r="AW174" i="3" s="1"/>
  <c r="AT174" i="3"/>
  <c r="AI174" i="3"/>
  <c r="AJ174" i="3" s="1"/>
  <c r="AA174" i="3"/>
  <c r="P174" i="3"/>
  <c r="Y174" i="3" s="1"/>
  <c r="O174" i="3"/>
  <c r="AT173" i="3"/>
  <c r="AA173" i="3"/>
  <c r="AI173" i="3" s="1"/>
  <c r="AJ173" i="3" s="1"/>
  <c r="O173" i="3"/>
  <c r="P173" i="3" s="1"/>
  <c r="Y173" i="3" s="1"/>
  <c r="AT172" i="3"/>
  <c r="AA172" i="3"/>
  <c r="AI172" i="3" s="1"/>
  <c r="AJ172" i="3" s="1"/>
  <c r="O172" i="3"/>
  <c r="P172" i="3" s="1"/>
  <c r="Y172" i="3" s="1"/>
  <c r="AX171" i="3"/>
  <c r="AW171" i="3" s="1"/>
  <c r="AT171" i="3"/>
  <c r="AA171" i="3"/>
  <c r="Y171" i="3" s="1"/>
  <c r="Z171" i="3"/>
  <c r="P171" i="3"/>
  <c r="O171" i="3"/>
  <c r="AX170" i="3"/>
  <c r="AW170" i="3"/>
  <c r="AT170" i="3"/>
  <c r="AA170" i="3"/>
  <c r="Y170" i="3" s="1"/>
  <c r="Z170" i="3"/>
  <c r="P170" i="3"/>
  <c r="O170" i="3"/>
  <c r="AX169" i="3"/>
  <c r="AW169" i="3"/>
  <c r="AT169" i="3"/>
  <c r="AA169" i="3"/>
  <c r="Y169" i="3" s="1"/>
  <c r="Z169" i="3"/>
  <c r="P169" i="3"/>
  <c r="O169" i="3"/>
  <c r="AX168" i="3"/>
  <c r="AW168" i="3"/>
  <c r="AT168" i="3"/>
  <c r="AA168" i="3"/>
  <c r="Y168" i="3" s="1"/>
  <c r="Z168" i="3"/>
  <c r="P168" i="3"/>
  <c r="O168" i="3"/>
  <c r="AX167" i="3"/>
  <c r="AW167" i="3"/>
  <c r="AT167" i="3"/>
  <c r="AA167" i="3"/>
  <c r="Y167" i="3" s="1"/>
  <c r="Z167" i="3" s="1"/>
  <c r="P167" i="3"/>
  <c r="O167" i="3"/>
  <c r="AX166" i="3"/>
  <c r="AW166" i="3"/>
  <c r="AT166" i="3"/>
  <c r="AA166" i="3"/>
  <c r="Y166" i="3" s="1"/>
  <c r="Z166" i="3" s="1"/>
  <c r="P166" i="3"/>
  <c r="O166" i="3"/>
  <c r="AX165" i="3"/>
  <c r="AW165" i="3"/>
  <c r="AT165" i="3"/>
  <c r="AA165" i="3"/>
  <c r="Y165" i="3" s="1"/>
  <c r="P165" i="3"/>
  <c r="O165" i="3"/>
  <c r="AX164" i="3"/>
  <c r="AW164" i="3"/>
  <c r="AT164" i="3"/>
  <c r="AA164" i="3"/>
  <c r="Y164" i="3" s="1"/>
  <c r="Z164" i="3" s="1"/>
  <c r="P164" i="3"/>
  <c r="O164" i="3"/>
  <c r="AX163" i="3"/>
  <c r="AW163" i="3"/>
  <c r="AT163" i="3"/>
  <c r="AA163" i="3"/>
  <c r="Y163" i="3" s="1"/>
  <c r="Z163" i="3" s="1"/>
  <c r="P163" i="3"/>
  <c r="O163" i="3"/>
  <c r="AX162" i="3"/>
  <c r="AW162" i="3"/>
  <c r="AT162" i="3"/>
  <c r="AA162" i="3"/>
  <c r="Y162" i="3" s="1"/>
  <c r="Z162" i="3" s="1"/>
  <c r="P162" i="3"/>
  <c r="O162" i="3"/>
  <c r="AX161" i="3"/>
  <c r="AW161" i="3"/>
  <c r="AT161" i="3"/>
  <c r="AA161" i="3"/>
  <c r="Y161" i="3" s="1"/>
  <c r="Z161" i="3" s="1"/>
  <c r="P161" i="3"/>
  <c r="O161" i="3"/>
  <c r="AX160" i="3"/>
  <c r="AW160" i="3"/>
  <c r="AT160" i="3"/>
  <c r="AA160" i="3"/>
  <c r="Y160" i="3" s="1"/>
  <c r="Z160" i="3"/>
  <c r="P160" i="3"/>
  <c r="O160" i="3"/>
  <c r="AX159" i="3"/>
  <c r="AW159" i="3"/>
  <c r="AT159" i="3"/>
  <c r="AA159" i="3"/>
  <c r="Y159" i="3" s="1"/>
  <c r="Z159" i="3"/>
  <c r="P159" i="3"/>
  <c r="O159" i="3"/>
  <c r="AX158" i="3"/>
  <c r="AW158" i="3"/>
  <c r="AT158" i="3"/>
  <c r="AA158" i="3"/>
  <c r="Y158" i="3" s="1"/>
  <c r="Z158" i="3"/>
  <c r="P158" i="3"/>
  <c r="O158" i="3"/>
  <c r="AX157" i="3"/>
  <c r="AW157" i="3"/>
  <c r="AT157" i="3"/>
  <c r="AA157" i="3"/>
  <c r="Y157" i="3" s="1"/>
  <c r="Z157" i="3"/>
  <c r="P157" i="3"/>
  <c r="O157" i="3"/>
  <c r="AX156" i="3"/>
  <c r="AW156" i="3"/>
  <c r="AT156" i="3"/>
  <c r="AA156" i="3"/>
  <c r="Y156" i="3" s="1"/>
  <c r="Z156" i="3"/>
  <c r="P156" i="3"/>
  <c r="O156" i="3"/>
  <c r="AX155" i="3"/>
  <c r="AW155" i="3"/>
  <c r="AT155" i="3"/>
  <c r="AA155" i="3"/>
  <c r="Y155" i="3" s="1"/>
  <c r="Z155" i="3" s="1"/>
  <c r="P155" i="3"/>
  <c r="O155" i="3"/>
  <c r="AX154" i="3"/>
  <c r="AW154" i="3"/>
  <c r="AT154" i="3"/>
  <c r="AA154" i="3"/>
  <c r="Y154" i="3" s="1"/>
  <c r="Z154" i="3" s="1"/>
  <c r="P154" i="3"/>
  <c r="O154" i="3"/>
  <c r="AX153" i="3"/>
  <c r="AW153" i="3"/>
  <c r="AT153" i="3"/>
  <c r="AA153" i="3"/>
  <c r="Y153" i="3" s="1"/>
  <c r="P153" i="3"/>
  <c r="O153" i="3"/>
  <c r="AX152" i="3"/>
  <c r="AW152" i="3"/>
  <c r="AT152" i="3"/>
  <c r="AA152" i="3"/>
  <c r="Y152" i="3" s="1"/>
  <c r="Z152" i="3" s="1"/>
  <c r="P152" i="3"/>
  <c r="O152" i="3"/>
  <c r="AX151" i="3"/>
  <c r="AW151" i="3"/>
  <c r="AT151" i="3"/>
  <c r="AA151" i="3"/>
  <c r="Y151" i="3" s="1"/>
  <c r="Z151" i="3" s="1"/>
  <c r="P151" i="3"/>
  <c r="O151" i="3"/>
  <c r="AX150" i="3"/>
  <c r="AW150" i="3"/>
  <c r="AT150" i="3"/>
  <c r="AA150" i="3"/>
  <c r="Y150" i="3" s="1"/>
  <c r="Z150" i="3" s="1"/>
  <c r="P150" i="3"/>
  <c r="O150" i="3"/>
  <c r="AX149" i="3"/>
  <c r="AW149" i="3"/>
  <c r="AT149" i="3"/>
  <c r="AA149" i="3"/>
  <c r="Y149" i="3" s="1"/>
  <c r="Z149" i="3" s="1"/>
  <c r="P149" i="3"/>
  <c r="O149" i="3"/>
  <c r="AX148" i="3"/>
  <c r="AW148" i="3"/>
  <c r="AT148" i="3"/>
  <c r="AA148" i="3"/>
  <c r="Y148" i="3" s="1"/>
  <c r="Z148" i="3"/>
  <c r="P148" i="3"/>
  <c r="O148" i="3"/>
  <c r="AX147" i="3"/>
  <c r="AW147" i="3"/>
  <c r="AT147" i="3"/>
  <c r="AA147" i="3"/>
  <c r="Y147" i="3" s="1"/>
  <c r="Z147" i="3"/>
  <c r="P147" i="3"/>
  <c r="O147" i="3"/>
  <c r="AX146" i="3"/>
  <c r="AW146" i="3"/>
  <c r="AT146" i="3"/>
  <c r="AA146" i="3"/>
  <c r="Y146" i="3" s="1"/>
  <c r="Z146" i="3"/>
  <c r="P146" i="3"/>
  <c r="O146" i="3"/>
  <c r="AX145" i="3"/>
  <c r="AW145" i="3"/>
  <c r="AT145" i="3"/>
  <c r="AA145" i="3"/>
  <c r="Y145" i="3" s="1"/>
  <c r="Z145" i="3"/>
  <c r="P145" i="3"/>
  <c r="O145" i="3"/>
  <c r="AX144" i="3"/>
  <c r="AW144" i="3"/>
  <c r="AT144" i="3"/>
  <c r="AA144" i="3"/>
  <c r="Y144" i="3" s="1"/>
  <c r="Z144" i="3"/>
  <c r="P144" i="3"/>
  <c r="O144" i="3"/>
  <c r="AX143" i="3"/>
  <c r="AW143" i="3"/>
  <c r="AT143" i="3"/>
  <c r="AA143" i="3"/>
  <c r="Y143" i="3" s="1"/>
  <c r="Z143" i="3" s="1"/>
  <c r="P143" i="3"/>
  <c r="O143" i="3"/>
  <c r="AX142" i="3"/>
  <c r="AW142" i="3"/>
  <c r="AT142" i="3"/>
  <c r="AA142" i="3"/>
  <c r="Y142" i="3" s="1"/>
  <c r="Z142" i="3"/>
  <c r="P142" i="3"/>
  <c r="O142" i="3"/>
  <c r="AX141" i="3"/>
  <c r="AW141" i="3"/>
  <c r="AT141" i="3"/>
  <c r="AA141" i="3"/>
  <c r="Y141" i="3" s="1"/>
  <c r="P141" i="3"/>
  <c r="O141" i="3"/>
  <c r="AX140" i="3"/>
  <c r="AW140" i="3"/>
  <c r="AT140" i="3"/>
  <c r="AA140" i="3"/>
  <c r="P140" i="3"/>
  <c r="O140" i="3"/>
  <c r="AX139" i="3"/>
  <c r="AW139" i="3"/>
  <c r="AT139" i="3"/>
  <c r="AA139" i="3"/>
  <c r="P139" i="3"/>
  <c r="O139" i="3"/>
  <c r="AX138" i="3"/>
  <c r="AW138" i="3"/>
  <c r="AT138" i="3"/>
  <c r="AA138" i="3"/>
  <c r="P138" i="3"/>
  <c r="O138" i="3"/>
  <c r="AX137" i="3"/>
  <c r="AW137" i="3"/>
  <c r="AT137" i="3"/>
  <c r="AA137" i="3"/>
  <c r="P137" i="3"/>
  <c r="O137" i="3"/>
  <c r="AX136" i="3"/>
  <c r="AW136" i="3"/>
  <c r="AT136" i="3"/>
  <c r="AA136" i="3"/>
  <c r="P136" i="3"/>
  <c r="O136" i="3"/>
  <c r="AX135" i="3"/>
  <c r="AW135" i="3"/>
  <c r="AT135" i="3"/>
  <c r="AA135" i="3"/>
  <c r="P135" i="3"/>
  <c r="O135" i="3"/>
  <c r="AX134" i="3"/>
  <c r="AW134" i="3"/>
  <c r="AT134" i="3"/>
  <c r="AA134" i="3"/>
  <c r="P134" i="3"/>
  <c r="O134" i="3"/>
  <c r="AX133" i="3"/>
  <c r="AW133" i="3"/>
  <c r="AT133" i="3"/>
  <c r="AA133" i="3"/>
  <c r="P133" i="3"/>
  <c r="O133" i="3"/>
  <c r="AX132" i="3"/>
  <c r="AW132" i="3"/>
  <c r="AT132" i="3"/>
  <c r="AA132" i="3"/>
  <c r="P132" i="3"/>
  <c r="O132" i="3"/>
  <c r="AX131" i="3"/>
  <c r="AW131" i="3"/>
  <c r="AT131" i="3"/>
  <c r="AA131" i="3"/>
  <c r="P131" i="3"/>
  <c r="O131" i="3"/>
  <c r="AX130" i="3"/>
  <c r="AW130" i="3"/>
  <c r="AT130" i="3"/>
  <c r="AA130" i="3"/>
  <c r="P130" i="3"/>
  <c r="O130" i="3"/>
  <c r="AX129" i="3"/>
  <c r="AW129" i="3"/>
  <c r="AT129" i="3"/>
  <c r="AA129" i="3"/>
  <c r="P129" i="3"/>
  <c r="O129" i="3"/>
  <c r="AX128" i="3"/>
  <c r="AW128" i="3"/>
  <c r="AT128" i="3"/>
  <c r="AA128" i="3"/>
  <c r="P128" i="3"/>
  <c r="O128" i="3"/>
  <c r="AX127" i="3"/>
  <c r="AW127" i="3"/>
  <c r="AT127" i="3"/>
  <c r="AA127" i="3"/>
  <c r="P127" i="3"/>
  <c r="O127" i="3"/>
  <c r="AX126" i="3"/>
  <c r="AW126" i="3"/>
  <c r="AT126" i="3"/>
  <c r="AA126" i="3"/>
  <c r="P126" i="3"/>
  <c r="O126" i="3"/>
  <c r="AX125" i="3"/>
  <c r="AW125" i="3"/>
  <c r="AT125" i="3"/>
  <c r="AI125" i="3"/>
  <c r="AJ125" i="3" s="1"/>
  <c r="AA125" i="3"/>
  <c r="Y125" i="3" s="1"/>
  <c r="AF125" i="3" s="1"/>
  <c r="P125" i="3"/>
  <c r="O125" i="3"/>
  <c r="AX124" i="3"/>
  <c r="AW124" i="3"/>
  <c r="AT124" i="3"/>
  <c r="AI124" i="3"/>
  <c r="AJ124" i="3" s="1"/>
  <c r="AH124" i="3"/>
  <c r="AA124" i="3"/>
  <c r="Y124" i="3" s="1"/>
  <c r="AF124" i="3" s="1"/>
  <c r="Z124" i="3"/>
  <c r="P124" i="3"/>
  <c r="O124" i="3"/>
  <c r="AX123" i="3"/>
  <c r="AW123" i="3"/>
  <c r="AT123" i="3"/>
  <c r="AH123" i="3"/>
  <c r="AA123" i="3"/>
  <c r="Y123" i="3" s="1"/>
  <c r="AF123" i="3" s="1"/>
  <c r="Z123" i="3"/>
  <c r="P123" i="3"/>
  <c r="O123" i="3"/>
  <c r="AX122" i="3"/>
  <c r="AW122" i="3"/>
  <c r="AT122" i="3"/>
  <c r="AI122" i="3"/>
  <c r="AJ122" i="3" s="1"/>
  <c r="AH122" i="3"/>
  <c r="AA122" i="3"/>
  <c r="Y122" i="3" s="1"/>
  <c r="AF122" i="3" s="1"/>
  <c r="Z122" i="3"/>
  <c r="P122" i="3"/>
  <c r="O122" i="3"/>
  <c r="AX121" i="3"/>
  <c r="AW121" i="3"/>
  <c r="AT121" i="3"/>
  <c r="AI121" i="3"/>
  <c r="AJ121" i="3" s="1"/>
  <c r="AA121" i="3"/>
  <c r="Y121" i="3" s="1"/>
  <c r="AF121" i="3" s="1"/>
  <c r="P121" i="3"/>
  <c r="O121" i="3"/>
  <c r="AX120" i="3"/>
  <c r="AW120" i="3"/>
  <c r="AT120" i="3"/>
  <c r="AI120" i="3"/>
  <c r="AJ120" i="3" s="1"/>
  <c r="AH120" i="3"/>
  <c r="AA120" i="3"/>
  <c r="Y120" i="3" s="1"/>
  <c r="AF120" i="3" s="1"/>
  <c r="Z120" i="3"/>
  <c r="P120" i="3"/>
  <c r="O120" i="3"/>
  <c r="AX119" i="3"/>
  <c r="AW119" i="3"/>
  <c r="AT119" i="3"/>
  <c r="AH119" i="3"/>
  <c r="AA119" i="3"/>
  <c r="Y119" i="3" s="1"/>
  <c r="AF119" i="3" s="1"/>
  <c r="Z119" i="3"/>
  <c r="P119" i="3"/>
  <c r="O119" i="3"/>
  <c r="AX118" i="3"/>
  <c r="AW118" i="3"/>
  <c r="AT118" i="3"/>
  <c r="AH118" i="3"/>
  <c r="AA118" i="3"/>
  <c r="Y118" i="3" s="1"/>
  <c r="AF118" i="3" s="1"/>
  <c r="Z118" i="3"/>
  <c r="P118" i="3"/>
  <c r="O118" i="3"/>
  <c r="AX117" i="3"/>
  <c r="AW117" i="3"/>
  <c r="AT117" i="3"/>
  <c r="AI117" i="3"/>
  <c r="AJ117" i="3" s="1"/>
  <c r="AA117" i="3"/>
  <c r="Y117" i="3" s="1"/>
  <c r="AF117" i="3" s="1"/>
  <c r="P117" i="3"/>
  <c r="O117" i="3"/>
  <c r="AX116" i="3"/>
  <c r="AW116" i="3"/>
  <c r="AT116" i="3"/>
  <c r="AI116" i="3"/>
  <c r="AJ116" i="3" s="1"/>
  <c r="AH116" i="3"/>
  <c r="AA116" i="3"/>
  <c r="Y116" i="3" s="1"/>
  <c r="AF116" i="3" s="1"/>
  <c r="Z116" i="3"/>
  <c r="P116" i="3"/>
  <c r="O116" i="3"/>
  <c r="AX115" i="3"/>
  <c r="AW115" i="3"/>
  <c r="AT115" i="3"/>
  <c r="AH115" i="3"/>
  <c r="AA115" i="3"/>
  <c r="Y115" i="3" s="1"/>
  <c r="AF115" i="3" s="1"/>
  <c r="Z115" i="3"/>
  <c r="P115" i="3"/>
  <c r="O115" i="3"/>
  <c r="AX114" i="3"/>
  <c r="AW114" i="3"/>
  <c r="AT114" i="3"/>
  <c r="AA114" i="3"/>
  <c r="AI114" i="3" s="1"/>
  <c r="AJ114" i="3" s="1"/>
  <c r="P114" i="3"/>
  <c r="Y114" i="3" s="1"/>
  <c r="AF114" i="3" s="1"/>
  <c r="O114" i="3"/>
  <c r="AX113" i="3"/>
  <c r="AW113" i="3"/>
  <c r="AT113" i="3"/>
  <c r="AI113" i="3"/>
  <c r="AJ113" i="3" s="1"/>
  <c r="AA113" i="3"/>
  <c r="P113" i="3"/>
  <c r="O113" i="3"/>
  <c r="AX112" i="3"/>
  <c r="AW112" i="3"/>
  <c r="AT112" i="3"/>
  <c r="AI112" i="3"/>
  <c r="AJ112" i="3" s="1"/>
  <c r="AA112" i="3"/>
  <c r="P112" i="3"/>
  <c r="O112" i="3"/>
  <c r="AX111" i="3"/>
  <c r="AW111" i="3"/>
  <c r="AT111" i="3"/>
  <c r="AH111" i="3"/>
  <c r="AA111" i="3"/>
  <c r="AI111" i="3" s="1"/>
  <c r="AJ111" i="3" s="1"/>
  <c r="Z111" i="3"/>
  <c r="P111" i="3"/>
  <c r="Y111" i="3" s="1"/>
  <c r="AF111" i="3" s="1"/>
  <c r="O111" i="3"/>
  <c r="AX110" i="3"/>
  <c r="AW110" i="3"/>
  <c r="AT110" i="3"/>
  <c r="AA110" i="3"/>
  <c r="AI110" i="3" s="1"/>
  <c r="AJ110" i="3" s="1"/>
  <c r="P110" i="3"/>
  <c r="Y110" i="3" s="1"/>
  <c r="AF110" i="3" s="1"/>
  <c r="O110" i="3"/>
  <c r="AX109" i="3"/>
  <c r="AW109" i="3"/>
  <c r="AT109" i="3"/>
  <c r="AI109" i="3"/>
  <c r="AJ109" i="3" s="1"/>
  <c r="AA109" i="3"/>
  <c r="P109" i="3"/>
  <c r="O109" i="3"/>
  <c r="AX108" i="3"/>
  <c r="AW108" i="3"/>
  <c r="AT108" i="3"/>
  <c r="AI108" i="3"/>
  <c r="AJ108" i="3" s="1"/>
  <c r="AA108" i="3"/>
  <c r="P108" i="3"/>
  <c r="O108" i="3"/>
  <c r="AX107" i="3"/>
  <c r="AW107" i="3"/>
  <c r="AT107" i="3"/>
  <c r="AH107" i="3"/>
  <c r="AA107" i="3"/>
  <c r="AI107" i="3" s="1"/>
  <c r="AJ107" i="3" s="1"/>
  <c r="Z107" i="3"/>
  <c r="P107" i="3"/>
  <c r="Y107" i="3" s="1"/>
  <c r="AF107" i="3" s="1"/>
  <c r="O107" i="3"/>
  <c r="AX106" i="3"/>
  <c r="AW106" i="3"/>
  <c r="AT106" i="3"/>
  <c r="AA106" i="3"/>
  <c r="AI106" i="3" s="1"/>
  <c r="AJ106" i="3" s="1"/>
  <c r="P106" i="3"/>
  <c r="Y106" i="3" s="1"/>
  <c r="AF106" i="3" s="1"/>
  <c r="O106" i="3"/>
  <c r="AX105" i="3"/>
  <c r="AW105" i="3"/>
  <c r="AT105" i="3"/>
  <c r="AI105" i="3"/>
  <c r="AJ105" i="3" s="1"/>
  <c r="AA105" i="3"/>
  <c r="P105" i="3"/>
  <c r="O105" i="3"/>
  <c r="AX104" i="3"/>
  <c r="AW104" i="3"/>
  <c r="AT104" i="3"/>
  <c r="AI104" i="3"/>
  <c r="AJ104" i="3" s="1"/>
  <c r="AA104" i="3"/>
  <c r="P104" i="3"/>
  <c r="O104" i="3"/>
  <c r="AX103" i="3"/>
  <c r="AW103" i="3"/>
  <c r="AT103" i="3"/>
  <c r="AA103" i="3"/>
  <c r="AI103" i="3" s="1"/>
  <c r="AJ103" i="3" s="1"/>
  <c r="P103" i="3"/>
  <c r="O103" i="3"/>
  <c r="AX102" i="3"/>
  <c r="AW102" i="3"/>
  <c r="AT102" i="3"/>
  <c r="AA102" i="3"/>
  <c r="AI102" i="3" s="1"/>
  <c r="AJ102" i="3" s="1"/>
  <c r="P102" i="3"/>
  <c r="O102" i="3"/>
  <c r="AX101" i="3"/>
  <c r="AW101" i="3"/>
  <c r="AT101" i="3"/>
  <c r="AA101" i="3"/>
  <c r="AI101" i="3" s="1"/>
  <c r="AJ101" i="3" s="1"/>
  <c r="P101" i="3"/>
  <c r="Y101" i="3" s="1"/>
  <c r="AH101" i="3" s="1"/>
  <c r="O101" i="3"/>
  <c r="AX100" i="3"/>
  <c r="AW100" i="3"/>
  <c r="AT100" i="3"/>
  <c r="AI100" i="3"/>
  <c r="AJ100" i="3" s="1"/>
  <c r="AA100" i="3"/>
  <c r="P100" i="3"/>
  <c r="Y100" i="3" s="1"/>
  <c r="AH100" i="3" s="1"/>
  <c r="O100" i="3"/>
  <c r="AX99" i="3"/>
  <c r="AW99" i="3" s="1"/>
  <c r="AT99" i="3"/>
  <c r="AI99" i="3"/>
  <c r="AJ99" i="3" s="1"/>
  <c r="AH99" i="3"/>
  <c r="AF99" i="3"/>
  <c r="AA99" i="3"/>
  <c r="Z99" i="3"/>
  <c r="P99" i="3"/>
  <c r="Y99" i="3" s="1"/>
  <c r="O99" i="3"/>
  <c r="AX98" i="3"/>
  <c r="AW98" i="3" s="1"/>
  <c r="AT98" i="3"/>
  <c r="AA98" i="3"/>
  <c r="AI98" i="3" s="1"/>
  <c r="AJ98" i="3" s="1"/>
  <c r="P98" i="3"/>
  <c r="O98" i="3"/>
  <c r="AX97" i="3"/>
  <c r="AW97" i="3"/>
  <c r="AT97" i="3"/>
  <c r="AJ97" i="3"/>
  <c r="AI97" i="3"/>
  <c r="AA97" i="3"/>
  <c r="P97" i="3"/>
  <c r="Y97" i="3" s="1"/>
  <c r="O97" i="3"/>
  <c r="AX96" i="3"/>
  <c r="AW96" i="3"/>
  <c r="AT96" i="3"/>
  <c r="AJ96" i="3"/>
  <c r="AI96" i="3"/>
  <c r="AF96" i="3"/>
  <c r="AA96" i="3"/>
  <c r="P96" i="3"/>
  <c r="Y96" i="3" s="1"/>
  <c r="O96" i="3"/>
  <c r="AX95" i="3"/>
  <c r="AW95" i="3"/>
  <c r="AT95" i="3"/>
  <c r="AJ95" i="3"/>
  <c r="AI95" i="3"/>
  <c r="AA95" i="3"/>
  <c r="P95" i="3"/>
  <c r="Y95" i="3" s="1"/>
  <c r="O95" i="3"/>
  <c r="AX94" i="3"/>
  <c r="AW94" i="3"/>
  <c r="AT94" i="3"/>
  <c r="AJ94" i="3"/>
  <c r="AI94" i="3"/>
  <c r="AA94" i="3"/>
  <c r="P94" i="3"/>
  <c r="Y94" i="3" s="1"/>
  <c r="O94" i="3"/>
  <c r="AX93" i="3"/>
  <c r="AW93" i="3"/>
  <c r="AT93" i="3"/>
  <c r="AJ93" i="3"/>
  <c r="AI93" i="3"/>
  <c r="AA93" i="3"/>
  <c r="P93" i="3"/>
  <c r="Y93" i="3" s="1"/>
  <c r="O93" i="3"/>
  <c r="AX92" i="3"/>
  <c r="AW92" i="3"/>
  <c r="AT92" i="3"/>
  <c r="AJ92" i="3"/>
  <c r="AI92" i="3"/>
  <c r="AF92" i="3"/>
  <c r="AA92" i="3"/>
  <c r="P92" i="3"/>
  <c r="Y92" i="3" s="1"/>
  <c r="O92" i="3"/>
  <c r="AX91" i="3"/>
  <c r="AW91" i="3"/>
  <c r="AT91" i="3"/>
  <c r="AJ91" i="3"/>
  <c r="AI91" i="3"/>
  <c r="AA91" i="3"/>
  <c r="P91" i="3"/>
  <c r="Y91" i="3" s="1"/>
  <c r="O91" i="3"/>
  <c r="AX90" i="3"/>
  <c r="AW90" i="3"/>
  <c r="AT90" i="3"/>
  <c r="AJ90" i="3"/>
  <c r="AI90" i="3"/>
  <c r="AA90" i="3"/>
  <c r="P90" i="3"/>
  <c r="Y90" i="3" s="1"/>
  <c r="O90" i="3"/>
  <c r="AX89" i="3"/>
  <c r="AW89" i="3"/>
  <c r="AT89" i="3"/>
  <c r="AJ89" i="3"/>
  <c r="AI89" i="3"/>
  <c r="AA89" i="3"/>
  <c r="P89" i="3"/>
  <c r="Y89" i="3" s="1"/>
  <c r="O89" i="3"/>
  <c r="AX88" i="3"/>
  <c r="AW88" i="3"/>
  <c r="AT88" i="3"/>
  <c r="AJ88" i="3"/>
  <c r="AI88" i="3"/>
  <c r="AF88" i="3"/>
  <c r="AA88" i="3"/>
  <c r="P88" i="3"/>
  <c r="Y88" i="3" s="1"/>
  <c r="O88" i="3"/>
  <c r="AX87" i="3"/>
  <c r="AW87" i="3"/>
  <c r="AT87" i="3"/>
  <c r="AJ87" i="3"/>
  <c r="AI87" i="3"/>
  <c r="AA87" i="3"/>
  <c r="P87" i="3"/>
  <c r="Y87" i="3" s="1"/>
  <c r="O87" i="3"/>
  <c r="AX86" i="3"/>
  <c r="AW86" i="3"/>
  <c r="AT86" i="3"/>
  <c r="AJ86" i="3"/>
  <c r="AI86" i="3"/>
  <c r="AA86" i="3"/>
  <c r="P86" i="3"/>
  <c r="Y86" i="3" s="1"/>
  <c r="O86" i="3"/>
  <c r="AX85" i="3"/>
  <c r="AW85" i="3"/>
  <c r="AT85" i="3"/>
  <c r="AJ85" i="3"/>
  <c r="AI85" i="3"/>
  <c r="AA85" i="3"/>
  <c r="P85" i="3"/>
  <c r="Y85" i="3" s="1"/>
  <c r="O85" i="3"/>
  <c r="AX84" i="3"/>
  <c r="AW84" i="3"/>
  <c r="AT84" i="3"/>
  <c r="AJ84" i="3"/>
  <c r="AI84" i="3"/>
  <c r="AF84" i="3"/>
  <c r="AA84" i="3"/>
  <c r="P84" i="3"/>
  <c r="Y84" i="3" s="1"/>
  <c r="O84" i="3"/>
  <c r="AX83" i="3"/>
  <c r="AW83" i="3"/>
  <c r="AT83" i="3"/>
  <c r="AJ83" i="3"/>
  <c r="AI83" i="3"/>
  <c r="AA83" i="3"/>
  <c r="P83" i="3"/>
  <c r="Y83" i="3" s="1"/>
  <c r="O83" i="3"/>
  <c r="AX82" i="3"/>
  <c r="AW82" i="3"/>
  <c r="AT82" i="3"/>
  <c r="AJ82" i="3"/>
  <c r="AI82" i="3"/>
  <c r="AA82" i="3"/>
  <c r="P82" i="3"/>
  <c r="Y82" i="3" s="1"/>
  <c r="O82" i="3"/>
  <c r="AX81" i="3"/>
  <c r="AW81" i="3"/>
  <c r="AT81" i="3"/>
  <c r="AJ81" i="3"/>
  <c r="AI81" i="3"/>
  <c r="AA81" i="3"/>
  <c r="P81" i="3"/>
  <c r="Y81" i="3" s="1"/>
  <c r="O81" i="3"/>
  <c r="AX80" i="3"/>
  <c r="AW80" i="3"/>
  <c r="AT80" i="3"/>
  <c r="AJ80" i="3"/>
  <c r="AI80" i="3"/>
  <c r="AF80" i="3"/>
  <c r="AA80" i="3"/>
  <c r="P80" i="3"/>
  <c r="Y80" i="3" s="1"/>
  <c r="O80" i="3"/>
  <c r="AX79" i="3"/>
  <c r="AW79" i="3"/>
  <c r="AT79" i="3"/>
  <c r="AI79" i="3"/>
  <c r="AJ79" i="3" s="1"/>
  <c r="AA79" i="3"/>
  <c r="P79" i="3"/>
  <c r="Y79" i="3" s="1"/>
  <c r="O79" i="3"/>
  <c r="AX78" i="3"/>
  <c r="AW78" i="3"/>
  <c r="AT78" i="3"/>
  <c r="AI78" i="3"/>
  <c r="AJ78" i="3" s="1"/>
  <c r="AA78" i="3"/>
  <c r="P78" i="3"/>
  <c r="Y78" i="3" s="1"/>
  <c r="O78" i="3"/>
  <c r="AX77" i="3"/>
  <c r="AW77" i="3"/>
  <c r="AT77" i="3"/>
  <c r="AA77" i="3"/>
  <c r="AI77" i="3" s="1"/>
  <c r="AJ77" i="3" s="1"/>
  <c r="P77" i="3"/>
  <c r="Y77" i="3" s="1"/>
  <c r="O77" i="3"/>
  <c r="AX76" i="3"/>
  <c r="AW76" i="3"/>
  <c r="AT76" i="3"/>
  <c r="AI76" i="3"/>
  <c r="AJ76" i="3" s="1"/>
  <c r="AA76" i="3"/>
  <c r="P76" i="3"/>
  <c r="O76" i="3"/>
  <c r="AX75" i="3"/>
  <c r="AW75" i="3"/>
  <c r="AT75" i="3"/>
  <c r="AA75" i="3"/>
  <c r="AI75" i="3" s="1"/>
  <c r="AJ75" i="3" s="1"/>
  <c r="P75" i="3"/>
  <c r="O75" i="3"/>
  <c r="AX74" i="3"/>
  <c r="AW74" i="3"/>
  <c r="AT74" i="3"/>
  <c r="AA74" i="3"/>
  <c r="AI74" i="3" s="1"/>
  <c r="AJ74" i="3" s="1"/>
  <c r="P74" i="3"/>
  <c r="Y74" i="3" s="1"/>
  <c r="O74" i="3"/>
  <c r="AX73" i="3"/>
  <c r="AW73" i="3"/>
  <c r="AT73" i="3"/>
  <c r="AA73" i="3"/>
  <c r="AI73" i="3" s="1"/>
  <c r="AJ73" i="3" s="1"/>
  <c r="P73" i="3"/>
  <c r="Y73" i="3" s="1"/>
  <c r="O73" i="3"/>
  <c r="AX72" i="3"/>
  <c r="AW72" i="3"/>
  <c r="AT72" i="3"/>
  <c r="AI72" i="3"/>
  <c r="AJ72" i="3" s="1"/>
  <c r="AA72" i="3"/>
  <c r="P72" i="3"/>
  <c r="O72" i="3"/>
  <c r="AX71" i="3"/>
  <c r="AW71" i="3"/>
  <c r="AT71" i="3"/>
  <c r="AI71" i="3"/>
  <c r="AJ71" i="3" s="1"/>
  <c r="AA71" i="3"/>
  <c r="P71" i="3"/>
  <c r="Y71" i="3" s="1"/>
  <c r="AH71" i="3" s="1"/>
  <c r="O71" i="3"/>
  <c r="AX70" i="3"/>
  <c r="AW70" i="3"/>
  <c r="AT70" i="3"/>
  <c r="AA70" i="3"/>
  <c r="AI70" i="3" s="1"/>
  <c r="AJ70" i="3" s="1"/>
  <c r="P70" i="3"/>
  <c r="O70" i="3"/>
  <c r="AX69" i="3"/>
  <c r="AW69" i="3"/>
  <c r="AT69" i="3"/>
  <c r="AA69" i="3"/>
  <c r="AI69" i="3" s="1"/>
  <c r="AJ69" i="3" s="1"/>
  <c r="P69" i="3"/>
  <c r="Y69" i="3" s="1"/>
  <c r="AH69" i="3" s="1"/>
  <c r="O69" i="3"/>
  <c r="AX68" i="3"/>
  <c r="AW68" i="3"/>
  <c r="AT68" i="3"/>
  <c r="AA68" i="3"/>
  <c r="AI68" i="3" s="1"/>
  <c r="AJ68" i="3" s="1"/>
  <c r="P68" i="3"/>
  <c r="Y68" i="3" s="1"/>
  <c r="AH68" i="3" s="1"/>
  <c r="O68" i="3"/>
  <c r="AX67" i="3"/>
  <c r="AW67" i="3"/>
  <c r="AT67" i="3"/>
  <c r="AI67" i="3"/>
  <c r="AJ67" i="3" s="1"/>
  <c r="AF67" i="3"/>
  <c r="AA67" i="3"/>
  <c r="P67" i="3"/>
  <c r="Y67" i="3" s="1"/>
  <c r="AH67" i="3" s="1"/>
  <c r="O67" i="3"/>
  <c r="AX66" i="3"/>
  <c r="AW66" i="3"/>
  <c r="AT66" i="3"/>
  <c r="AI66" i="3"/>
  <c r="AJ66" i="3" s="1"/>
  <c r="AA66" i="3"/>
  <c r="P66" i="3"/>
  <c r="O66" i="3"/>
  <c r="AX65" i="3"/>
  <c r="AW65" i="3"/>
  <c r="AT65" i="3"/>
  <c r="AA65" i="3"/>
  <c r="AI65" i="3" s="1"/>
  <c r="AJ65" i="3" s="1"/>
  <c r="P65" i="3"/>
  <c r="O65" i="3"/>
  <c r="AX64" i="3"/>
  <c r="AW64" i="3"/>
  <c r="AT64" i="3"/>
  <c r="AI64" i="3"/>
  <c r="AJ64" i="3" s="1"/>
  <c r="AA64" i="3"/>
  <c r="P64" i="3"/>
  <c r="O64" i="3"/>
  <c r="AX63" i="3"/>
  <c r="AW63" i="3"/>
  <c r="AT63" i="3"/>
  <c r="AA63" i="3"/>
  <c r="AI63" i="3" s="1"/>
  <c r="AJ63" i="3" s="1"/>
  <c r="P63" i="3"/>
  <c r="Y63" i="3" s="1"/>
  <c r="AH63" i="3" s="1"/>
  <c r="O63" i="3"/>
  <c r="AX62" i="3"/>
  <c r="AW62" i="3"/>
  <c r="AT62" i="3"/>
  <c r="AF62" i="3"/>
  <c r="AA62" i="3"/>
  <c r="AI62" i="3" s="1"/>
  <c r="AJ62" i="3" s="1"/>
  <c r="P62" i="3"/>
  <c r="Y62" i="3" s="1"/>
  <c r="AH62" i="3" s="1"/>
  <c r="O62" i="3"/>
  <c r="AX61" i="3"/>
  <c r="AW61" i="3" s="1"/>
  <c r="AT61" i="3"/>
  <c r="AA61" i="3"/>
  <c r="AI61" i="3" s="1"/>
  <c r="AJ61" i="3" s="1"/>
  <c r="P61" i="3"/>
  <c r="O61" i="3"/>
  <c r="AX60" i="3"/>
  <c r="AW60" i="3" s="1"/>
  <c r="AT60" i="3"/>
  <c r="AA60" i="3"/>
  <c r="AI60" i="3" s="1"/>
  <c r="AJ60" i="3" s="1"/>
  <c r="Z60" i="3"/>
  <c r="P60" i="3"/>
  <c r="Y60" i="3" s="1"/>
  <c r="AH60" i="3" s="1"/>
  <c r="O60" i="3"/>
  <c r="AX59" i="3"/>
  <c r="AW59" i="3"/>
  <c r="AT59" i="3"/>
  <c r="AA59" i="3"/>
  <c r="AI59" i="3" s="1"/>
  <c r="AJ59" i="3" s="1"/>
  <c r="P59" i="3"/>
  <c r="Y59" i="3" s="1"/>
  <c r="AH59" i="3" s="1"/>
  <c r="O59" i="3"/>
  <c r="AX58" i="3"/>
  <c r="AW58" i="3" s="1"/>
  <c r="AT58" i="3"/>
  <c r="AA58" i="3"/>
  <c r="AI58" i="3" s="1"/>
  <c r="AJ58" i="3" s="1"/>
  <c r="Z58" i="3"/>
  <c r="P58" i="3"/>
  <c r="Y58" i="3" s="1"/>
  <c r="AH58" i="3" s="1"/>
  <c r="O58" i="3"/>
  <c r="AX57" i="3"/>
  <c r="AW57" i="3"/>
  <c r="AT57" i="3"/>
  <c r="AJ57" i="3"/>
  <c r="AI57" i="3"/>
  <c r="AA57" i="3"/>
  <c r="P57" i="3"/>
  <c r="Y57" i="3" s="1"/>
  <c r="AH57" i="3" s="1"/>
  <c r="O57" i="3"/>
  <c r="AX56" i="3"/>
  <c r="AW56" i="3" s="1"/>
  <c r="AT56" i="3"/>
  <c r="AI56" i="3"/>
  <c r="AJ56" i="3" s="1"/>
  <c r="AA56" i="3"/>
  <c r="P56" i="3"/>
  <c r="Y56" i="3" s="1"/>
  <c r="AH56" i="3" s="1"/>
  <c r="O56" i="3"/>
  <c r="AX55" i="3"/>
  <c r="AW55" i="3"/>
  <c r="AT55" i="3"/>
  <c r="AI55" i="3"/>
  <c r="AJ55" i="3" s="1"/>
  <c r="AH55" i="3"/>
  <c r="AF55" i="3"/>
  <c r="AA55" i="3"/>
  <c r="P55" i="3"/>
  <c r="Y55" i="3" s="1"/>
  <c r="Z55" i="3" s="1"/>
  <c r="O55" i="3"/>
  <c r="AX54" i="3"/>
  <c r="AW54" i="3" s="1"/>
  <c r="AT54" i="3"/>
  <c r="AJ54" i="3"/>
  <c r="AI54" i="3"/>
  <c r="AA54" i="3"/>
  <c r="P54" i="3"/>
  <c r="O54" i="3"/>
  <c r="AX53" i="3"/>
  <c r="AW53" i="3"/>
  <c r="AT53" i="3"/>
  <c r="AA53" i="3"/>
  <c r="AI53" i="3" s="1"/>
  <c r="AJ53" i="3" s="1"/>
  <c r="P53" i="3"/>
  <c r="O53" i="3"/>
  <c r="AX52" i="3"/>
  <c r="AW52" i="3"/>
  <c r="AT52" i="3"/>
  <c r="AI52" i="3"/>
  <c r="AJ52" i="3" s="1"/>
  <c r="AA52" i="3"/>
  <c r="P52" i="3"/>
  <c r="O52" i="3"/>
  <c r="AX51" i="3"/>
  <c r="AW51" i="3"/>
  <c r="AT51" i="3"/>
  <c r="AA51" i="3"/>
  <c r="AI51" i="3" s="1"/>
  <c r="AJ51" i="3" s="1"/>
  <c r="P51" i="3"/>
  <c r="Y51" i="3" s="1"/>
  <c r="AH51" i="3" s="1"/>
  <c r="O51" i="3"/>
  <c r="AX50" i="3"/>
  <c r="AW50" i="3" s="1"/>
  <c r="AT50" i="3"/>
  <c r="AA50" i="3"/>
  <c r="AI50" i="3" s="1"/>
  <c r="AJ50" i="3" s="1"/>
  <c r="P50" i="3"/>
  <c r="O50" i="3"/>
  <c r="AX49" i="3"/>
  <c r="AW49" i="3" s="1"/>
  <c r="AT49" i="3"/>
  <c r="AA49" i="3"/>
  <c r="AI49" i="3" s="1"/>
  <c r="AJ49" i="3" s="1"/>
  <c r="P49" i="3"/>
  <c r="O49" i="3"/>
  <c r="AX48" i="3"/>
  <c r="AW48" i="3" s="1"/>
  <c r="AT48" i="3"/>
  <c r="AA48" i="3"/>
  <c r="AI48" i="3" s="1"/>
  <c r="AJ48" i="3" s="1"/>
  <c r="Z48" i="3"/>
  <c r="P48" i="3"/>
  <c r="Y48" i="3" s="1"/>
  <c r="AH48" i="3" s="1"/>
  <c r="O48" i="3"/>
  <c r="AX47" i="3"/>
  <c r="AW47" i="3"/>
  <c r="AT47" i="3"/>
  <c r="AA47" i="3"/>
  <c r="AI47" i="3" s="1"/>
  <c r="AJ47" i="3" s="1"/>
  <c r="P47" i="3"/>
  <c r="Y47" i="3" s="1"/>
  <c r="AH47" i="3" s="1"/>
  <c r="O47" i="3"/>
  <c r="AX46" i="3"/>
  <c r="AW46" i="3" s="1"/>
  <c r="AT46" i="3"/>
  <c r="AA46" i="3"/>
  <c r="AI46" i="3" s="1"/>
  <c r="AJ46" i="3" s="1"/>
  <c r="P46" i="3"/>
  <c r="O46" i="3"/>
  <c r="AX45" i="3"/>
  <c r="AW45" i="3" s="1"/>
  <c r="AT45" i="3"/>
  <c r="AJ45" i="3"/>
  <c r="AI45" i="3"/>
  <c r="AA45" i="3"/>
  <c r="P45" i="3"/>
  <c r="Y45" i="3" s="1"/>
  <c r="AH45" i="3" s="1"/>
  <c r="O45" i="3"/>
  <c r="AX44" i="3"/>
  <c r="AW44" i="3" s="1"/>
  <c r="AT44" i="3"/>
  <c r="AI44" i="3"/>
  <c r="AJ44" i="3" s="1"/>
  <c r="AA44" i="3"/>
  <c r="P44" i="3"/>
  <c r="Y44" i="3" s="1"/>
  <c r="AH44" i="3" s="1"/>
  <c r="O44" i="3"/>
  <c r="AX43" i="3"/>
  <c r="AW43" i="3"/>
  <c r="AT43" i="3"/>
  <c r="AI43" i="3"/>
  <c r="AJ43" i="3" s="1"/>
  <c r="AH43" i="3"/>
  <c r="AF43" i="3"/>
  <c r="AA43" i="3"/>
  <c r="P43" i="3"/>
  <c r="Y43" i="3" s="1"/>
  <c r="Z43" i="3" s="1"/>
  <c r="O43" i="3"/>
  <c r="AX42" i="3"/>
  <c r="AW42" i="3" s="1"/>
  <c r="AT42" i="3"/>
  <c r="AJ42" i="3"/>
  <c r="AI42" i="3"/>
  <c r="AA42" i="3"/>
  <c r="P42" i="3"/>
  <c r="O42" i="3"/>
  <c r="AX41" i="3"/>
  <c r="AW41" i="3"/>
  <c r="AT41" i="3"/>
  <c r="AA41" i="3"/>
  <c r="AI41" i="3" s="1"/>
  <c r="AJ41" i="3" s="1"/>
  <c r="P41" i="3"/>
  <c r="O41" i="3"/>
  <c r="AX40" i="3"/>
  <c r="AW40" i="3"/>
  <c r="AT40" i="3"/>
  <c r="AI40" i="3"/>
  <c r="AJ40" i="3" s="1"/>
  <c r="AA40" i="3"/>
  <c r="P40" i="3"/>
  <c r="O40" i="3"/>
  <c r="AX39" i="3"/>
  <c r="AW39" i="3"/>
  <c r="AT39" i="3"/>
  <c r="AA39" i="3"/>
  <c r="AI39" i="3" s="1"/>
  <c r="AJ39" i="3" s="1"/>
  <c r="P39" i="3"/>
  <c r="Y39" i="3" s="1"/>
  <c r="AH39" i="3" s="1"/>
  <c r="O39" i="3"/>
  <c r="AX38" i="3"/>
  <c r="AW38" i="3" s="1"/>
  <c r="AT38" i="3"/>
  <c r="AA38" i="3"/>
  <c r="AI38" i="3" s="1"/>
  <c r="AJ38" i="3" s="1"/>
  <c r="P38" i="3"/>
  <c r="O38" i="3"/>
  <c r="AX37" i="3"/>
  <c r="AW37" i="3" s="1"/>
  <c r="AT37" i="3"/>
  <c r="AA37" i="3"/>
  <c r="AI37" i="3" s="1"/>
  <c r="AJ37" i="3" s="1"/>
  <c r="P37" i="3"/>
  <c r="O37" i="3"/>
  <c r="AX36" i="3"/>
  <c r="AW36" i="3" s="1"/>
  <c r="AT36" i="3"/>
  <c r="AI36" i="3"/>
  <c r="AJ36" i="3" s="1"/>
  <c r="AA36" i="3"/>
  <c r="Z36" i="3"/>
  <c r="P36" i="3"/>
  <c r="Y36" i="3" s="1"/>
  <c r="AH36" i="3" s="1"/>
  <c r="O36" i="3"/>
  <c r="AX35" i="3"/>
  <c r="AW35" i="3"/>
  <c r="AT35" i="3"/>
  <c r="AA35" i="3"/>
  <c r="AI35" i="3" s="1"/>
  <c r="AJ35" i="3" s="1"/>
  <c r="P35" i="3"/>
  <c r="Y35" i="3" s="1"/>
  <c r="AH35" i="3" s="1"/>
  <c r="O35" i="3"/>
  <c r="AX34" i="3"/>
  <c r="AW34" i="3" s="1"/>
  <c r="AT34" i="3"/>
  <c r="AA34" i="3"/>
  <c r="AI34" i="3" s="1"/>
  <c r="AJ34" i="3" s="1"/>
  <c r="P34" i="3"/>
  <c r="O34" i="3"/>
  <c r="AX33" i="3"/>
  <c r="AW33" i="3" s="1"/>
  <c r="AT33" i="3"/>
  <c r="AA33" i="3"/>
  <c r="AI33" i="3" s="1"/>
  <c r="AJ33" i="3" s="1"/>
  <c r="P33" i="3"/>
  <c r="Y33" i="3" s="1"/>
  <c r="AH33" i="3" s="1"/>
  <c r="O33" i="3"/>
  <c r="AX32" i="3"/>
  <c r="AW32" i="3" s="1"/>
  <c r="AT32" i="3"/>
  <c r="AI32" i="3"/>
  <c r="AJ32" i="3" s="1"/>
  <c r="AA32" i="3"/>
  <c r="P32" i="3"/>
  <c r="Y32" i="3" s="1"/>
  <c r="AH32" i="3" s="1"/>
  <c r="O32" i="3"/>
  <c r="AX31" i="3"/>
  <c r="AW31" i="3"/>
  <c r="AT31" i="3"/>
  <c r="AI31" i="3"/>
  <c r="AJ31" i="3" s="1"/>
  <c r="AH31" i="3"/>
  <c r="AA31" i="3"/>
  <c r="P31" i="3"/>
  <c r="Y31" i="3" s="1"/>
  <c r="AF31" i="3" s="1"/>
  <c r="O31" i="3"/>
  <c r="AX30" i="3"/>
  <c r="AW30" i="3" s="1"/>
  <c r="AT30" i="3"/>
  <c r="AJ30" i="3"/>
  <c r="AI30" i="3"/>
  <c r="AA30" i="3"/>
  <c r="P30" i="3"/>
  <c r="O30" i="3"/>
  <c r="AX29" i="3"/>
  <c r="AW29" i="3"/>
  <c r="AT29" i="3"/>
  <c r="AA29" i="3"/>
  <c r="Y29" i="3" s="1"/>
  <c r="P29" i="3"/>
  <c r="O29" i="3"/>
  <c r="AX28" i="3"/>
  <c r="AW28" i="3"/>
  <c r="AT28" i="3"/>
  <c r="AA28" i="3"/>
  <c r="Y28" i="3" s="1"/>
  <c r="P28" i="3"/>
  <c r="O28" i="3"/>
  <c r="AX27" i="3"/>
  <c r="AW27" i="3"/>
  <c r="AT27" i="3"/>
  <c r="AA27" i="3"/>
  <c r="Y27" i="3" s="1"/>
  <c r="P27" i="3"/>
  <c r="O27" i="3"/>
  <c r="AX26" i="3"/>
  <c r="AW26" i="3"/>
  <c r="AT26" i="3"/>
  <c r="AA26" i="3"/>
  <c r="Y26" i="3" s="1"/>
  <c r="P26" i="3"/>
  <c r="O26" i="3"/>
  <c r="AX25" i="3"/>
  <c r="AW25" i="3"/>
  <c r="AT25" i="3"/>
  <c r="AA25" i="3"/>
  <c r="Y25" i="3" s="1"/>
  <c r="P25" i="3"/>
  <c r="O25" i="3"/>
  <c r="AX24" i="3"/>
  <c r="AW24" i="3"/>
  <c r="AT24" i="3"/>
  <c r="AA24" i="3"/>
  <c r="Y24" i="3" s="1"/>
  <c r="P24" i="3"/>
  <c r="O24" i="3"/>
  <c r="AX23" i="3"/>
  <c r="AW23" i="3"/>
  <c r="AT23" i="3"/>
  <c r="AA23" i="3"/>
  <c r="Y23" i="3" s="1"/>
  <c r="P23" i="3"/>
  <c r="O23" i="3"/>
  <c r="AX22" i="3"/>
  <c r="AW22" i="3"/>
  <c r="AT22" i="3"/>
  <c r="AA22" i="3"/>
  <c r="Y22" i="3" s="1"/>
  <c r="P22" i="3"/>
  <c r="O22" i="3"/>
  <c r="AX21" i="3"/>
  <c r="AW21" i="3"/>
  <c r="AT21" i="3"/>
  <c r="AA21" i="3"/>
  <c r="Y21" i="3" s="1"/>
  <c r="P21" i="3"/>
  <c r="O21" i="3"/>
  <c r="AX20" i="3"/>
  <c r="AW20" i="3"/>
  <c r="AT20" i="3"/>
  <c r="AA20" i="3"/>
  <c r="Y20" i="3" s="1"/>
  <c r="P20" i="3"/>
  <c r="O20" i="3"/>
  <c r="AX19" i="3"/>
  <c r="AW19" i="3"/>
  <c r="AT19" i="3"/>
  <c r="AA19" i="3"/>
  <c r="Y19" i="3" s="1"/>
  <c r="P19" i="3"/>
  <c r="O19" i="3"/>
  <c r="AX18" i="3"/>
  <c r="AW18" i="3"/>
  <c r="AT18" i="3"/>
  <c r="AA18" i="3"/>
  <c r="Y18" i="3" s="1"/>
  <c r="P18" i="3"/>
  <c r="O18" i="3"/>
  <c r="AX17" i="3"/>
  <c r="AW17" i="3"/>
  <c r="AT17" i="3"/>
  <c r="AA17" i="3"/>
  <c r="Y17" i="3" s="1"/>
  <c r="P17" i="3"/>
  <c r="O17" i="3"/>
  <c r="AX16" i="3"/>
  <c r="AW16" i="3"/>
  <c r="AT16" i="3"/>
  <c r="AA16" i="3"/>
  <c r="AI16" i="3" s="1"/>
  <c r="AJ16" i="3" s="1"/>
  <c r="O16" i="3"/>
  <c r="P16" i="3" s="1"/>
  <c r="Y16" i="3" s="1"/>
  <c r="AX15" i="3"/>
  <c r="AW15" i="3"/>
  <c r="AT15" i="3"/>
  <c r="AA15" i="3"/>
  <c r="AI15" i="3" s="1"/>
  <c r="AJ15" i="3" s="1"/>
  <c r="O15" i="3"/>
  <c r="P15" i="3" s="1"/>
  <c r="Y15" i="3" s="1"/>
  <c r="AX14" i="3"/>
  <c r="AW14" i="3"/>
  <c r="AT14" i="3"/>
  <c r="AA14" i="3"/>
  <c r="AI14" i="3" s="1"/>
  <c r="AJ14" i="3" s="1"/>
  <c r="O14" i="3"/>
  <c r="P14" i="3" s="1"/>
  <c r="Y14" i="3" s="1"/>
  <c r="AX13" i="3"/>
  <c r="AW13" i="3"/>
  <c r="AT13" i="3"/>
  <c r="AA13" i="3"/>
  <c r="AI13" i="3" s="1"/>
  <c r="AJ13" i="3" s="1"/>
  <c r="O13" i="3"/>
  <c r="P13" i="3" s="1"/>
  <c r="Y13" i="3" s="1"/>
  <c r="AX12" i="3"/>
  <c r="AW12" i="3"/>
  <c r="AT12" i="3"/>
  <c r="AA12" i="3"/>
  <c r="AI12" i="3" s="1"/>
  <c r="AJ12" i="3" s="1"/>
  <c r="O12" i="3"/>
  <c r="P12" i="3" s="1"/>
  <c r="Y12" i="3" s="1"/>
  <c r="AX11" i="3"/>
  <c r="AW11" i="3"/>
  <c r="AT11" i="3"/>
  <c r="AA11" i="3"/>
  <c r="AI11" i="3" s="1"/>
  <c r="AJ11" i="3" s="1"/>
  <c r="O11" i="3"/>
  <c r="P11" i="3" s="1"/>
  <c r="Y11" i="3" s="1"/>
  <c r="AX10" i="3"/>
  <c r="AW10" i="3"/>
  <c r="AT10" i="3"/>
  <c r="AA10" i="3"/>
  <c r="AI10" i="3" s="1"/>
  <c r="AJ10" i="3" s="1"/>
  <c r="O10" i="3"/>
  <c r="P10" i="3" s="1"/>
  <c r="Y10" i="3" s="1"/>
  <c r="AX9" i="3"/>
  <c r="AW9" i="3"/>
  <c r="AT9" i="3"/>
  <c r="AA9" i="3"/>
  <c r="AI9" i="3" s="1"/>
  <c r="AJ9" i="3" s="1"/>
  <c r="O9" i="3"/>
  <c r="P9" i="3" s="1"/>
  <c r="Y9" i="3" s="1"/>
  <c r="AX8" i="3"/>
  <c r="AW8" i="3"/>
  <c r="AT8" i="3"/>
  <c r="AA8" i="3"/>
  <c r="AI8" i="3" s="1"/>
  <c r="AJ8" i="3" s="1"/>
  <c r="O8" i="3"/>
  <c r="P8" i="3" s="1"/>
  <c r="Y8" i="3" s="1"/>
  <c r="AT7" i="3"/>
  <c r="AA7" i="3"/>
  <c r="AI7" i="3" s="1"/>
  <c r="AJ7" i="3" s="1"/>
  <c r="O7" i="3"/>
  <c r="P7" i="3" s="1"/>
  <c r="Y7" i="3" s="1"/>
  <c r="AT6" i="3"/>
  <c r="AA6" i="3"/>
  <c r="AI6" i="3" s="1"/>
  <c r="AJ6" i="3" s="1"/>
  <c r="O6" i="3"/>
  <c r="P6" i="3" s="1"/>
  <c r="Y6" i="3" s="1"/>
  <c r="AT5" i="3"/>
  <c r="AA5" i="3"/>
  <c r="AI5" i="3" s="1"/>
  <c r="AJ5" i="3" s="1"/>
  <c r="O5" i="3"/>
  <c r="P5" i="3" s="1"/>
  <c r="Y5" i="3" s="1"/>
  <c r="AT255" i="2"/>
  <c r="AA255" i="2"/>
  <c r="O255" i="2"/>
  <c r="AX255" i="2" s="1"/>
  <c r="AW255" i="2" s="1"/>
  <c r="AT254" i="2"/>
  <c r="AA254" i="2"/>
  <c r="P254" i="2"/>
  <c r="O254" i="2"/>
  <c r="AX254" i="2" s="1"/>
  <c r="AW254" i="2" s="1"/>
  <c r="AT253" i="2"/>
  <c r="AA253" i="2"/>
  <c r="AI253" i="2" s="1"/>
  <c r="AJ253" i="2" s="1"/>
  <c r="O253" i="2"/>
  <c r="AX253" i="2" s="1"/>
  <c r="AW253" i="2" s="1"/>
  <c r="AT252" i="2"/>
  <c r="AA252" i="2"/>
  <c r="AI252" i="2" s="1"/>
  <c r="AJ252" i="2" s="1"/>
  <c r="O252" i="2"/>
  <c r="AX252" i="2" s="1"/>
  <c r="AW252" i="2" s="1"/>
  <c r="AT251" i="2"/>
  <c r="AA251" i="2"/>
  <c r="AI251" i="2" s="1"/>
  <c r="AJ251" i="2" s="1"/>
  <c r="O251" i="2"/>
  <c r="AX251" i="2" s="1"/>
  <c r="AW251" i="2" s="1"/>
  <c r="AT250" i="2"/>
  <c r="AA250" i="2"/>
  <c r="P250" i="2"/>
  <c r="O250" i="2"/>
  <c r="AX250" i="2" s="1"/>
  <c r="AW250" i="2" s="1"/>
  <c r="AT249" i="2"/>
  <c r="AA249" i="2"/>
  <c r="AI249" i="2" s="1"/>
  <c r="AJ249" i="2" s="1"/>
  <c r="O249" i="2"/>
  <c r="AX249" i="2" s="1"/>
  <c r="AW249" i="2" s="1"/>
  <c r="AT248" i="2"/>
  <c r="AA248" i="2"/>
  <c r="AI248" i="2" s="1"/>
  <c r="AJ248" i="2" s="1"/>
  <c r="O248" i="2"/>
  <c r="AX248" i="2" s="1"/>
  <c r="AW248" i="2" s="1"/>
  <c r="AT247" i="2"/>
  <c r="AA247" i="2"/>
  <c r="AI247" i="2" s="1"/>
  <c r="AJ247" i="2" s="1"/>
  <c r="O247" i="2"/>
  <c r="AX247" i="2" s="1"/>
  <c r="AW247" i="2" s="1"/>
  <c r="AT246" i="2"/>
  <c r="AA246" i="2"/>
  <c r="O246" i="2"/>
  <c r="AX246" i="2" s="1"/>
  <c r="AW246" i="2" s="1"/>
  <c r="AT245" i="2"/>
  <c r="AA245" i="2"/>
  <c r="AI245" i="2" s="1"/>
  <c r="AJ245" i="2" s="1"/>
  <c r="O245" i="2"/>
  <c r="AX245" i="2" s="1"/>
  <c r="AW245" i="2" s="1"/>
  <c r="AT244" i="2"/>
  <c r="AA244" i="2"/>
  <c r="AI244" i="2" s="1"/>
  <c r="AJ244" i="2" s="1"/>
  <c r="P244" i="2"/>
  <c r="O244" i="2"/>
  <c r="AX244" i="2" s="1"/>
  <c r="AW244" i="2" s="1"/>
  <c r="AT243" i="2"/>
  <c r="AA243" i="2"/>
  <c r="AI243" i="2" s="1"/>
  <c r="AJ243" i="2" s="1"/>
  <c r="O243" i="2"/>
  <c r="AX243" i="2" s="1"/>
  <c r="AW243" i="2" s="1"/>
  <c r="AT242" i="2"/>
  <c r="AA242" i="2"/>
  <c r="AI242" i="2" s="1"/>
  <c r="AJ242" i="2" s="1"/>
  <c r="P242" i="2"/>
  <c r="Y242" i="2" s="1"/>
  <c r="O242" i="2"/>
  <c r="AX242" i="2" s="1"/>
  <c r="AW242" i="2" s="1"/>
  <c r="AT241" i="2"/>
  <c r="AA241" i="2"/>
  <c r="AI241" i="2" s="1"/>
  <c r="AJ241" i="2" s="1"/>
  <c r="P241" i="2"/>
  <c r="Y241" i="2" s="1"/>
  <c r="O241" i="2"/>
  <c r="AX241" i="2" s="1"/>
  <c r="AW241" i="2" s="1"/>
  <c r="AT240" i="2"/>
  <c r="AA240" i="2"/>
  <c r="AI240" i="2" s="1"/>
  <c r="AJ240" i="2" s="1"/>
  <c r="O240" i="2"/>
  <c r="AX240" i="2" s="1"/>
  <c r="AW240" i="2" s="1"/>
  <c r="AT239" i="2"/>
  <c r="AA239" i="2"/>
  <c r="AI239" i="2" s="1"/>
  <c r="AJ239" i="2" s="1"/>
  <c r="P239" i="2"/>
  <c r="O239" i="2"/>
  <c r="AX239" i="2" s="1"/>
  <c r="AW239" i="2" s="1"/>
  <c r="AT238" i="2"/>
  <c r="AA238" i="2"/>
  <c r="AI238" i="2" s="1"/>
  <c r="AJ238" i="2" s="1"/>
  <c r="O238" i="2"/>
  <c r="AX238" i="2" s="1"/>
  <c r="AW238" i="2" s="1"/>
  <c r="AT237" i="2"/>
  <c r="AA237" i="2"/>
  <c r="AI237" i="2" s="1"/>
  <c r="AJ237" i="2" s="1"/>
  <c r="P237" i="2"/>
  <c r="Y237" i="2" s="1"/>
  <c r="O237" i="2"/>
  <c r="AX237" i="2" s="1"/>
  <c r="AW237" i="2" s="1"/>
  <c r="AT236" i="2"/>
  <c r="AA236" i="2"/>
  <c r="AI236" i="2" s="1"/>
  <c r="AJ236" i="2" s="1"/>
  <c r="P236" i="2"/>
  <c r="O236" i="2"/>
  <c r="AX236" i="2" s="1"/>
  <c r="AW236" i="2" s="1"/>
  <c r="AT235" i="2"/>
  <c r="AI235" i="2"/>
  <c r="AJ235" i="2" s="1"/>
  <c r="AA235" i="2"/>
  <c r="O235" i="2"/>
  <c r="AX235" i="2" s="1"/>
  <c r="AW235" i="2" s="1"/>
  <c r="AT234" i="2"/>
  <c r="AA234" i="2"/>
  <c r="AI234" i="2" s="1"/>
  <c r="AJ234" i="2" s="1"/>
  <c r="O234" i="2"/>
  <c r="AX234" i="2" s="1"/>
  <c r="AW234" i="2" s="1"/>
  <c r="AT233" i="2"/>
  <c r="AA233" i="2"/>
  <c r="AI233" i="2" s="1"/>
  <c r="AJ233" i="2" s="1"/>
  <c r="O233" i="2"/>
  <c r="AX233" i="2" s="1"/>
  <c r="AW233" i="2" s="1"/>
  <c r="AT232" i="2"/>
  <c r="AA232" i="2"/>
  <c r="AI232" i="2" s="1"/>
  <c r="AJ232" i="2" s="1"/>
  <c r="P232" i="2"/>
  <c r="Y232" i="2" s="1"/>
  <c r="O232" i="2"/>
  <c r="AX232" i="2" s="1"/>
  <c r="AW232" i="2" s="1"/>
  <c r="AT231" i="2"/>
  <c r="AI231" i="2"/>
  <c r="AJ231" i="2" s="1"/>
  <c r="AA231" i="2"/>
  <c r="P231" i="2"/>
  <c r="Y231" i="2" s="1"/>
  <c r="O231" i="2"/>
  <c r="AX231" i="2" s="1"/>
  <c r="AW231" i="2" s="1"/>
  <c r="AT230" i="2"/>
  <c r="AA230" i="2"/>
  <c r="AI230" i="2" s="1"/>
  <c r="AJ230" i="2" s="1"/>
  <c r="O230" i="2"/>
  <c r="AX230" i="2" s="1"/>
  <c r="AW230" i="2" s="1"/>
  <c r="AT229" i="2"/>
  <c r="AA229" i="2"/>
  <c r="AI229" i="2" s="1"/>
  <c r="AJ229" i="2" s="1"/>
  <c r="O229" i="2"/>
  <c r="AX229" i="2" s="1"/>
  <c r="AW229" i="2" s="1"/>
  <c r="AT228" i="2"/>
  <c r="AA228" i="2"/>
  <c r="AI228" i="2" s="1"/>
  <c r="AJ228" i="2" s="1"/>
  <c r="O228" i="2"/>
  <c r="AX228" i="2" s="1"/>
  <c r="AW228" i="2" s="1"/>
  <c r="AT227" i="2"/>
  <c r="AA227" i="2"/>
  <c r="AI227" i="2" s="1"/>
  <c r="AJ227" i="2" s="1"/>
  <c r="P227" i="2"/>
  <c r="Y227" i="2" s="1"/>
  <c r="O227" i="2"/>
  <c r="AX227" i="2" s="1"/>
  <c r="AW227" i="2" s="1"/>
  <c r="AT226" i="2"/>
  <c r="AA226" i="2"/>
  <c r="AI226" i="2" s="1"/>
  <c r="AJ226" i="2" s="1"/>
  <c r="O226" i="2"/>
  <c r="AX226" i="2" s="1"/>
  <c r="AW226" i="2" s="1"/>
  <c r="AT225" i="2"/>
  <c r="AI225" i="2"/>
  <c r="AJ225" i="2" s="1"/>
  <c r="AA225" i="2"/>
  <c r="P225" i="2"/>
  <c r="Y225" i="2" s="1"/>
  <c r="O225" i="2"/>
  <c r="AX225" i="2" s="1"/>
  <c r="AW225" i="2" s="1"/>
  <c r="AT224" i="2"/>
  <c r="AA224" i="2"/>
  <c r="AI224" i="2" s="1"/>
  <c r="AJ224" i="2" s="1"/>
  <c r="O224" i="2"/>
  <c r="AX224" i="2" s="1"/>
  <c r="AW224" i="2" s="1"/>
  <c r="AT223" i="2"/>
  <c r="AA223" i="2"/>
  <c r="AI223" i="2" s="1"/>
  <c r="AJ223" i="2" s="1"/>
  <c r="O223" i="2"/>
  <c r="AX223" i="2" s="1"/>
  <c r="AW223" i="2" s="1"/>
  <c r="AT222" i="2"/>
  <c r="AA222" i="2"/>
  <c r="AI222" i="2" s="1"/>
  <c r="AJ222" i="2" s="1"/>
  <c r="O222" i="2"/>
  <c r="AX222" i="2" s="1"/>
  <c r="AW222" i="2" s="1"/>
  <c r="AT221" i="2"/>
  <c r="AA221" i="2"/>
  <c r="AI221" i="2" s="1"/>
  <c r="AJ221" i="2" s="1"/>
  <c r="P221" i="2"/>
  <c r="O221" i="2"/>
  <c r="AX221" i="2" s="1"/>
  <c r="AW221" i="2" s="1"/>
  <c r="AT220" i="2"/>
  <c r="AA220" i="2"/>
  <c r="AI220" i="2" s="1"/>
  <c r="AJ220" i="2" s="1"/>
  <c r="O220" i="2"/>
  <c r="AT219" i="2"/>
  <c r="AI219" i="2"/>
  <c r="AJ219" i="2" s="1"/>
  <c r="AA219" i="2"/>
  <c r="P219" i="2"/>
  <c r="Y219" i="2" s="1"/>
  <c r="O219" i="2"/>
  <c r="AX219" i="2" s="1"/>
  <c r="AW219" i="2" s="1"/>
  <c r="AT218" i="2"/>
  <c r="AA218" i="2"/>
  <c r="AI218" i="2" s="1"/>
  <c r="AJ218" i="2" s="1"/>
  <c r="O218" i="2"/>
  <c r="AX218" i="2" s="1"/>
  <c r="AW218" i="2" s="1"/>
  <c r="AT217" i="2"/>
  <c r="AA217" i="2"/>
  <c r="AI217" i="2" s="1"/>
  <c r="AJ217" i="2" s="1"/>
  <c r="O217" i="2"/>
  <c r="AX217" i="2" s="1"/>
  <c r="AW217" i="2" s="1"/>
  <c r="AT216" i="2"/>
  <c r="AA216" i="2"/>
  <c r="AI216" i="2" s="1"/>
  <c r="AJ216" i="2" s="1"/>
  <c r="O216" i="2"/>
  <c r="AT215" i="2"/>
  <c r="AI215" i="2"/>
  <c r="AJ215" i="2" s="1"/>
  <c r="AA215" i="2"/>
  <c r="O215" i="2"/>
  <c r="AX215" i="2" s="1"/>
  <c r="AW215" i="2" s="1"/>
  <c r="AT214" i="2"/>
  <c r="AA214" i="2"/>
  <c r="AI214" i="2" s="1"/>
  <c r="AJ214" i="2" s="1"/>
  <c r="O214" i="2"/>
  <c r="AX214" i="2" s="1"/>
  <c r="AW214" i="2" s="1"/>
  <c r="AX213" i="2"/>
  <c r="AW213" i="2" s="1"/>
  <c r="AT213" i="2"/>
  <c r="AA213" i="2"/>
  <c r="AI213" i="2" s="1"/>
  <c r="AJ213" i="2" s="1"/>
  <c r="O213" i="2"/>
  <c r="P213" i="2" s="1"/>
  <c r="AT212" i="2"/>
  <c r="AI212" i="2"/>
  <c r="AJ212" i="2" s="1"/>
  <c r="AA212" i="2"/>
  <c r="P212" i="2"/>
  <c r="Y212" i="2" s="1"/>
  <c r="AF212" i="2" s="1"/>
  <c r="O212" i="2"/>
  <c r="AX212" i="2" s="1"/>
  <c r="AW212" i="2" s="1"/>
  <c r="AT211" i="2"/>
  <c r="AA211" i="2"/>
  <c r="AI211" i="2" s="1"/>
  <c r="AJ211" i="2" s="1"/>
  <c r="P211" i="2"/>
  <c r="Y211" i="2" s="1"/>
  <c r="AF211" i="2" s="1"/>
  <c r="O211" i="2"/>
  <c r="AX211" i="2" s="1"/>
  <c r="AW211" i="2" s="1"/>
  <c r="AT210" i="2"/>
  <c r="AA210" i="2"/>
  <c r="AI210" i="2" s="1"/>
  <c r="AJ210" i="2" s="1"/>
  <c r="O210" i="2"/>
  <c r="P210" i="2" s="1"/>
  <c r="Y210" i="2" s="1"/>
  <c r="AX209" i="2"/>
  <c r="AW209" i="2" s="1"/>
  <c r="AT209" i="2"/>
  <c r="AI209" i="2"/>
  <c r="AJ209" i="2" s="1"/>
  <c r="AA209" i="2"/>
  <c r="O209" i="2"/>
  <c r="P209" i="2" s="1"/>
  <c r="Y209" i="2" s="1"/>
  <c r="AT208" i="2"/>
  <c r="AI208" i="2"/>
  <c r="AJ208" i="2" s="1"/>
  <c r="AA208" i="2"/>
  <c r="O208" i="2"/>
  <c r="AX208" i="2" s="1"/>
  <c r="AW208" i="2" s="1"/>
  <c r="AX207" i="2"/>
  <c r="AW207" i="2" s="1"/>
  <c r="AT207" i="2"/>
  <c r="AA207" i="2"/>
  <c r="AI207" i="2" s="1"/>
  <c r="AJ207" i="2" s="1"/>
  <c r="O207" i="2"/>
  <c r="P207" i="2" s="1"/>
  <c r="AT206" i="2"/>
  <c r="AA206" i="2"/>
  <c r="AI206" i="2" s="1"/>
  <c r="AJ206" i="2" s="1"/>
  <c r="O206" i="2"/>
  <c r="AX206" i="2" s="1"/>
  <c r="AW206" i="2" s="1"/>
  <c r="AT205" i="2"/>
  <c r="AA205" i="2"/>
  <c r="AI205" i="2" s="1"/>
  <c r="AJ205" i="2" s="1"/>
  <c r="P205" i="2"/>
  <c r="O205" i="2"/>
  <c r="AX205" i="2" s="1"/>
  <c r="AW205" i="2" s="1"/>
  <c r="AT204" i="2"/>
  <c r="AA204" i="2"/>
  <c r="AI204" i="2" s="1"/>
  <c r="AJ204" i="2" s="1"/>
  <c r="O204" i="2"/>
  <c r="P204" i="2" s="1"/>
  <c r="Y204" i="2" s="1"/>
  <c r="AT203" i="2"/>
  <c r="AA203" i="2"/>
  <c r="AI203" i="2" s="1"/>
  <c r="AJ203" i="2" s="1"/>
  <c r="O203" i="2"/>
  <c r="AX203" i="2" s="1"/>
  <c r="AW203" i="2" s="1"/>
  <c r="AT202" i="2"/>
  <c r="AA202" i="2"/>
  <c r="AI202" i="2" s="1"/>
  <c r="AJ202" i="2" s="1"/>
  <c r="P202" i="2"/>
  <c r="Y202" i="2" s="1"/>
  <c r="Z202" i="2" s="1"/>
  <c r="O202" i="2"/>
  <c r="AX202" i="2" s="1"/>
  <c r="AW202" i="2" s="1"/>
  <c r="AX201" i="2"/>
  <c r="AW201" i="2" s="1"/>
  <c r="AT201" i="2"/>
  <c r="AA201" i="2"/>
  <c r="AI201" i="2" s="1"/>
  <c r="AJ201" i="2" s="1"/>
  <c r="O201" i="2"/>
  <c r="P201" i="2" s="1"/>
  <c r="AT200" i="2"/>
  <c r="AA200" i="2"/>
  <c r="AI200" i="2" s="1"/>
  <c r="AJ200" i="2" s="1"/>
  <c r="O200" i="2"/>
  <c r="AX200" i="2" s="1"/>
  <c r="AW200" i="2" s="1"/>
  <c r="AT199" i="2"/>
  <c r="AA199" i="2"/>
  <c r="AI199" i="2" s="1"/>
  <c r="AJ199" i="2" s="1"/>
  <c r="O199" i="2"/>
  <c r="AX199" i="2" s="1"/>
  <c r="AW199" i="2" s="1"/>
  <c r="AX198" i="2"/>
  <c r="AW198" i="2" s="1"/>
  <c r="AT198" i="2"/>
  <c r="AA198" i="2"/>
  <c r="AI198" i="2" s="1"/>
  <c r="AJ198" i="2" s="1"/>
  <c r="O198" i="2"/>
  <c r="P198" i="2" s="1"/>
  <c r="Y198" i="2" s="1"/>
  <c r="AT197" i="2"/>
  <c r="AA197" i="2"/>
  <c r="AI197" i="2" s="1"/>
  <c r="AJ197" i="2" s="1"/>
  <c r="O197" i="2"/>
  <c r="AX197" i="2" s="1"/>
  <c r="AW197" i="2" s="1"/>
  <c r="AX196" i="2"/>
  <c r="AW196" i="2" s="1"/>
  <c r="AT196" i="2"/>
  <c r="AA196" i="2"/>
  <c r="AI196" i="2" s="1"/>
  <c r="AJ196" i="2" s="1"/>
  <c r="P196" i="2"/>
  <c r="O196" i="2"/>
  <c r="AT195" i="2"/>
  <c r="AA195" i="2"/>
  <c r="AI195" i="2" s="1"/>
  <c r="AJ195" i="2" s="1"/>
  <c r="O195" i="2"/>
  <c r="P195" i="2" s="1"/>
  <c r="Y195" i="2" s="1"/>
  <c r="AX194" i="2"/>
  <c r="AW194" i="2" s="1"/>
  <c r="AT194" i="2"/>
  <c r="AA194" i="2"/>
  <c r="AI194" i="2" s="1"/>
  <c r="AJ194" i="2" s="1"/>
  <c r="P194" i="2"/>
  <c r="O194" i="2"/>
  <c r="AT193" i="2"/>
  <c r="AI193" i="2"/>
  <c r="AJ193" i="2" s="1"/>
  <c r="AA193" i="2"/>
  <c r="O193" i="2"/>
  <c r="AX193" i="2" s="1"/>
  <c r="AW193" i="2" s="1"/>
  <c r="AT192" i="2"/>
  <c r="AA192" i="2"/>
  <c r="AI192" i="2" s="1"/>
  <c r="AJ192" i="2" s="1"/>
  <c r="O192" i="2"/>
  <c r="AX192" i="2" s="1"/>
  <c r="AW192" i="2" s="1"/>
  <c r="AT191" i="2"/>
  <c r="AI191" i="2"/>
  <c r="AJ191" i="2" s="1"/>
  <c r="AA191" i="2"/>
  <c r="O191" i="2"/>
  <c r="AX191" i="2" s="1"/>
  <c r="AW191" i="2" s="1"/>
  <c r="AT190" i="2"/>
  <c r="AI190" i="2"/>
  <c r="AJ190" i="2" s="1"/>
  <c r="AA190" i="2"/>
  <c r="O190" i="2"/>
  <c r="AX190" i="2" s="1"/>
  <c r="AW190" i="2" s="1"/>
  <c r="AX189" i="2"/>
  <c r="AW189" i="2" s="1"/>
  <c r="AT189" i="2"/>
  <c r="AA189" i="2"/>
  <c r="AI189" i="2" s="1"/>
  <c r="AJ189" i="2" s="1"/>
  <c r="O189" i="2"/>
  <c r="P189" i="2" s="1"/>
  <c r="AT188" i="2"/>
  <c r="AA188" i="2"/>
  <c r="AI188" i="2" s="1"/>
  <c r="AJ188" i="2" s="1"/>
  <c r="O188" i="2"/>
  <c r="AX188" i="2" s="1"/>
  <c r="AW188" i="2" s="1"/>
  <c r="AT187" i="2"/>
  <c r="AA187" i="2"/>
  <c r="AI187" i="2" s="1"/>
  <c r="AJ187" i="2" s="1"/>
  <c r="O187" i="2"/>
  <c r="AX187" i="2" s="1"/>
  <c r="AW187" i="2" s="1"/>
  <c r="AX186" i="2"/>
  <c r="AW186" i="2" s="1"/>
  <c r="AT186" i="2"/>
  <c r="AA186" i="2"/>
  <c r="AI186" i="2" s="1"/>
  <c r="AJ186" i="2" s="1"/>
  <c r="O186" i="2"/>
  <c r="P186" i="2" s="1"/>
  <c r="AT185" i="2"/>
  <c r="AA185" i="2"/>
  <c r="AI185" i="2" s="1"/>
  <c r="AJ185" i="2" s="1"/>
  <c r="O185" i="2"/>
  <c r="AX185" i="2" s="1"/>
  <c r="AW185" i="2" s="1"/>
  <c r="AX184" i="2"/>
  <c r="AW184" i="2" s="1"/>
  <c r="AT184" i="2"/>
  <c r="AA184" i="2"/>
  <c r="AI184" i="2" s="1"/>
  <c r="AJ184" i="2" s="1"/>
  <c r="P184" i="2"/>
  <c r="O184" i="2"/>
  <c r="AT183" i="2"/>
  <c r="AA183" i="2"/>
  <c r="AI183" i="2" s="1"/>
  <c r="AJ183" i="2" s="1"/>
  <c r="O183" i="2"/>
  <c r="P183" i="2" s="1"/>
  <c r="AX182" i="2"/>
  <c r="AW182" i="2" s="1"/>
  <c r="AT182" i="2"/>
  <c r="AA182" i="2"/>
  <c r="AI182" i="2" s="1"/>
  <c r="AJ182" i="2" s="1"/>
  <c r="O182" i="2"/>
  <c r="P182" i="2" s="1"/>
  <c r="Y182" i="2" s="1"/>
  <c r="AT181" i="2"/>
  <c r="AA181" i="2"/>
  <c r="AI181" i="2" s="1"/>
  <c r="AJ181" i="2" s="1"/>
  <c r="O181" i="2"/>
  <c r="AX181" i="2" s="1"/>
  <c r="AW181" i="2" s="1"/>
  <c r="AT180" i="2"/>
  <c r="AA180" i="2"/>
  <c r="AI180" i="2" s="1"/>
  <c r="AJ180" i="2" s="1"/>
  <c r="O180" i="2"/>
  <c r="P180" i="2" s="1"/>
  <c r="Y180" i="2" s="1"/>
  <c r="AT179" i="2"/>
  <c r="AA179" i="2"/>
  <c r="AI179" i="2" s="1"/>
  <c r="AJ179" i="2" s="1"/>
  <c r="P179" i="2"/>
  <c r="Y179" i="2" s="1"/>
  <c r="O179" i="2"/>
  <c r="AX179" i="2" s="1"/>
  <c r="AW179" i="2" s="1"/>
  <c r="AT178" i="2"/>
  <c r="AI178" i="2"/>
  <c r="AJ178" i="2" s="1"/>
  <c r="AA178" i="2"/>
  <c r="O178" i="2"/>
  <c r="AX178" i="2" s="1"/>
  <c r="AW178" i="2" s="1"/>
  <c r="AT177" i="2"/>
  <c r="AA177" i="2"/>
  <c r="AI177" i="2" s="1"/>
  <c r="AJ177" i="2" s="1"/>
  <c r="O177" i="2"/>
  <c r="P177" i="2" s="1"/>
  <c r="AT176" i="2"/>
  <c r="AA176" i="2"/>
  <c r="O176" i="2"/>
  <c r="AX176" i="2" s="1"/>
  <c r="AW176" i="2" s="1"/>
  <c r="AT175" i="2"/>
  <c r="AA175" i="2"/>
  <c r="AI175" i="2" s="1"/>
  <c r="AJ175" i="2" s="1"/>
  <c r="P175" i="2"/>
  <c r="Y175" i="2" s="1"/>
  <c r="O175" i="2"/>
  <c r="AX175" i="2" s="1"/>
  <c r="AW175" i="2" s="1"/>
  <c r="AT174" i="2"/>
  <c r="AA174" i="2"/>
  <c r="AI174" i="2" s="1"/>
  <c r="AJ174" i="2" s="1"/>
  <c r="O174" i="2"/>
  <c r="P174" i="2" s="1"/>
  <c r="Y174" i="2" s="1"/>
  <c r="AT173" i="2"/>
  <c r="AA173" i="2"/>
  <c r="AI173" i="2" s="1"/>
  <c r="AJ173" i="2" s="1"/>
  <c r="O173" i="2"/>
  <c r="P173" i="2" s="1"/>
  <c r="Y173" i="2" s="1"/>
  <c r="AX172" i="2"/>
  <c r="AW172" i="2" s="1"/>
  <c r="AT172" i="2"/>
  <c r="AA172" i="2"/>
  <c r="AI172" i="2" s="1"/>
  <c r="AJ172" i="2" s="1"/>
  <c r="P172" i="2"/>
  <c r="Y172" i="2" s="1"/>
  <c r="O172" i="2"/>
  <c r="AT171" i="2"/>
  <c r="AI171" i="2"/>
  <c r="AJ171" i="2" s="1"/>
  <c r="AA171" i="2"/>
  <c r="O171" i="2"/>
  <c r="AT170" i="2"/>
  <c r="AI170" i="2"/>
  <c r="AJ170" i="2" s="1"/>
  <c r="AA170" i="2"/>
  <c r="O170" i="2"/>
  <c r="AX170" i="2" s="1"/>
  <c r="AW170" i="2" s="1"/>
  <c r="AX169" i="2"/>
  <c r="AW169" i="2" s="1"/>
  <c r="AT169" i="2"/>
  <c r="AA169" i="2"/>
  <c r="AI169" i="2" s="1"/>
  <c r="AJ169" i="2" s="1"/>
  <c r="P169" i="2"/>
  <c r="Y169" i="2" s="1"/>
  <c r="O169" i="2"/>
  <c r="AX168" i="2"/>
  <c r="AW168" i="2" s="1"/>
  <c r="AT168" i="2"/>
  <c r="AI168" i="2"/>
  <c r="AJ168" i="2" s="1"/>
  <c r="AA168" i="2"/>
  <c r="O168" i="2"/>
  <c r="P168" i="2" s="1"/>
  <c r="AX167" i="2"/>
  <c r="AW167" i="2" s="1"/>
  <c r="AT167" i="2"/>
  <c r="AA167" i="2"/>
  <c r="AI167" i="2" s="1"/>
  <c r="AJ167" i="2" s="1"/>
  <c r="O167" i="2"/>
  <c r="P167" i="2" s="1"/>
  <c r="AT166" i="2"/>
  <c r="AA166" i="2"/>
  <c r="AI166" i="2" s="1"/>
  <c r="AJ166" i="2" s="1"/>
  <c r="Y166" i="2"/>
  <c r="P166" i="2"/>
  <c r="O166" i="2"/>
  <c r="AX166" i="2" s="1"/>
  <c r="AW166" i="2" s="1"/>
  <c r="AT165" i="2"/>
  <c r="AA165" i="2"/>
  <c r="AI165" i="2" s="1"/>
  <c r="AJ165" i="2" s="1"/>
  <c r="O165" i="2"/>
  <c r="AX164" i="2"/>
  <c r="AW164" i="2" s="1"/>
  <c r="AT164" i="2"/>
  <c r="AA164" i="2"/>
  <c r="AI164" i="2" s="1"/>
  <c r="AJ164" i="2" s="1"/>
  <c r="P164" i="2"/>
  <c r="Y164" i="2" s="1"/>
  <c r="O164" i="2"/>
  <c r="AT163" i="2"/>
  <c r="AA163" i="2"/>
  <c r="AI163" i="2" s="1"/>
  <c r="AJ163" i="2" s="1"/>
  <c r="O163" i="2"/>
  <c r="AX163" i="2" s="1"/>
  <c r="AW163" i="2" s="1"/>
  <c r="AT162" i="2"/>
  <c r="AJ162" i="2"/>
  <c r="AI162" i="2"/>
  <c r="AA162" i="2"/>
  <c r="O162" i="2"/>
  <c r="P162" i="2" s="1"/>
  <c r="Y162" i="2" s="1"/>
  <c r="AT161" i="2"/>
  <c r="AA161" i="2"/>
  <c r="AI161" i="2" s="1"/>
  <c r="AJ161" i="2" s="1"/>
  <c r="O161" i="2"/>
  <c r="P161" i="2" s="1"/>
  <c r="AT160" i="2"/>
  <c r="AA160" i="2"/>
  <c r="AI160" i="2" s="1"/>
  <c r="AJ160" i="2" s="1"/>
  <c r="P160" i="2"/>
  <c r="O160" i="2"/>
  <c r="AX160" i="2" s="1"/>
  <c r="AW160" i="2" s="1"/>
  <c r="AT159" i="2"/>
  <c r="AA159" i="2"/>
  <c r="AI159" i="2" s="1"/>
  <c r="AJ159" i="2" s="1"/>
  <c r="O159" i="2"/>
  <c r="AX159" i="2" s="1"/>
  <c r="AW159" i="2" s="1"/>
  <c r="AT158" i="2"/>
  <c r="AI158" i="2"/>
  <c r="AJ158" i="2" s="1"/>
  <c r="AA158" i="2"/>
  <c r="O158" i="2"/>
  <c r="AX157" i="2"/>
  <c r="AW157" i="2" s="1"/>
  <c r="AT157" i="2"/>
  <c r="AI157" i="2"/>
  <c r="AJ157" i="2" s="1"/>
  <c r="AA157" i="2"/>
  <c r="O157" i="2"/>
  <c r="P157" i="2" s="1"/>
  <c r="Y157" i="2" s="1"/>
  <c r="AT156" i="2"/>
  <c r="AA156" i="2"/>
  <c r="AI156" i="2" s="1"/>
  <c r="AJ156" i="2" s="1"/>
  <c r="O156" i="2"/>
  <c r="AX156" i="2" s="1"/>
  <c r="AW156" i="2" s="1"/>
  <c r="AT155" i="2"/>
  <c r="AA155" i="2"/>
  <c r="AI155" i="2" s="1"/>
  <c r="AJ155" i="2" s="1"/>
  <c r="O155" i="2"/>
  <c r="P155" i="2" s="1"/>
  <c r="AT154" i="2"/>
  <c r="AA154" i="2"/>
  <c r="AI154" i="2" s="1"/>
  <c r="AJ154" i="2" s="1"/>
  <c r="O154" i="2"/>
  <c r="AX154" i="2" s="1"/>
  <c r="AW154" i="2" s="1"/>
  <c r="AT153" i="2"/>
  <c r="AI153" i="2"/>
  <c r="AJ153" i="2" s="1"/>
  <c r="AA153" i="2"/>
  <c r="O153" i="2"/>
  <c r="P153" i="2" s="1"/>
  <c r="Y153" i="2" s="1"/>
  <c r="AT152" i="2"/>
  <c r="AA152" i="2"/>
  <c r="AI152" i="2" s="1"/>
  <c r="AJ152" i="2" s="1"/>
  <c r="O152" i="2"/>
  <c r="P152" i="2" s="1"/>
  <c r="AX151" i="2"/>
  <c r="AW151" i="2" s="1"/>
  <c r="AT151" i="2"/>
  <c r="AA151" i="2"/>
  <c r="AI151" i="2" s="1"/>
  <c r="AJ151" i="2" s="1"/>
  <c r="P151" i="2"/>
  <c r="Y151" i="2" s="1"/>
  <c r="O151" i="2"/>
  <c r="AT150" i="2"/>
  <c r="AA150" i="2"/>
  <c r="AI150" i="2" s="1"/>
  <c r="AJ150" i="2" s="1"/>
  <c r="O150" i="2"/>
  <c r="P150" i="2" s="1"/>
  <c r="AT149" i="2"/>
  <c r="AA149" i="2"/>
  <c r="AI149" i="2" s="1"/>
  <c r="AJ149" i="2" s="1"/>
  <c r="O149" i="2"/>
  <c r="AX149" i="2" s="1"/>
  <c r="AW149" i="2" s="1"/>
  <c r="AT148" i="2"/>
  <c r="AA148" i="2"/>
  <c r="AI148" i="2" s="1"/>
  <c r="AJ148" i="2" s="1"/>
  <c r="P148" i="2"/>
  <c r="Y148" i="2" s="1"/>
  <c r="O148" i="2"/>
  <c r="AX148" i="2" s="1"/>
  <c r="AW148" i="2" s="1"/>
  <c r="AT147" i="2"/>
  <c r="AA147" i="2"/>
  <c r="AI147" i="2" s="1"/>
  <c r="AJ147" i="2" s="1"/>
  <c r="O147" i="2"/>
  <c r="AX147" i="2" s="1"/>
  <c r="AW147" i="2" s="1"/>
  <c r="AT146" i="2"/>
  <c r="AA146" i="2"/>
  <c r="AI146" i="2" s="1"/>
  <c r="AJ146" i="2" s="1"/>
  <c r="O146" i="2"/>
  <c r="AX145" i="2"/>
  <c r="AW145" i="2" s="1"/>
  <c r="AT145" i="2"/>
  <c r="AA145" i="2"/>
  <c r="AI145" i="2" s="1"/>
  <c r="AJ145" i="2" s="1"/>
  <c r="O145" i="2"/>
  <c r="P145" i="2" s="1"/>
  <c r="AT144" i="2"/>
  <c r="AA144" i="2"/>
  <c r="AI144" i="2" s="1"/>
  <c r="AJ144" i="2" s="1"/>
  <c r="O144" i="2"/>
  <c r="AX144" i="2" s="1"/>
  <c r="AW144" i="2" s="1"/>
  <c r="AT143" i="2"/>
  <c r="AI143" i="2"/>
  <c r="AJ143" i="2" s="1"/>
  <c r="AA143" i="2"/>
  <c r="O143" i="2"/>
  <c r="P143" i="2" s="1"/>
  <c r="AT142" i="2"/>
  <c r="AA142" i="2"/>
  <c r="AI142" i="2" s="1"/>
  <c r="AJ142" i="2" s="1"/>
  <c r="O142" i="2"/>
  <c r="P142" i="2" s="1"/>
  <c r="Y142" i="2" s="1"/>
  <c r="AT141" i="2"/>
  <c r="AA141" i="2"/>
  <c r="AI141" i="2" s="1"/>
  <c r="AJ141" i="2" s="1"/>
  <c r="O141" i="2"/>
  <c r="P141" i="2" s="1"/>
  <c r="Y141" i="2" s="1"/>
  <c r="AT140" i="2"/>
  <c r="AI140" i="2"/>
  <c r="AJ140" i="2" s="1"/>
  <c r="AA140" i="2"/>
  <c r="O140" i="2"/>
  <c r="P140" i="2" s="1"/>
  <c r="Y140" i="2" s="1"/>
  <c r="AT139" i="2"/>
  <c r="AA139" i="2"/>
  <c r="AI139" i="2" s="1"/>
  <c r="AJ139" i="2" s="1"/>
  <c r="O139" i="2"/>
  <c r="P139" i="2" s="1"/>
  <c r="AT138" i="2"/>
  <c r="AJ138" i="2"/>
  <c r="AI138" i="2"/>
  <c r="AA138" i="2"/>
  <c r="O138" i="2"/>
  <c r="P138" i="2" s="1"/>
  <c r="Y138" i="2" s="1"/>
  <c r="AT137" i="2"/>
  <c r="AA137" i="2"/>
  <c r="AI137" i="2" s="1"/>
  <c r="AJ137" i="2" s="1"/>
  <c r="O137" i="2"/>
  <c r="P137" i="2" s="1"/>
  <c r="AT136" i="2"/>
  <c r="AA136" i="2"/>
  <c r="AI136" i="2" s="1"/>
  <c r="AJ136" i="2" s="1"/>
  <c r="O136" i="2"/>
  <c r="P136" i="2" s="1"/>
  <c r="AT135" i="2"/>
  <c r="AA135" i="2"/>
  <c r="AI135" i="2" s="1"/>
  <c r="AJ135" i="2" s="1"/>
  <c r="O135" i="2"/>
  <c r="P135" i="2" s="1"/>
  <c r="Y135" i="2" s="1"/>
  <c r="AT134" i="2"/>
  <c r="AI134" i="2"/>
  <c r="AJ134" i="2" s="1"/>
  <c r="AA134" i="2"/>
  <c r="O134" i="2"/>
  <c r="P134" i="2" s="1"/>
  <c r="Y134" i="2" s="1"/>
  <c r="AT133" i="2"/>
  <c r="AA133" i="2"/>
  <c r="AI133" i="2" s="1"/>
  <c r="AJ133" i="2" s="1"/>
  <c r="O133" i="2"/>
  <c r="P133" i="2" s="1"/>
  <c r="AT132" i="2"/>
  <c r="AI132" i="2"/>
  <c r="AJ132" i="2" s="1"/>
  <c r="AA132" i="2"/>
  <c r="O132" i="2"/>
  <c r="P132" i="2" s="1"/>
  <c r="Y132" i="2" s="1"/>
  <c r="AT131" i="2"/>
  <c r="AI131" i="2"/>
  <c r="AJ131" i="2" s="1"/>
  <c r="AA131" i="2"/>
  <c r="O131" i="2"/>
  <c r="P131" i="2" s="1"/>
  <c r="AT527" i="1"/>
  <c r="AA527" i="1"/>
  <c r="AI527" i="1" s="1"/>
  <c r="AJ527" i="1" s="1"/>
  <c r="O527" i="1"/>
  <c r="AX527" i="1" s="1"/>
  <c r="AW527" i="1" s="1"/>
  <c r="AT526" i="1"/>
  <c r="AA526" i="1"/>
  <c r="AI526" i="1" s="1"/>
  <c r="AJ526" i="1" s="1"/>
  <c r="O526" i="1"/>
  <c r="P526" i="1" s="1"/>
  <c r="AT525" i="1"/>
  <c r="AA525" i="1"/>
  <c r="AI525" i="1" s="1"/>
  <c r="AJ525" i="1" s="1"/>
  <c r="O525" i="1"/>
  <c r="AX525" i="1" s="1"/>
  <c r="AW525" i="1" s="1"/>
  <c r="AT524" i="1"/>
  <c r="AA524" i="1"/>
  <c r="AI524" i="1" s="1"/>
  <c r="AJ524" i="1" s="1"/>
  <c r="O524" i="1"/>
  <c r="P524" i="1" s="1"/>
  <c r="AT523" i="1"/>
  <c r="AA523" i="1"/>
  <c r="AI523" i="1" s="1"/>
  <c r="AJ523" i="1" s="1"/>
  <c r="O523" i="1"/>
  <c r="AX523" i="1" s="1"/>
  <c r="AW523" i="1" s="1"/>
  <c r="AT522" i="1"/>
  <c r="AA522" i="1"/>
  <c r="AI522" i="1" s="1"/>
  <c r="AJ522" i="1" s="1"/>
  <c r="O522" i="1"/>
  <c r="P522" i="1" s="1"/>
  <c r="AT521" i="1"/>
  <c r="AA521" i="1"/>
  <c r="AI521" i="1" s="1"/>
  <c r="AJ521" i="1" s="1"/>
  <c r="O521" i="1"/>
  <c r="AX521" i="1" s="1"/>
  <c r="AW521" i="1" s="1"/>
  <c r="AT520" i="1"/>
  <c r="AA520" i="1"/>
  <c r="AI520" i="1" s="1"/>
  <c r="AJ520" i="1" s="1"/>
  <c r="Y520" i="1"/>
  <c r="O520" i="1"/>
  <c r="P520" i="1" s="1"/>
  <c r="AT519" i="1"/>
  <c r="AA519" i="1"/>
  <c r="AI519" i="1" s="1"/>
  <c r="AJ519" i="1" s="1"/>
  <c r="O519" i="1"/>
  <c r="AX519" i="1" s="1"/>
  <c r="AW519" i="1" s="1"/>
  <c r="AT518" i="1"/>
  <c r="AA518" i="1"/>
  <c r="AI518" i="1" s="1"/>
  <c r="AJ518" i="1" s="1"/>
  <c r="O518" i="1"/>
  <c r="P518" i="1" s="1"/>
  <c r="AT517" i="1"/>
  <c r="AA517" i="1"/>
  <c r="AI517" i="1" s="1"/>
  <c r="AJ517" i="1" s="1"/>
  <c r="O517" i="1"/>
  <c r="AX517" i="1" s="1"/>
  <c r="AW517" i="1" s="1"/>
  <c r="AT516" i="1"/>
  <c r="AA516" i="1"/>
  <c r="AI516" i="1" s="1"/>
  <c r="AJ516" i="1" s="1"/>
  <c r="O516" i="1"/>
  <c r="P516" i="1" s="1"/>
  <c r="AT515" i="1"/>
  <c r="AA515" i="1"/>
  <c r="AI515" i="1" s="1"/>
  <c r="AJ515" i="1" s="1"/>
  <c r="O515" i="1"/>
  <c r="AX515" i="1" s="1"/>
  <c r="AW515" i="1" s="1"/>
  <c r="AT514" i="1"/>
  <c r="AA514" i="1"/>
  <c r="AI514" i="1" s="1"/>
  <c r="AJ514" i="1" s="1"/>
  <c r="O514" i="1"/>
  <c r="P514" i="1" s="1"/>
  <c r="AT513" i="1"/>
  <c r="AA513" i="1"/>
  <c r="AI513" i="1" s="1"/>
  <c r="AJ513" i="1" s="1"/>
  <c r="O513" i="1"/>
  <c r="AX513" i="1" s="1"/>
  <c r="AW513" i="1" s="1"/>
  <c r="AT512" i="1"/>
  <c r="AA512" i="1"/>
  <c r="AI512" i="1" s="1"/>
  <c r="AJ512" i="1" s="1"/>
  <c r="O512" i="1"/>
  <c r="P512" i="1" s="1"/>
  <c r="AT511" i="1"/>
  <c r="AA511" i="1"/>
  <c r="AI511" i="1" s="1"/>
  <c r="AJ511" i="1" s="1"/>
  <c r="O511" i="1"/>
  <c r="AX511" i="1" s="1"/>
  <c r="AW511" i="1" s="1"/>
  <c r="AT510" i="1"/>
  <c r="AA510" i="1"/>
  <c r="AI510" i="1" s="1"/>
  <c r="AJ510" i="1" s="1"/>
  <c r="O510" i="1"/>
  <c r="AT509" i="1"/>
  <c r="AA509" i="1"/>
  <c r="AI509" i="1" s="1"/>
  <c r="AJ509" i="1" s="1"/>
  <c r="O509" i="1"/>
  <c r="AX509" i="1" s="1"/>
  <c r="AW509" i="1" s="1"/>
  <c r="AX508" i="1"/>
  <c r="AW508" i="1" s="1"/>
  <c r="AT508" i="1"/>
  <c r="AA508" i="1"/>
  <c r="AI508" i="1" s="1"/>
  <c r="AJ508" i="1" s="1"/>
  <c r="O508" i="1"/>
  <c r="P508" i="1" s="1"/>
  <c r="AT507" i="1"/>
  <c r="AA507" i="1"/>
  <c r="AI507" i="1" s="1"/>
  <c r="AJ507" i="1" s="1"/>
  <c r="O507" i="1"/>
  <c r="AT506" i="1"/>
  <c r="AA506" i="1"/>
  <c r="AI506" i="1" s="1"/>
  <c r="AJ506" i="1" s="1"/>
  <c r="O506" i="1"/>
  <c r="P506" i="1" s="1"/>
  <c r="Y506" i="1" s="1"/>
  <c r="AT505" i="1"/>
  <c r="AA505" i="1"/>
  <c r="AI505" i="1" s="1"/>
  <c r="AJ505" i="1" s="1"/>
  <c r="O505" i="1"/>
  <c r="AX505" i="1" s="1"/>
  <c r="AW505" i="1" s="1"/>
  <c r="AT504" i="1"/>
  <c r="AA504" i="1"/>
  <c r="AI504" i="1" s="1"/>
  <c r="AJ504" i="1" s="1"/>
  <c r="O504" i="1"/>
  <c r="P504" i="1" s="1"/>
  <c r="AT503" i="1"/>
  <c r="AA503" i="1"/>
  <c r="AI503" i="1" s="1"/>
  <c r="AJ503" i="1" s="1"/>
  <c r="O503" i="1"/>
  <c r="AX503" i="1" s="1"/>
  <c r="AW503" i="1" s="1"/>
  <c r="AT502" i="1"/>
  <c r="AA502" i="1"/>
  <c r="AI502" i="1" s="1"/>
  <c r="AJ502" i="1" s="1"/>
  <c r="O502" i="1"/>
  <c r="P502" i="1" s="1"/>
  <c r="AT501" i="1"/>
  <c r="AA501" i="1"/>
  <c r="AI501" i="1" s="1"/>
  <c r="AJ501" i="1" s="1"/>
  <c r="O501" i="1"/>
  <c r="AX501" i="1" s="1"/>
  <c r="AW501" i="1" s="1"/>
  <c r="AT500" i="1"/>
  <c r="AA500" i="1"/>
  <c r="AI500" i="1" s="1"/>
  <c r="AJ500" i="1" s="1"/>
  <c r="O500" i="1"/>
  <c r="P500" i="1" s="1"/>
  <c r="AT499" i="1"/>
  <c r="AA499" i="1"/>
  <c r="AI499" i="1" s="1"/>
  <c r="AJ499" i="1" s="1"/>
  <c r="O499" i="1"/>
  <c r="AX499" i="1" s="1"/>
  <c r="AW499" i="1" s="1"/>
  <c r="AT498" i="1"/>
  <c r="AA498" i="1"/>
  <c r="AI498" i="1" s="1"/>
  <c r="AJ498" i="1" s="1"/>
  <c r="O498" i="1"/>
  <c r="P498" i="1" s="1"/>
  <c r="AT497" i="1"/>
  <c r="AA497" i="1"/>
  <c r="AI497" i="1" s="1"/>
  <c r="AJ497" i="1" s="1"/>
  <c r="O497" i="1"/>
  <c r="AX497" i="1" s="1"/>
  <c r="AW497" i="1" s="1"/>
  <c r="AT496" i="1"/>
  <c r="AA496" i="1"/>
  <c r="AI496" i="1" s="1"/>
  <c r="AJ496" i="1" s="1"/>
  <c r="O496" i="1"/>
  <c r="P496" i="1" s="1"/>
  <c r="AT495" i="1"/>
  <c r="AA495" i="1"/>
  <c r="AI495" i="1" s="1"/>
  <c r="AJ495" i="1" s="1"/>
  <c r="O495" i="1"/>
  <c r="AT494" i="1"/>
  <c r="AA494" i="1"/>
  <c r="AI494" i="1" s="1"/>
  <c r="AJ494" i="1" s="1"/>
  <c r="O494" i="1"/>
  <c r="P494" i="1" s="1"/>
  <c r="AT493" i="1"/>
  <c r="AA493" i="1"/>
  <c r="AI493" i="1" s="1"/>
  <c r="AJ493" i="1" s="1"/>
  <c r="O493" i="1"/>
  <c r="AT492" i="1"/>
  <c r="AA492" i="1"/>
  <c r="AI492" i="1" s="1"/>
  <c r="AJ492" i="1" s="1"/>
  <c r="O492" i="1"/>
  <c r="P492" i="1" s="1"/>
  <c r="AT491" i="1"/>
  <c r="AA491" i="1"/>
  <c r="AI491" i="1" s="1"/>
  <c r="AJ491" i="1" s="1"/>
  <c r="O491" i="1"/>
  <c r="AT490" i="1"/>
  <c r="AA490" i="1"/>
  <c r="AI490" i="1" s="1"/>
  <c r="AJ490" i="1" s="1"/>
  <c r="O490" i="1"/>
  <c r="AX490" i="1" s="1"/>
  <c r="AW490" i="1" s="1"/>
  <c r="AT489" i="1"/>
  <c r="AA489" i="1"/>
  <c r="AI489" i="1" s="1"/>
  <c r="AJ489" i="1" s="1"/>
  <c r="O489" i="1"/>
  <c r="AX489" i="1" s="1"/>
  <c r="AW489" i="1" s="1"/>
  <c r="AT488" i="1"/>
  <c r="AA488" i="1"/>
  <c r="O488" i="1"/>
  <c r="AX488" i="1" s="1"/>
  <c r="AW488" i="1" s="1"/>
  <c r="AT487" i="1"/>
  <c r="AA487" i="1"/>
  <c r="AI487" i="1" s="1"/>
  <c r="AJ487" i="1" s="1"/>
  <c r="O487" i="1"/>
  <c r="AX487" i="1" s="1"/>
  <c r="AW487" i="1" s="1"/>
  <c r="AT486" i="1"/>
  <c r="AA486" i="1"/>
  <c r="AI486" i="1" s="1"/>
  <c r="AJ486" i="1" s="1"/>
  <c r="O486" i="1"/>
  <c r="P486" i="1" s="1"/>
  <c r="AT485" i="1"/>
  <c r="AA485" i="1"/>
  <c r="AI485" i="1" s="1"/>
  <c r="AJ485" i="1" s="1"/>
  <c r="O485" i="1"/>
  <c r="AX485" i="1" s="1"/>
  <c r="AW485" i="1" s="1"/>
  <c r="AT484" i="1"/>
  <c r="AA484" i="1"/>
  <c r="AI484" i="1" s="1"/>
  <c r="AJ484" i="1" s="1"/>
  <c r="O484" i="1"/>
  <c r="AX484" i="1" s="1"/>
  <c r="AW484" i="1" s="1"/>
  <c r="AT483" i="1"/>
  <c r="AA483" i="1"/>
  <c r="AI483" i="1" s="1"/>
  <c r="AJ483" i="1" s="1"/>
  <c r="O483" i="1"/>
  <c r="AX483" i="1" s="1"/>
  <c r="AW483" i="1" s="1"/>
  <c r="AT482" i="1"/>
  <c r="AA482" i="1"/>
  <c r="O482" i="1"/>
  <c r="AX482" i="1" s="1"/>
  <c r="AW482" i="1" s="1"/>
  <c r="AT481" i="1"/>
  <c r="AA481" i="1"/>
  <c r="AI481" i="1" s="1"/>
  <c r="AJ481" i="1" s="1"/>
  <c r="O481" i="1"/>
  <c r="AX481" i="1" s="1"/>
  <c r="AW481" i="1" s="1"/>
  <c r="AT480" i="1"/>
  <c r="AA480" i="1"/>
  <c r="AI480" i="1" s="1"/>
  <c r="AJ480" i="1" s="1"/>
  <c r="O480" i="1"/>
  <c r="AX480" i="1" s="1"/>
  <c r="AW480" i="1" s="1"/>
  <c r="AT479" i="1"/>
  <c r="AA479" i="1"/>
  <c r="AI479" i="1" s="1"/>
  <c r="AJ479" i="1" s="1"/>
  <c r="O479" i="1"/>
  <c r="AX479" i="1" s="1"/>
  <c r="AW479" i="1" s="1"/>
  <c r="AT478" i="1"/>
  <c r="AA478" i="1"/>
  <c r="AI478" i="1" s="1"/>
  <c r="AJ478" i="1" s="1"/>
  <c r="O478" i="1"/>
  <c r="AX478" i="1" s="1"/>
  <c r="AW478" i="1" s="1"/>
  <c r="AT477" i="1"/>
  <c r="AA477" i="1"/>
  <c r="AI477" i="1" s="1"/>
  <c r="AJ477" i="1" s="1"/>
  <c r="O477" i="1"/>
  <c r="AT476" i="1"/>
  <c r="AA476" i="1"/>
  <c r="AI476" i="1" s="1"/>
  <c r="AJ476" i="1" s="1"/>
  <c r="O476" i="1"/>
  <c r="AX476" i="1" s="1"/>
  <c r="AW476" i="1" s="1"/>
  <c r="AT475" i="1"/>
  <c r="AA475" i="1"/>
  <c r="AI475" i="1" s="1"/>
  <c r="AJ475" i="1" s="1"/>
  <c r="O475" i="1"/>
  <c r="AX475" i="1" s="1"/>
  <c r="AW475" i="1" s="1"/>
  <c r="AT474" i="1"/>
  <c r="AA474" i="1"/>
  <c r="AI474" i="1" s="1"/>
  <c r="AJ474" i="1" s="1"/>
  <c r="O474" i="1"/>
  <c r="P474" i="1" s="1"/>
  <c r="AT473" i="1"/>
  <c r="AA473" i="1"/>
  <c r="AI473" i="1" s="1"/>
  <c r="AJ473" i="1" s="1"/>
  <c r="O473" i="1"/>
  <c r="P473" i="1" s="1"/>
  <c r="AT472" i="1"/>
  <c r="AA472" i="1"/>
  <c r="AI472" i="1" s="1"/>
  <c r="AJ472" i="1" s="1"/>
  <c r="O472" i="1"/>
  <c r="AX472" i="1" s="1"/>
  <c r="AW472" i="1" s="1"/>
  <c r="AT471" i="1"/>
  <c r="AA471" i="1"/>
  <c r="AI471" i="1" s="1"/>
  <c r="AJ471" i="1" s="1"/>
  <c r="O471" i="1"/>
  <c r="AX471" i="1" s="1"/>
  <c r="AW471" i="1" s="1"/>
  <c r="AT470" i="1"/>
  <c r="AA470" i="1"/>
  <c r="AI470" i="1" s="1"/>
  <c r="AJ470" i="1" s="1"/>
  <c r="O470" i="1"/>
  <c r="P470" i="1" s="1"/>
  <c r="AT469" i="1"/>
  <c r="AA469" i="1"/>
  <c r="AI469" i="1" s="1"/>
  <c r="AJ469" i="1" s="1"/>
  <c r="O469" i="1"/>
  <c r="P469" i="1" s="1"/>
  <c r="AT468" i="1"/>
  <c r="AA468" i="1"/>
  <c r="AI468" i="1" s="1"/>
  <c r="AJ468" i="1" s="1"/>
  <c r="O468" i="1"/>
  <c r="P468" i="1" s="1"/>
  <c r="AX467" i="1"/>
  <c r="AW467" i="1" s="1"/>
  <c r="AT467" i="1"/>
  <c r="AA467" i="1"/>
  <c r="AI467" i="1" s="1"/>
  <c r="AJ467" i="1" s="1"/>
  <c r="O467" i="1"/>
  <c r="P467" i="1" s="1"/>
  <c r="AT466" i="1"/>
  <c r="AA466" i="1"/>
  <c r="AI466" i="1" s="1"/>
  <c r="AJ466" i="1" s="1"/>
  <c r="O466" i="1"/>
  <c r="P466" i="1" s="1"/>
  <c r="AT465" i="1"/>
  <c r="AA465" i="1"/>
  <c r="AI465" i="1" s="1"/>
  <c r="AJ465" i="1" s="1"/>
  <c r="O465" i="1"/>
  <c r="P465" i="1" s="1"/>
  <c r="AT464" i="1"/>
  <c r="AA464" i="1"/>
  <c r="AI464" i="1" s="1"/>
  <c r="AJ464" i="1" s="1"/>
  <c r="O464" i="1"/>
  <c r="P464" i="1" s="1"/>
  <c r="AT463" i="1"/>
  <c r="AA463" i="1"/>
  <c r="AI463" i="1" s="1"/>
  <c r="AJ463" i="1" s="1"/>
  <c r="O463" i="1"/>
  <c r="P463" i="1" s="1"/>
  <c r="AT462" i="1"/>
  <c r="AA462" i="1"/>
  <c r="AI462" i="1" s="1"/>
  <c r="AJ462" i="1" s="1"/>
  <c r="O462" i="1"/>
  <c r="P462" i="1" s="1"/>
  <c r="AT461" i="1"/>
  <c r="AA461" i="1"/>
  <c r="AI461" i="1" s="1"/>
  <c r="AJ461" i="1" s="1"/>
  <c r="O461" i="1"/>
  <c r="P461" i="1" s="1"/>
  <c r="AT460" i="1"/>
  <c r="AA460" i="1"/>
  <c r="AI460" i="1" s="1"/>
  <c r="AJ460" i="1" s="1"/>
  <c r="O460" i="1"/>
  <c r="P460" i="1" s="1"/>
  <c r="AT459" i="1"/>
  <c r="AA459" i="1"/>
  <c r="AI459" i="1" s="1"/>
  <c r="AJ459" i="1" s="1"/>
  <c r="O459" i="1"/>
  <c r="P459" i="1" s="1"/>
  <c r="AT458" i="1"/>
  <c r="AA458" i="1"/>
  <c r="AI458" i="1" s="1"/>
  <c r="AJ458" i="1" s="1"/>
  <c r="O458" i="1"/>
  <c r="P458" i="1" s="1"/>
  <c r="AT457" i="1"/>
  <c r="AA457" i="1"/>
  <c r="AI457" i="1" s="1"/>
  <c r="AJ457" i="1" s="1"/>
  <c r="O457" i="1"/>
  <c r="AT456" i="1"/>
  <c r="AA456" i="1"/>
  <c r="AI456" i="1" s="1"/>
  <c r="AJ456" i="1" s="1"/>
  <c r="O456" i="1"/>
  <c r="P456" i="1" s="1"/>
  <c r="AT455" i="1"/>
  <c r="AA455" i="1"/>
  <c r="AI455" i="1" s="1"/>
  <c r="AJ455" i="1" s="1"/>
  <c r="O455" i="1"/>
  <c r="P455" i="1" s="1"/>
  <c r="AT454" i="1"/>
  <c r="AA454" i="1"/>
  <c r="AI454" i="1" s="1"/>
  <c r="AJ454" i="1" s="1"/>
  <c r="O454" i="1"/>
  <c r="P454" i="1" s="1"/>
  <c r="AT453" i="1"/>
  <c r="AA453" i="1"/>
  <c r="AI453" i="1" s="1"/>
  <c r="AJ453" i="1" s="1"/>
  <c r="O453" i="1"/>
  <c r="P453" i="1" s="1"/>
  <c r="AT452" i="1"/>
  <c r="AA452" i="1"/>
  <c r="AI452" i="1" s="1"/>
  <c r="AJ452" i="1" s="1"/>
  <c r="O452" i="1"/>
  <c r="P452" i="1" s="1"/>
  <c r="AT451" i="1"/>
  <c r="AA451" i="1"/>
  <c r="AI451" i="1" s="1"/>
  <c r="AJ451" i="1" s="1"/>
  <c r="O451" i="1"/>
  <c r="P451" i="1" s="1"/>
  <c r="AT450" i="1"/>
  <c r="AA450" i="1"/>
  <c r="AI450" i="1" s="1"/>
  <c r="AJ450" i="1" s="1"/>
  <c r="O450" i="1"/>
  <c r="P450" i="1" s="1"/>
  <c r="AT449" i="1"/>
  <c r="AA449" i="1"/>
  <c r="AI449" i="1" s="1"/>
  <c r="AJ449" i="1" s="1"/>
  <c r="O449" i="1"/>
  <c r="P449" i="1" s="1"/>
  <c r="AT448" i="1"/>
  <c r="AA448" i="1"/>
  <c r="AI448" i="1" s="1"/>
  <c r="AJ448" i="1" s="1"/>
  <c r="O448" i="1"/>
  <c r="P448" i="1" s="1"/>
  <c r="AT447" i="1"/>
  <c r="AA447" i="1"/>
  <c r="AI447" i="1" s="1"/>
  <c r="AJ447" i="1" s="1"/>
  <c r="O447" i="1"/>
  <c r="P447" i="1" s="1"/>
  <c r="AT446" i="1"/>
  <c r="AA446" i="1"/>
  <c r="AI446" i="1" s="1"/>
  <c r="AJ446" i="1" s="1"/>
  <c r="O446" i="1"/>
  <c r="P446" i="1" s="1"/>
  <c r="AT445" i="1"/>
  <c r="AA445" i="1"/>
  <c r="AI445" i="1" s="1"/>
  <c r="AJ445" i="1" s="1"/>
  <c r="O445" i="1"/>
  <c r="P445" i="1" s="1"/>
  <c r="AT444" i="1"/>
  <c r="AA444" i="1"/>
  <c r="AI444" i="1" s="1"/>
  <c r="AJ444" i="1" s="1"/>
  <c r="O444" i="1"/>
  <c r="P444" i="1" s="1"/>
  <c r="AT443" i="1"/>
  <c r="AA443" i="1"/>
  <c r="AI443" i="1" s="1"/>
  <c r="AJ443" i="1" s="1"/>
  <c r="O443" i="1"/>
  <c r="P443" i="1" s="1"/>
  <c r="AT442" i="1"/>
  <c r="AA442" i="1"/>
  <c r="AI442" i="1" s="1"/>
  <c r="AJ442" i="1" s="1"/>
  <c r="O442" i="1"/>
  <c r="P442" i="1" s="1"/>
  <c r="AT441" i="1"/>
  <c r="AA441" i="1"/>
  <c r="AI441" i="1" s="1"/>
  <c r="AJ441" i="1" s="1"/>
  <c r="O441" i="1"/>
  <c r="AT440" i="1"/>
  <c r="AA440" i="1"/>
  <c r="AI440" i="1" s="1"/>
  <c r="AJ440" i="1" s="1"/>
  <c r="O440" i="1"/>
  <c r="P440" i="1" s="1"/>
  <c r="AT439" i="1"/>
  <c r="AA439" i="1"/>
  <c r="AI439" i="1" s="1"/>
  <c r="AJ439" i="1" s="1"/>
  <c r="O439" i="1"/>
  <c r="P439" i="1" s="1"/>
  <c r="AT438" i="1"/>
  <c r="AA438" i="1"/>
  <c r="AI438" i="1" s="1"/>
  <c r="AJ438" i="1" s="1"/>
  <c r="O438" i="1"/>
  <c r="P438" i="1" s="1"/>
  <c r="AT437" i="1"/>
  <c r="AA437" i="1"/>
  <c r="AI437" i="1" s="1"/>
  <c r="AJ437" i="1" s="1"/>
  <c r="O437" i="1"/>
  <c r="P437" i="1" s="1"/>
  <c r="AT436" i="1"/>
  <c r="AA436" i="1"/>
  <c r="AI436" i="1" s="1"/>
  <c r="AJ436" i="1" s="1"/>
  <c r="O436" i="1"/>
  <c r="P436" i="1" s="1"/>
  <c r="AT435" i="1"/>
  <c r="AA435" i="1"/>
  <c r="AI435" i="1" s="1"/>
  <c r="AJ435" i="1" s="1"/>
  <c r="O435" i="1"/>
  <c r="AX435" i="1" s="1"/>
  <c r="AW435" i="1" s="1"/>
  <c r="AT434" i="1"/>
  <c r="AA434" i="1"/>
  <c r="AI434" i="1" s="1"/>
  <c r="AJ434" i="1" s="1"/>
  <c r="O434" i="1"/>
  <c r="AX434" i="1" s="1"/>
  <c r="AW434" i="1" s="1"/>
  <c r="AT433" i="1"/>
  <c r="AA433" i="1"/>
  <c r="AI433" i="1" s="1"/>
  <c r="AJ433" i="1" s="1"/>
  <c r="O433" i="1"/>
  <c r="P433" i="1" s="1"/>
  <c r="AT432" i="1"/>
  <c r="AA432" i="1"/>
  <c r="AI432" i="1" s="1"/>
  <c r="AJ432" i="1" s="1"/>
  <c r="O432" i="1"/>
  <c r="P432" i="1" s="1"/>
  <c r="AT431" i="1"/>
  <c r="AI431" i="1"/>
  <c r="AJ431" i="1" s="1"/>
  <c r="AA431" i="1"/>
  <c r="O431" i="1"/>
  <c r="P431" i="1" s="1"/>
  <c r="AT430" i="1"/>
  <c r="AA430" i="1"/>
  <c r="AI430" i="1" s="1"/>
  <c r="AJ430" i="1" s="1"/>
  <c r="O430" i="1"/>
  <c r="AX430" i="1" s="1"/>
  <c r="AW430" i="1" s="1"/>
  <c r="AT429" i="1"/>
  <c r="AA429" i="1"/>
  <c r="AI429" i="1" s="1"/>
  <c r="AJ429" i="1" s="1"/>
  <c r="O429" i="1"/>
  <c r="P429" i="1" s="1"/>
  <c r="Y429" i="1" s="1"/>
  <c r="AT428" i="1"/>
  <c r="AA428" i="1"/>
  <c r="AI428" i="1" s="1"/>
  <c r="AJ428" i="1" s="1"/>
  <c r="O428" i="1"/>
  <c r="P428" i="1" s="1"/>
  <c r="AT427" i="1"/>
  <c r="AA427" i="1"/>
  <c r="AI427" i="1" s="1"/>
  <c r="AJ427" i="1" s="1"/>
  <c r="O427" i="1"/>
  <c r="P427" i="1" s="1"/>
  <c r="AT426" i="1"/>
  <c r="AA426" i="1"/>
  <c r="AI426" i="1" s="1"/>
  <c r="AJ426" i="1" s="1"/>
  <c r="O426" i="1"/>
  <c r="AX426" i="1" s="1"/>
  <c r="AW426" i="1" s="1"/>
  <c r="AT425" i="1"/>
  <c r="AA425" i="1"/>
  <c r="AI425" i="1" s="1"/>
  <c r="AJ425" i="1" s="1"/>
  <c r="O425" i="1"/>
  <c r="AX425" i="1" s="1"/>
  <c r="AW425" i="1" s="1"/>
  <c r="AT424" i="1"/>
  <c r="AA424" i="1"/>
  <c r="AI424" i="1" s="1"/>
  <c r="AJ424" i="1" s="1"/>
  <c r="O424" i="1"/>
  <c r="P424" i="1" s="1"/>
  <c r="AT423" i="1"/>
  <c r="AA423" i="1"/>
  <c r="AI423" i="1" s="1"/>
  <c r="AJ423" i="1" s="1"/>
  <c r="O423" i="1"/>
  <c r="P423" i="1" s="1"/>
  <c r="AT422" i="1"/>
  <c r="AA422" i="1"/>
  <c r="AI422" i="1" s="1"/>
  <c r="AJ422" i="1" s="1"/>
  <c r="O422" i="1"/>
  <c r="AX422" i="1" s="1"/>
  <c r="AW422" i="1" s="1"/>
  <c r="AT421" i="1"/>
  <c r="AA421" i="1"/>
  <c r="AI421" i="1" s="1"/>
  <c r="AJ421" i="1" s="1"/>
  <c r="O421" i="1"/>
  <c r="P421" i="1" s="1"/>
  <c r="AT420" i="1"/>
  <c r="AA420" i="1"/>
  <c r="AI420" i="1" s="1"/>
  <c r="AJ420" i="1" s="1"/>
  <c r="O420" i="1"/>
  <c r="AX420" i="1" s="1"/>
  <c r="AW420" i="1" s="1"/>
  <c r="AT419" i="1"/>
  <c r="AA419" i="1"/>
  <c r="AI419" i="1" s="1"/>
  <c r="AJ419" i="1" s="1"/>
  <c r="O419" i="1"/>
  <c r="P419" i="1" s="1"/>
  <c r="AT418" i="1"/>
  <c r="AA418" i="1"/>
  <c r="AI418" i="1" s="1"/>
  <c r="AJ418" i="1" s="1"/>
  <c r="O418" i="1"/>
  <c r="P418" i="1" s="1"/>
  <c r="AT417" i="1"/>
  <c r="AA417" i="1"/>
  <c r="AI417" i="1" s="1"/>
  <c r="AJ417" i="1" s="1"/>
  <c r="O417" i="1"/>
  <c r="P417" i="1" s="1"/>
  <c r="AT416" i="1"/>
  <c r="AA416" i="1"/>
  <c r="AI416" i="1" s="1"/>
  <c r="AJ416" i="1" s="1"/>
  <c r="O416" i="1"/>
  <c r="P416" i="1" s="1"/>
  <c r="AT415" i="1"/>
  <c r="AA415" i="1"/>
  <c r="AI415" i="1" s="1"/>
  <c r="AJ415" i="1" s="1"/>
  <c r="O415" i="1"/>
  <c r="P415" i="1" s="1"/>
  <c r="AT414" i="1"/>
  <c r="AA414" i="1"/>
  <c r="AI414" i="1" s="1"/>
  <c r="AJ414" i="1" s="1"/>
  <c r="O414" i="1"/>
  <c r="AX414" i="1" s="1"/>
  <c r="AW414" i="1" s="1"/>
  <c r="AT413" i="1"/>
  <c r="AA413" i="1"/>
  <c r="AI413" i="1" s="1"/>
  <c r="AJ413" i="1" s="1"/>
  <c r="O413" i="1"/>
  <c r="P413" i="1" s="1"/>
  <c r="AT412" i="1"/>
  <c r="AA412" i="1"/>
  <c r="AI412" i="1" s="1"/>
  <c r="AJ412" i="1" s="1"/>
  <c r="O412" i="1"/>
  <c r="AX412" i="1" s="1"/>
  <c r="AW412" i="1" s="1"/>
  <c r="AT411" i="1"/>
  <c r="AA411" i="1"/>
  <c r="O411" i="1"/>
  <c r="P411" i="1" s="1"/>
  <c r="AT410" i="1"/>
  <c r="AA410" i="1"/>
  <c r="AI410" i="1" s="1"/>
  <c r="AJ410" i="1" s="1"/>
  <c r="O410" i="1"/>
  <c r="P410" i="1" s="1"/>
  <c r="AT409" i="1"/>
  <c r="AA409" i="1"/>
  <c r="AI409" i="1" s="1"/>
  <c r="AJ409" i="1" s="1"/>
  <c r="O409" i="1"/>
  <c r="P409" i="1" s="1"/>
  <c r="AT408" i="1"/>
  <c r="AA408" i="1"/>
  <c r="AI408" i="1" s="1"/>
  <c r="AJ408" i="1" s="1"/>
  <c r="O408" i="1"/>
  <c r="P408" i="1" s="1"/>
  <c r="AT407" i="1"/>
  <c r="AA407" i="1"/>
  <c r="O407" i="1"/>
  <c r="P407" i="1" s="1"/>
  <c r="AT406" i="1"/>
  <c r="AA406" i="1"/>
  <c r="AI406" i="1" s="1"/>
  <c r="AJ406" i="1" s="1"/>
  <c r="O406" i="1"/>
  <c r="AT405" i="1"/>
  <c r="AA405" i="1"/>
  <c r="AI405" i="1" s="1"/>
  <c r="AJ405" i="1" s="1"/>
  <c r="O405" i="1"/>
  <c r="P405" i="1" s="1"/>
  <c r="AT404" i="1"/>
  <c r="AA404" i="1"/>
  <c r="AI404" i="1" s="1"/>
  <c r="AJ404" i="1" s="1"/>
  <c r="O404" i="1"/>
  <c r="AX404" i="1" s="1"/>
  <c r="AW404" i="1" s="1"/>
  <c r="AT403" i="1"/>
  <c r="AA403" i="1"/>
  <c r="AI403" i="1" s="1"/>
  <c r="AJ403" i="1" s="1"/>
  <c r="O403" i="1"/>
  <c r="P403" i="1" s="1"/>
  <c r="AT402" i="1"/>
  <c r="AA402" i="1"/>
  <c r="AI402" i="1" s="1"/>
  <c r="AJ402" i="1" s="1"/>
  <c r="O402" i="1"/>
  <c r="AX402" i="1" s="1"/>
  <c r="AW402" i="1" s="1"/>
  <c r="AT401" i="1"/>
  <c r="AA401" i="1"/>
  <c r="AI401" i="1" s="1"/>
  <c r="AJ401" i="1" s="1"/>
  <c r="O401" i="1"/>
  <c r="P401" i="1" s="1"/>
  <c r="AT400" i="1"/>
  <c r="AA400" i="1"/>
  <c r="AI400" i="1" s="1"/>
  <c r="AJ400" i="1" s="1"/>
  <c r="O400" i="1"/>
  <c r="P400" i="1" s="1"/>
  <c r="AT399" i="1"/>
  <c r="AA399" i="1"/>
  <c r="AI399" i="1" s="1"/>
  <c r="AJ399" i="1" s="1"/>
  <c r="O399" i="1"/>
  <c r="P399" i="1" s="1"/>
  <c r="AT398" i="1"/>
  <c r="AA398" i="1"/>
  <c r="AI398" i="1" s="1"/>
  <c r="AJ398" i="1" s="1"/>
  <c r="O398" i="1"/>
  <c r="AX398" i="1" s="1"/>
  <c r="AW398" i="1" s="1"/>
  <c r="AT397" i="1"/>
  <c r="AA397" i="1"/>
  <c r="AI397" i="1" s="1"/>
  <c r="AJ397" i="1" s="1"/>
  <c r="O397" i="1"/>
  <c r="P397" i="1" s="1"/>
  <c r="AT396" i="1"/>
  <c r="AA396" i="1"/>
  <c r="AI396" i="1" s="1"/>
  <c r="AJ396" i="1" s="1"/>
  <c r="O396" i="1"/>
  <c r="P396" i="1" s="1"/>
  <c r="AT395" i="1"/>
  <c r="AA395" i="1"/>
  <c r="AI395" i="1" s="1"/>
  <c r="AJ395" i="1" s="1"/>
  <c r="O395" i="1"/>
  <c r="P395" i="1" s="1"/>
  <c r="AT394" i="1"/>
  <c r="AA394" i="1"/>
  <c r="AI394" i="1" s="1"/>
  <c r="AJ394" i="1" s="1"/>
  <c r="O394" i="1"/>
  <c r="P394" i="1" s="1"/>
  <c r="AT393" i="1"/>
  <c r="AA393" i="1"/>
  <c r="AI393" i="1" s="1"/>
  <c r="AJ393" i="1" s="1"/>
  <c r="O393" i="1"/>
  <c r="P393" i="1" s="1"/>
  <c r="AT392" i="1"/>
  <c r="AA392" i="1"/>
  <c r="AI392" i="1" s="1"/>
  <c r="AJ392" i="1" s="1"/>
  <c r="O392" i="1"/>
  <c r="P392" i="1" s="1"/>
  <c r="AT391" i="1"/>
  <c r="AA391" i="1"/>
  <c r="AI391" i="1" s="1"/>
  <c r="AJ391" i="1" s="1"/>
  <c r="O391" i="1"/>
  <c r="P391" i="1" s="1"/>
  <c r="AT390" i="1"/>
  <c r="AA390" i="1"/>
  <c r="AI390" i="1" s="1"/>
  <c r="AJ390" i="1" s="1"/>
  <c r="O390" i="1"/>
  <c r="AX390" i="1" s="1"/>
  <c r="AW390" i="1" s="1"/>
  <c r="AT389" i="1"/>
  <c r="AA389" i="1"/>
  <c r="AI389" i="1" s="1"/>
  <c r="AJ389" i="1" s="1"/>
  <c r="O389" i="1"/>
  <c r="P389" i="1" s="1"/>
  <c r="AT388" i="1"/>
  <c r="AA388" i="1"/>
  <c r="AI388" i="1" s="1"/>
  <c r="AJ388" i="1" s="1"/>
  <c r="O388" i="1"/>
  <c r="AX388" i="1" s="1"/>
  <c r="AW388" i="1" s="1"/>
  <c r="AT387" i="1"/>
  <c r="AA387" i="1"/>
  <c r="AI387" i="1" s="1"/>
  <c r="AJ387" i="1" s="1"/>
  <c r="O387" i="1"/>
  <c r="P387" i="1" s="1"/>
  <c r="AT386" i="1"/>
  <c r="AA386" i="1"/>
  <c r="AI386" i="1" s="1"/>
  <c r="AJ386" i="1" s="1"/>
  <c r="O386" i="1"/>
  <c r="AX386" i="1" s="1"/>
  <c r="AW386" i="1" s="1"/>
  <c r="AT385" i="1"/>
  <c r="AA385" i="1"/>
  <c r="AI385" i="1" s="1"/>
  <c r="AJ385" i="1" s="1"/>
  <c r="O385" i="1"/>
  <c r="P385" i="1" s="1"/>
  <c r="AT384" i="1"/>
  <c r="AA384" i="1"/>
  <c r="AI384" i="1" s="1"/>
  <c r="AJ384" i="1" s="1"/>
  <c r="O384" i="1"/>
  <c r="P384" i="1" s="1"/>
  <c r="AT383" i="1"/>
  <c r="AA383" i="1"/>
  <c r="AI383" i="1" s="1"/>
  <c r="AJ383" i="1" s="1"/>
  <c r="O383" i="1"/>
  <c r="P383" i="1" s="1"/>
  <c r="AT382" i="1"/>
  <c r="AA382" i="1"/>
  <c r="AI382" i="1" s="1"/>
  <c r="AJ382" i="1" s="1"/>
  <c r="O382" i="1"/>
  <c r="AX382" i="1" s="1"/>
  <c r="AW382" i="1" s="1"/>
  <c r="AT381" i="1"/>
  <c r="AA381" i="1"/>
  <c r="AI381" i="1" s="1"/>
  <c r="AJ381" i="1" s="1"/>
  <c r="O381" i="1"/>
  <c r="P381" i="1" s="1"/>
  <c r="AT380" i="1"/>
  <c r="AA380" i="1"/>
  <c r="AI380" i="1" s="1"/>
  <c r="AJ380" i="1" s="1"/>
  <c r="O380" i="1"/>
  <c r="P380" i="1" s="1"/>
  <c r="AT379" i="1"/>
  <c r="AA379" i="1"/>
  <c r="AI379" i="1" s="1"/>
  <c r="AJ379" i="1" s="1"/>
  <c r="O379" i="1"/>
  <c r="P379" i="1" s="1"/>
  <c r="AT378" i="1"/>
  <c r="AA378" i="1"/>
  <c r="AI378" i="1" s="1"/>
  <c r="AJ378" i="1" s="1"/>
  <c r="O378" i="1"/>
  <c r="P378" i="1" s="1"/>
  <c r="AT377" i="1"/>
  <c r="AA377" i="1"/>
  <c r="AI377" i="1" s="1"/>
  <c r="AJ377" i="1" s="1"/>
  <c r="O377" i="1"/>
  <c r="P377" i="1" s="1"/>
  <c r="AT376" i="1"/>
  <c r="AI376" i="1"/>
  <c r="AJ376" i="1" s="1"/>
  <c r="AA376" i="1"/>
  <c r="O376" i="1"/>
  <c r="AT375" i="1"/>
  <c r="AA375" i="1"/>
  <c r="O375" i="1"/>
  <c r="P375" i="1" s="1"/>
  <c r="AT374" i="1"/>
  <c r="AA374" i="1"/>
  <c r="AI374" i="1" s="1"/>
  <c r="AJ374" i="1" s="1"/>
  <c r="O374" i="1"/>
  <c r="P374" i="1" s="1"/>
  <c r="AT373" i="1"/>
  <c r="AA373" i="1"/>
  <c r="AI373" i="1" s="1"/>
  <c r="AJ373" i="1" s="1"/>
  <c r="O373" i="1"/>
  <c r="P373" i="1" s="1"/>
  <c r="Y373" i="1" s="1"/>
  <c r="AT372" i="1"/>
  <c r="AA372" i="1"/>
  <c r="AI372" i="1" s="1"/>
  <c r="AJ372" i="1" s="1"/>
  <c r="O372" i="1"/>
  <c r="P372" i="1" s="1"/>
  <c r="AT371" i="1"/>
  <c r="AA371" i="1"/>
  <c r="AI371" i="1" s="1"/>
  <c r="AJ371" i="1" s="1"/>
  <c r="O371" i="1"/>
  <c r="P371" i="1" s="1"/>
  <c r="Y371" i="1" s="1"/>
  <c r="AT370" i="1"/>
  <c r="AA370" i="1"/>
  <c r="AI370" i="1" s="1"/>
  <c r="AJ370" i="1" s="1"/>
  <c r="O370" i="1"/>
  <c r="AT369" i="1"/>
  <c r="AA369" i="1"/>
  <c r="O369" i="1"/>
  <c r="P369" i="1" s="1"/>
  <c r="AT368" i="1"/>
  <c r="AA368" i="1"/>
  <c r="AI368" i="1" s="1"/>
  <c r="AJ368" i="1" s="1"/>
  <c r="O368" i="1"/>
  <c r="AX368" i="1" s="1"/>
  <c r="AW368" i="1" s="1"/>
  <c r="AT367" i="1"/>
  <c r="AA367" i="1"/>
  <c r="AI367" i="1" s="1"/>
  <c r="AJ367" i="1" s="1"/>
  <c r="O367" i="1"/>
  <c r="AX367" i="1" s="1"/>
  <c r="AW367" i="1" s="1"/>
  <c r="AT366" i="1"/>
  <c r="AA366" i="1"/>
  <c r="AI366" i="1" s="1"/>
  <c r="AJ366" i="1" s="1"/>
  <c r="O366" i="1"/>
  <c r="P366" i="1" s="1"/>
  <c r="AT365" i="1"/>
  <c r="AA365" i="1"/>
  <c r="AI365" i="1" s="1"/>
  <c r="AJ365" i="1" s="1"/>
  <c r="O365" i="1"/>
  <c r="AX365" i="1" s="1"/>
  <c r="AW365" i="1" s="1"/>
  <c r="AT364" i="1"/>
  <c r="AA364" i="1"/>
  <c r="AI364" i="1" s="1"/>
  <c r="AJ364" i="1" s="1"/>
  <c r="O364" i="1"/>
  <c r="P364" i="1" s="1"/>
  <c r="AT363" i="1"/>
  <c r="AA363" i="1"/>
  <c r="AI363" i="1" s="1"/>
  <c r="AJ363" i="1" s="1"/>
  <c r="O363" i="1"/>
  <c r="AX363" i="1" s="1"/>
  <c r="AW363" i="1" s="1"/>
  <c r="AT362" i="1"/>
  <c r="AA362" i="1"/>
  <c r="O362" i="1"/>
  <c r="P362" i="1" s="1"/>
  <c r="AT361" i="1"/>
  <c r="AA361" i="1"/>
  <c r="AI361" i="1" s="1"/>
  <c r="AJ361" i="1" s="1"/>
  <c r="O361" i="1"/>
  <c r="P361" i="1" s="1"/>
  <c r="AT360" i="1"/>
  <c r="AA360" i="1"/>
  <c r="O360" i="1"/>
  <c r="AX360" i="1" s="1"/>
  <c r="AW360" i="1" s="1"/>
  <c r="AT359" i="1"/>
  <c r="AA359" i="1"/>
  <c r="AI359" i="1" s="1"/>
  <c r="AJ359" i="1" s="1"/>
  <c r="O359" i="1"/>
  <c r="AX359" i="1" s="1"/>
  <c r="AW359" i="1" s="1"/>
  <c r="AT358" i="1"/>
  <c r="AA358" i="1"/>
  <c r="O358" i="1"/>
  <c r="AX358" i="1" s="1"/>
  <c r="AW358" i="1" s="1"/>
  <c r="AT357" i="1"/>
  <c r="AA357" i="1"/>
  <c r="AI357" i="1" s="1"/>
  <c r="AJ357" i="1" s="1"/>
  <c r="O357" i="1"/>
  <c r="AX357" i="1" s="1"/>
  <c r="AW357" i="1" s="1"/>
  <c r="AT356" i="1"/>
  <c r="AA356" i="1"/>
  <c r="O356" i="1"/>
  <c r="AX356" i="1" s="1"/>
  <c r="AW356" i="1" s="1"/>
  <c r="AT355" i="1"/>
  <c r="AA355" i="1"/>
  <c r="AI355" i="1" s="1"/>
  <c r="AJ355" i="1" s="1"/>
  <c r="O355" i="1"/>
  <c r="P355" i="1" s="1"/>
  <c r="AT354" i="1"/>
  <c r="AA354" i="1"/>
  <c r="O354" i="1"/>
  <c r="P354" i="1" s="1"/>
  <c r="AT353" i="1"/>
  <c r="AA353" i="1"/>
  <c r="AI353" i="1" s="1"/>
  <c r="AJ353" i="1" s="1"/>
  <c r="O353" i="1"/>
  <c r="P353" i="1" s="1"/>
  <c r="AT352" i="1"/>
  <c r="AA352" i="1"/>
  <c r="O352" i="1"/>
  <c r="P352" i="1" s="1"/>
  <c r="AT351" i="1"/>
  <c r="AA351" i="1"/>
  <c r="AI351" i="1" s="1"/>
  <c r="AJ351" i="1" s="1"/>
  <c r="O351" i="1"/>
  <c r="AX351" i="1" s="1"/>
  <c r="AW351" i="1" s="1"/>
  <c r="AT350" i="1"/>
  <c r="AA350" i="1"/>
  <c r="O350" i="1"/>
  <c r="AX350" i="1" s="1"/>
  <c r="AW350" i="1" s="1"/>
  <c r="AT349" i="1"/>
  <c r="AA349" i="1"/>
  <c r="AI349" i="1" s="1"/>
  <c r="AJ349" i="1" s="1"/>
  <c r="O349" i="1"/>
  <c r="P349" i="1" s="1"/>
  <c r="AT348" i="1"/>
  <c r="AA348" i="1"/>
  <c r="O348" i="1"/>
  <c r="P348" i="1" s="1"/>
  <c r="AT347" i="1"/>
  <c r="AA347" i="1"/>
  <c r="AI347" i="1" s="1"/>
  <c r="AJ347" i="1" s="1"/>
  <c r="O347" i="1"/>
  <c r="P347" i="1" s="1"/>
  <c r="AT346" i="1"/>
  <c r="AA346" i="1"/>
  <c r="O346" i="1"/>
  <c r="AT345" i="1"/>
  <c r="AA345" i="1"/>
  <c r="AI345" i="1" s="1"/>
  <c r="AJ345" i="1" s="1"/>
  <c r="O345" i="1"/>
  <c r="AT344" i="1"/>
  <c r="AA344" i="1"/>
  <c r="O344" i="1"/>
  <c r="AX344" i="1" s="1"/>
  <c r="AW344" i="1" s="1"/>
  <c r="AT343" i="1"/>
  <c r="AA343" i="1"/>
  <c r="AI343" i="1" s="1"/>
  <c r="AJ343" i="1" s="1"/>
  <c r="O343" i="1"/>
  <c r="AX343" i="1" s="1"/>
  <c r="AW343" i="1" s="1"/>
  <c r="AT342" i="1"/>
  <c r="AA342" i="1"/>
  <c r="O342" i="1"/>
  <c r="P342" i="1" s="1"/>
  <c r="AT341" i="1"/>
  <c r="AA341" i="1"/>
  <c r="AI341" i="1" s="1"/>
  <c r="AJ341" i="1" s="1"/>
  <c r="O341" i="1"/>
  <c r="AX341" i="1" s="1"/>
  <c r="AW341" i="1" s="1"/>
  <c r="AT340" i="1"/>
  <c r="AA340" i="1"/>
  <c r="O340" i="1"/>
  <c r="P340" i="1" s="1"/>
  <c r="AT339" i="1"/>
  <c r="AA339" i="1"/>
  <c r="AI339" i="1" s="1"/>
  <c r="AJ339" i="1" s="1"/>
  <c r="O339" i="1"/>
  <c r="P339" i="1" s="1"/>
  <c r="AT338" i="1"/>
  <c r="AA338" i="1"/>
  <c r="O338" i="1"/>
  <c r="P338" i="1" s="1"/>
  <c r="AT337" i="1"/>
  <c r="AA337" i="1"/>
  <c r="AI337" i="1" s="1"/>
  <c r="AJ337" i="1" s="1"/>
  <c r="O337" i="1"/>
  <c r="AX337" i="1" s="1"/>
  <c r="AW337" i="1" s="1"/>
  <c r="AT336" i="1"/>
  <c r="AA336" i="1"/>
  <c r="O336" i="1"/>
  <c r="AX336" i="1" s="1"/>
  <c r="AW336" i="1" s="1"/>
  <c r="AT335" i="1"/>
  <c r="AA335" i="1"/>
  <c r="AI335" i="1" s="1"/>
  <c r="AJ335" i="1" s="1"/>
  <c r="O335" i="1"/>
  <c r="P335" i="1" s="1"/>
  <c r="AT334" i="1"/>
  <c r="AA334" i="1"/>
  <c r="O334" i="1"/>
  <c r="AX334" i="1" s="1"/>
  <c r="AW334" i="1" s="1"/>
  <c r="AT333" i="1"/>
  <c r="AA333" i="1"/>
  <c r="AI333" i="1" s="1"/>
  <c r="AJ333" i="1" s="1"/>
  <c r="O333" i="1"/>
  <c r="P333" i="1" s="1"/>
  <c r="AT332" i="1"/>
  <c r="AA332" i="1"/>
  <c r="O332" i="1"/>
  <c r="AT331" i="1"/>
  <c r="AA331" i="1"/>
  <c r="AI331" i="1" s="1"/>
  <c r="AJ331" i="1" s="1"/>
  <c r="O331" i="1"/>
  <c r="AT330" i="1"/>
  <c r="AA330" i="1"/>
  <c r="O330" i="1"/>
  <c r="AX330" i="1" s="1"/>
  <c r="AW330" i="1" s="1"/>
  <c r="AT329" i="1"/>
  <c r="AA329" i="1"/>
  <c r="AI329" i="1" s="1"/>
  <c r="AJ329" i="1" s="1"/>
  <c r="O329" i="1"/>
  <c r="AX329" i="1" s="1"/>
  <c r="AW329" i="1" s="1"/>
  <c r="AT328" i="1"/>
  <c r="AA328" i="1"/>
  <c r="O328" i="1"/>
  <c r="AX328" i="1" s="1"/>
  <c r="AW328" i="1" s="1"/>
  <c r="AT327" i="1"/>
  <c r="AA327" i="1"/>
  <c r="AI327" i="1" s="1"/>
  <c r="AJ327" i="1" s="1"/>
  <c r="O327" i="1"/>
  <c r="AX327" i="1" s="1"/>
  <c r="AW327" i="1" s="1"/>
  <c r="AT326" i="1"/>
  <c r="AA326" i="1"/>
  <c r="O326" i="1"/>
  <c r="AX326" i="1" s="1"/>
  <c r="AW326" i="1" s="1"/>
  <c r="AT325" i="1"/>
  <c r="AA325" i="1"/>
  <c r="AI325" i="1" s="1"/>
  <c r="AJ325" i="1" s="1"/>
  <c r="O325" i="1"/>
  <c r="AX325" i="1" s="1"/>
  <c r="AW325" i="1" s="1"/>
  <c r="AT324" i="1"/>
  <c r="AA324" i="1"/>
  <c r="O324" i="1"/>
  <c r="AX324" i="1" s="1"/>
  <c r="AW324" i="1" s="1"/>
  <c r="AT323" i="1"/>
  <c r="AA323" i="1"/>
  <c r="AI323" i="1" s="1"/>
  <c r="AJ323" i="1" s="1"/>
  <c r="O323" i="1"/>
  <c r="AX323" i="1" s="1"/>
  <c r="AW323" i="1" s="1"/>
  <c r="AT322" i="1"/>
  <c r="AA322" i="1"/>
  <c r="O322" i="1"/>
  <c r="AX322" i="1" s="1"/>
  <c r="AW322" i="1" s="1"/>
  <c r="AT321" i="1"/>
  <c r="AA321" i="1"/>
  <c r="AI321" i="1" s="1"/>
  <c r="AJ321" i="1" s="1"/>
  <c r="O321" i="1"/>
  <c r="P321" i="1" s="1"/>
  <c r="AT320" i="1"/>
  <c r="AA320" i="1"/>
  <c r="O320" i="1"/>
  <c r="P320" i="1" s="1"/>
  <c r="AT319" i="1"/>
  <c r="AA319" i="1"/>
  <c r="AI319" i="1" s="1"/>
  <c r="AJ319" i="1" s="1"/>
  <c r="O319" i="1"/>
  <c r="AX319" i="1" s="1"/>
  <c r="AW319" i="1" s="1"/>
  <c r="AT318" i="1"/>
  <c r="AA318" i="1"/>
  <c r="O318" i="1"/>
  <c r="AX318" i="1" s="1"/>
  <c r="AW318" i="1" s="1"/>
  <c r="AT317" i="1"/>
  <c r="AA317" i="1"/>
  <c r="AI317" i="1" s="1"/>
  <c r="AJ317" i="1" s="1"/>
  <c r="O317" i="1"/>
  <c r="AT316" i="1"/>
  <c r="AA316" i="1"/>
  <c r="O316" i="1"/>
  <c r="AX316" i="1" s="1"/>
  <c r="AW316" i="1" s="1"/>
  <c r="AT315" i="1"/>
  <c r="AA315" i="1"/>
  <c r="O315" i="1"/>
  <c r="P315" i="1" s="1"/>
  <c r="AT314" i="1"/>
  <c r="AA314" i="1"/>
  <c r="O314" i="1"/>
  <c r="AX314" i="1" s="1"/>
  <c r="AW314" i="1" s="1"/>
  <c r="AT313" i="1"/>
  <c r="AA313" i="1"/>
  <c r="AI313" i="1" s="1"/>
  <c r="AJ313" i="1" s="1"/>
  <c r="O313" i="1"/>
  <c r="AX313" i="1" s="1"/>
  <c r="AW313" i="1" s="1"/>
  <c r="AT312" i="1"/>
  <c r="AA312" i="1"/>
  <c r="AI312" i="1" s="1"/>
  <c r="AJ312" i="1" s="1"/>
  <c r="O312" i="1"/>
  <c r="AX312" i="1" s="1"/>
  <c r="AW312" i="1" s="1"/>
  <c r="AT311" i="1"/>
  <c r="AA311" i="1"/>
  <c r="AI311" i="1" s="1"/>
  <c r="AJ311" i="1" s="1"/>
  <c r="O311" i="1"/>
  <c r="AX311" i="1" s="1"/>
  <c r="AW311" i="1" s="1"/>
  <c r="AT310" i="1"/>
  <c r="AA310" i="1"/>
  <c r="AI310" i="1" s="1"/>
  <c r="AJ310" i="1" s="1"/>
  <c r="O310" i="1"/>
  <c r="AX310" i="1" s="1"/>
  <c r="AW310" i="1" s="1"/>
  <c r="AT309" i="1"/>
  <c r="AA309" i="1"/>
  <c r="O309" i="1"/>
  <c r="AT308" i="1"/>
  <c r="AA308" i="1"/>
  <c r="AI308" i="1" s="1"/>
  <c r="AJ308" i="1" s="1"/>
  <c r="O308" i="1"/>
  <c r="AX308" i="1" s="1"/>
  <c r="AW308" i="1" s="1"/>
  <c r="AT307" i="1"/>
  <c r="AA307" i="1"/>
  <c r="AI307" i="1" s="1"/>
  <c r="AJ307" i="1" s="1"/>
  <c r="O307" i="1"/>
  <c r="AX307" i="1" s="1"/>
  <c r="AW307" i="1" s="1"/>
  <c r="AT306" i="1"/>
  <c r="AA306" i="1"/>
  <c r="AI306" i="1" s="1"/>
  <c r="AJ306" i="1" s="1"/>
  <c r="O306" i="1"/>
  <c r="P306" i="1" s="1"/>
  <c r="AT305" i="1"/>
  <c r="AA305" i="1"/>
  <c r="O305" i="1"/>
  <c r="P305" i="1" s="1"/>
  <c r="AT304" i="1"/>
  <c r="AA304" i="1"/>
  <c r="AI304" i="1" s="1"/>
  <c r="AJ304" i="1" s="1"/>
  <c r="O304" i="1"/>
  <c r="AX304" i="1" s="1"/>
  <c r="AW304" i="1" s="1"/>
  <c r="AT303" i="1"/>
  <c r="AA303" i="1"/>
  <c r="AI303" i="1" s="1"/>
  <c r="AJ303" i="1" s="1"/>
  <c r="O303" i="1"/>
  <c r="AX303" i="1" s="1"/>
  <c r="AW303" i="1" s="1"/>
  <c r="AT302" i="1"/>
  <c r="AA302" i="1"/>
  <c r="AI302" i="1" s="1"/>
  <c r="AJ302" i="1" s="1"/>
  <c r="O302" i="1"/>
  <c r="AX302" i="1" s="1"/>
  <c r="AW302" i="1" s="1"/>
  <c r="AT301" i="1"/>
  <c r="AA301" i="1"/>
  <c r="O301" i="1"/>
  <c r="AX301" i="1" s="1"/>
  <c r="AW301" i="1" s="1"/>
  <c r="AT300" i="1"/>
  <c r="AA300" i="1"/>
  <c r="AI300" i="1" s="1"/>
  <c r="AJ300" i="1" s="1"/>
  <c r="O300" i="1"/>
  <c r="AX300" i="1" s="1"/>
  <c r="AW300" i="1" s="1"/>
  <c r="AT299" i="1"/>
  <c r="AA299" i="1"/>
  <c r="AI299" i="1" s="1"/>
  <c r="AJ299" i="1" s="1"/>
  <c r="O299" i="1"/>
  <c r="AX299" i="1" s="1"/>
  <c r="AW299" i="1" s="1"/>
  <c r="AT298" i="1"/>
  <c r="AA298" i="1"/>
  <c r="AI298" i="1" s="1"/>
  <c r="AJ298" i="1" s="1"/>
  <c r="O298" i="1"/>
  <c r="AX298" i="1" s="1"/>
  <c r="AW298" i="1" s="1"/>
  <c r="AT297" i="1"/>
  <c r="AA297" i="1"/>
  <c r="AI297" i="1" s="1"/>
  <c r="AJ297" i="1" s="1"/>
  <c r="O297" i="1"/>
  <c r="P297" i="1" s="1"/>
  <c r="AT296" i="1"/>
  <c r="AA296" i="1"/>
  <c r="AI296" i="1" s="1"/>
  <c r="AJ296" i="1" s="1"/>
  <c r="O296" i="1"/>
  <c r="AX296" i="1" s="1"/>
  <c r="AW296" i="1" s="1"/>
  <c r="AT295" i="1"/>
  <c r="AA295" i="1"/>
  <c r="AI295" i="1" s="1"/>
  <c r="AJ295" i="1" s="1"/>
  <c r="O295" i="1"/>
  <c r="AX295" i="1" s="1"/>
  <c r="AW295" i="1" s="1"/>
  <c r="AT294" i="1"/>
  <c r="AA294" i="1"/>
  <c r="AI294" i="1" s="1"/>
  <c r="AJ294" i="1" s="1"/>
  <c r="O294" i="1"/>
  <c r="P294" i="1" s="1"/>
  <c r="AT293" i="1"/>
  <c r="AA293" i="1"/>
  <c r="AI293" i="1" s="1"/>
  <c r="AJ293" i="1" s="1"/>
  <c r="O293" i="1"/>
  <c r="AX293" i="1" s="1"/>
  <c r="AW293" i="1" s="1"/>
  <c r="AT292" i="1"/>
  <c r="AA292" i="1"/>
  <c r="O292" i="1"/>
  <c r="P292" i="1" s="1"/>
  <c r="AT291" i="1"/>
  <c r="AA291" i="1"/>
  <c r="AI291" i="1" s="1"/>
  <c r="AJ291" i="1" s="1"/>
  <c r="O291" i="1"/>
  <c r="AX291" i="1" s="1"/>
  <c r="AW291" i="1" s="1"/>
  <c r="AT290" i="1"/>
  <c r="AA290" i="1"/>
  <c r="O290" i="1"/>
  <c r="AX290" i="1" s="1"/>
  <c r="AW290" i="1" s="1"/>
  <c r="AT289" i="1"/>
  <c r="AA289" i="1"/>
  <c r="AI289" i="1" s="1"/>
  <c r="AJ289" i="1" s="1"/>
  <c r="O289" i="1"/>
  <c r="AX289" i="1" s="1"/>
  <c r="AW289" i="1" s="1"/>
  <c r="AT288" i="1"/>
  <c r="AA288" i="1"/>
  <c r="AI288" i="1" s="1"/>
  <c r="AJ288" i="1" s="1"/>
  <c r="O288" i="1"/>
  <c r="P288" i="1" s="1"/>
  <c r="AT287" i="1"/>
  <c r="AA287" i="1"/>
  <c r="AI287" i="1" s="1"/>
  <c r="AJ287" i="1" s="1"/>
  <c r="O287" i="1"/>
  <c r="P287" i="1" s="1"/>
  <c r="AT286" i="1"/>
  <c r="AA286" i="1"/>
  <c r="AI286" i="1" s="1"/>
  <c r="AJ286" i="1" s="1"/>
  <c r="O286" i="1"/>
  <c r="AX286" i="1" s="1"/>
  <c r="AW286" i="1" s="1"/>
  <c r="AT285" i="1"/>
  <c r="AA285" i="1"/>
  <c r="AI285" i="1" s="1"/>
  <c r="AJ285" i="1" s="1"/>
  <c r="O285" i="1"/>
  <c r="P285" i="1" s="1"/>
  <c r="AT284" i="1"/>
  <c r="AA284" i="1"/>
  <c r="AI284" i="1" s="1"/>
  <c r="AJ284" i="1" s="1"/>
  <c r="O284" i="1"/>
  <c r="AX284" i="1" s="1"/>
  <c r="AW284" i="1" s="1"/>
  <c r="AT283" i="1"/>
  <c r="AA283" i="1"/>
  <c r="AI283" i="1" s="1"/>
  <c r="AJ283" i="1" s="1"/>
  <c r="O283" i="1"/>
  <c r="AX283" i="1" s="1"/>
  <c r="AW283" i="1" s="1"/>
  <c r="AT282" i="1"/>
  <c r="AA282" i="1"/>
  <c r="AI282" i="1" s="1"/>
  <c r="AJ282" i="1" s="1"/>
  <c r="O282" i="1"/>
  <c r="AX282" i="1" s="1"/>
  <c r="AW282" i="1" s="1"/>
  <c r="AT281" i="1"/>
  <c r="AA281" i="1"/>
  <c r="AI281" i="1" s="1"/>
  <c r="AJ281" i="1" s="1"/>
  <c r="O281" i="1"/>
  <c r="AT280" i="1"/>
  <c r="AA280" i="1"/>
  <c r="O280" i="1"/>
  <c r="P280" i="1" s="1"/>
  <c r="AT279" i="1"/>
  <c r="AA279" i="1"/>
  <c r="AI279" i="1" s="1"/>
  <c r="AJ279" i="1" s="1"/>
  <c r="O279" i="1"/>
  <c r="AX279" i="1" s="1"/>
  <c r="AW279" i="1" s="1"/>
  <c r="AT278" i="1"/>
  <c r="AA278" i="1"/>
  <c r="AI278" i="1" s="1"/>
  <c r="AJ278" i="1" s="1"/>
  <c r="O278" i="1"/>
  <c r="P278" i="1" s="1"/>
  <c r="AT277" i="1"/>
  <c r="AA277" i="1"/>
  <c r="AI277" i="1" s="1"/>
  <c r="AJ277" i="1" s="1"/>
  <c r="O277" i="1"/>
  <c r="AX277" i="1" s="1"/>
  <c r="AW277" i="1" s="1"/>
  <c r="AT276" i="1"/>
  <c r="AA276" i="1"/>
  <c r="AI276" i="1" s="1"/>
  <c r="AJ276" i="1" s="1"/>
  <c r="O276" i="1"/>
  <c r="P276" i="1" s="1"/>
  <c r="AT275" i="1"/>
  <c r="AA275" i="1"/>
  <c r="AI275" i="1" s="1"/>
  <c r="AJ275" i="1" s="1"/>
  <c r="O275" i="1"/>
  <c r="AX275" i="1" s="1"/>
  <c r="AW275" i="1" s="1"/>
  <c r="AT274" i="1"/>
  <c r="AA274" i="1"/>
  <c r="AI274" i="1" s="1"/>
  <c r="AJ274" i="1" s="1"/>
  <c r="O274" i="1"/>
  <c r="P274" i="1" s="1"/>
  <c r="AT273" i="1"/>
  <c r="AA273" i="1"/>
  <c r="AI273" i="1" s="1"/>
  <c r="AJ273" i="1" s="1"/>
  <c r="O273" i="1"/>
  <c r="AX273" i="1" s="1"/>
  <c r="AW273" i="1" s="1"/>
  <c r="AT272" i="1"/>
  <c r="AA272" i="1"/>
  <c r="AI272" i="1" s="1"/>
  <c r="AJ272" i="1" s="1"/>
  <c r="O272" i="1"/>
  <c r="AT271" i="1"/>
  <c r="AA271" i="1"/>
  <c r="AI271" i="1" s="1"/>
  <c r="AJ271" i="1" s="1"/>
  <c r="O271" i="1"/>
  <c r="AX271" i="1" s="1"/>
  <c r="AW271" i="1" s="1"/>
  <c r="AT270" i="1"/>
  <c r="AA270" i="1"/>
  <c r="AI270" i="1" s="1"/>
  <c r="AJ270" i="1" s="1"/>
  <c r="O270" i="1"/>
  <c r="P270" i="1" s="1"/>
  <c r="AT269" i="1"/>
  <c r="AA269" i="1"/>
  <c r="AI269" i="1" s="1"/>
  <c r="AJ269" i="1" s="1"/>
  <c r="O269" i="1"/>
  <c r="AX269" i="1" s="1"/>
  <c r="AW269" i="1" s="1"/>
  <c r="AT268" i="1"/>
  <c r="AA268" i="1"/>
  <c r="AI268" i="1" s="1"/>
  <c r="AJ268" i="1" s="1"/>
  <c r="O268" i="1"/>
  <c r="P268" i="1" s="1"/>
  <c r="AT267" i="1"/>
  <c r="AA267" i="1"/>
  <c r="AI267" i="1" s="1"/>
  <c r="AJ267" i="1" s="1"/>
  <c r="O267" i="1"/>
  <c r="AT266" i="1"/>
  <c r="AA266" i="1"/>
  <c r="AI266" i="1" s="1"/>
  <c r="AJ266" i="1" s="1"/>
  <c r="O266" i="1"/>
  <c r="P266" i="1" s="1"/>
  <c r="AT265" i="1"/>
  <c r="AA265" i="1"/>
  <c r="AI265" i="1" s="1"/>
  <c r="AJ265" i="1" s="1"/>
  <c r="O265" i="1"/>
  <c r="AX265" i="1" s="1"/>
  <c r="AW265" i="1" s="1"/>
  <c r="AT264" i="1"/>
  <c r="AA264" i="1"/>
  <c r="AI264" i="1" s="1"/>
  <c r="AJ264" i="1" s="1"/>
  <c r="O264" i="1"/>
  <c r="AT263" i="1"/>
  <c r="AA263" i="1"/>
  <c r="AI263" i="1" s="1"/>
  <c r="AJ263" i="1" s="1"/>
  <c r="O263" i="1"/>
  <c r="P263" i="1" s="1"/>
  <c r="AT262" i="1"/>
  <c r="AA262" i="1"/>
  <c r="AI262" i="1" s="1"/>
  <c r="AJ262" i="1" s="1"/>
  <c r="O262" i="1"/>
  <c r="P262" i="1" s="1"/>
  <c r="AT261" i="1"/>
  <c r="AA261" i="1"/>
  <c r="AI261" i="1" s="1"/>
  <c r="AJ261" i="1" s="1"/>
  <c r="O261" i="1"/>
  <c r="AT260" i="1"/>
  <c r="AA260" i="1"/>
  <c r="AI260" i="1" s="1"/>
  <c r="AJ260" i="1" s="1"/>
  <c r="O260" i="1"/>
  <c r="P260" i="1" s="1"/>
  <c r="AT259" i="1"/>
  <c r="AA259" i="1"/>
  <c r="AI259" i="1" s="1"/>
  <c r="AJ259" i="1" s="1"/>
  <c r="O259" i="1"/>
  <c r="AT258" i="1"/>
  <c r="AA258" i="1"/>
  <c r="AI258" i="1" s="1"/>
  <c r="AJ258" i="1" s="1"/>
  <c r="O258" i="1"/>
  <c r="P258" i="1" s="1"/>
  <c r="AT257" i="1"/>
  <c r="AA257" i="1"/>
  <c r="AI257" i="1" s="1"/>
  <c r="AJ257" i="1" s="1"/>
  <c r="O257" i="1"/>
  <c r="AX257" i="1" s="1"/>
  <c r="AW257" i="1" s="1"/>
  <c r="AT256" i="1"/>
  <c r="AA256" i="1"/>
  <c r="AI256" i="1" s="1"/>
  <c r="AJ256" i="1" s="1"/>
  <c r="O256" i="1"/>
  <c r="AT255" i="1"/>
  <c r="AA255" i="1"/>
  <c r="AI255" i="1" s="1"/>
  <c r="AJ255" i="1" s="1"/>
  <c r="O255" i="1"/>
  <c r="P255" i="1" s="1"/>
  <c r="AT254" i="1"/>
  <c r="AA254" i="1"/>
  <c r="AI254" i="1" s="1"/>
  <c r="AJ254" i="1" s="1"/>
  <c r="O254" i="1"/>
  <c r="AT253" i="1"/>
  <c r="AA253" i="1"/>
  <c r="AI253" i="1" s="1"/>
  <c r="AJ253" i="1" s="1"/>
  <c r="O253" i="1"/>
  <c r="P253" i="1" s="1"/>
  <c r="AT252" i="1"/>
  <c r="AA252" i="1"/>
  <c r="AI252" i="1" s="1"/>
  <c r="AJ252" i="1" s="1"/>
  <c r="O252" i="1"/>
  <c r="P252" i="1" s="1"/>
  <c r="AT251" i="1"/>
  <c r="AA251" i="1"/>
  <c r="AI251" i="1" s="1"/>
  <c r="AJ251" i="1" s="1"/>
  <c r="O251" i="1"/>
  <c r="AT250" i="1"/>
  <c r="AA250" i="1"/>
  <c r="AI250" i="1" s="1"/>
  <c r="AJ250" i="1" s="1"/>
  <c r="O250" i="1"/>
  <c r="P250" i="1" s="1"/>
  <c r="AT249" i="1"/>
  <c r="AA249" i="1"/>
  <c r="AI249" i="1" s="1"/>
  <c r="AJ249" i="1" s="1"/>
  <c r="O249" i="1"/>
  <c r="AT248" i="1"/>
  <c r="AA248" i="1"/>
  <c r="AI248" i="1" s="1"/>
  <c r="AJ248" i="1" s="1"/>
  <c r="O248" i="1"/>
  <c r="P248" i="1" s="1"/>
  <c r="AT247" i="1"/>
  <c r="AA247" i="1"/>
  <c r="AI247" i="1" s="1"/>
  <c r="AJ247" i="1" s="1"/>
  <c r="O247" i="1"/>
  <c r="P247" i="1" s="1"/>
  <c r="AT246" i="1"/>
  <c r="AA246" i="1"/>
  <c r="AI246" i="1" s="1"/>
  <c r="AJ246" i="1" s="1"/>
  <c r="O246" i="1"/>
  <c r="P246" i="1" s="1"/>
  <c r="AT245" i="1"/>
  <c r="AA245" i="1"/>
  <c r="AI245" i="1" s="1"/>
  <c r="AJ245" i="1" s="1"/>
  <c r="O245" i="1"/>
  <c r="AX245" i="1" s="1"/>
  <c r="AW245" i="1" s="1"/>
  <c r="AT244" i="1"/>
  <c r="AA244" i="1"/>
  <c r="AI244" i="1" s="1"/>
  <c r="AJ244" i="1" s="1"/>
  <c r="O244" i="1"/>
  <c r="P244" i="1" s="1"/>
  <c r="AT243" i="1"/>
  <c r="AA243" i="1"/>
  <c r="AI243" i="1" s="1"/>
  <c r="AJ243" i="1" s="1"/>
  <c r="O243" i="1"/>
  <c r="AT242" i="1"/>
  <c r="AA242" i="1"/>
  <c r="AI242" i="1" s="1"/>
  <c r="AJ242" i="1" s="1"/>
  <c r="O242" i="1"/>
  <c r="P242" i="1" s="1"/>
  <c r="AT241" i="1"/>
  <c r="AA241" i="1"/>
  <c r="AI241" i="1" s="1"/>
  <c r="AJ241" i="1" s="1"/>
  <c r="O241" i="1"/>
  <c r="AT240" i="1"/>
  <c r="AA240" i="1"/>
  <c r="AI240" i="1" s="1"/>
  <c r="AJ240" i="1" s="1"/>
  <c r="O240" i="1"/>
  <c r="AT239" i="1"/>
  <c r="AA239" i="1"/>
  <c r="AI239" i="1" s="1"/>
  <c r="AJ239" i="1" s="1"/>
  <c r="O239" i="1"/>
  <c r="AT238" i="1"/>
  <c r="AA238" i="1"/>
  <c r="AI238" i="1" s="1"/>
  <c r="AJ238" i="1" s="1"/>
  <c r="O238" i="1"/>
  <c r="AT237" i="1"/>
  <c r="AA237" i="1"/>
  <c r="AI237" i="1" s="1"/>
  <c r="AJ237" i="1" s="1"/>
  <c r="O237" i="1"/>
  <c r="AT236" i="1"/>
  <c r="AA236" i="1"/>
  <c r="AI236" i="1" s="1"/>
  <c r="AJ236" i="1" s="1"/>
  <c r="O236" i="1"/>
  <c r="AT235" i="1"/>
  <c r="AA235" i="1"/>
  <c r="AI235" i="1" s="1"/>
  <c r="AJ235" i="1" s="1"/>
  <c r="O235" i="1"/>
  <c r="AT234" i="1"/>
  <c r="AA234" i="1"/>
  <c r="AI234" i="1" s="1"/>
  <c r="AJ234" i="1" s="1"/>
  <c r="O234" i="1"/>
  <c r="AT233" i="1"/>
  <c r="AA233" i="1"/>
  <c r="AI233" i="1" s="1"/>
  <c r="AJ233" i="1" s="1"/>
  <c r="O233" i="1"/>
  <c r="AT232" i="1"/>
  <c r="AA232" i="1"/>
  <c r="AI232" i="1" s="1"/>
  <c r="AJ232" i="1" s="1"/>
  <c r="O232" i="1"/>
  <c r="AT231" i="1"/>
  <c r="AA231" i="1"/>
  <c r="AI231" i="1" s="1"/>
  <c r="AJ231" i="1" s="1"/>
  <c r="O231" i="1"/>
  <c r="AT230" i="1"/>
  <c r="AA230" i="1"/>
  <c r="AI230" i="1" s="1"/>
  <c r="AJ230" i="1" s="1"/>
  <c r="O230" i="1"/>
  <c r="AT229" i="1"/>
  <c r="AA229" i="1"/>
  <c r="AI229" i="1" s="1"/>
  <c r="AJ229" i="1" s="1"/>
  <c r="O229" i="1"/>
  <c r="AT228" i="1"/>
  <c r="AA228" i="1"/>
  <c r="AI228" i="1" s="1"/>
  <c r="AJ228" i="1" s="1"/>
  <c r="O228" i="1"/>
  <c r="AT227" i="1"/>
  <c r="AA227" i="1"/>
  <c r="AI227" i="1" s="1"/>
  <c r="AJ227" i="1" s="1"/>
  <c r="O227" i="1"/>
  <c r="AX227" i="1" s="1"/>
  <c r="AW227" i="1" s="1"/>
  <c r="AT226" i="1"/>
  <c r="AA226" i="1"/>
  <c r="AI226" i="1" s="1"/>
  <c r="AJ226" i="1" s="1"/>
  <c r="O226" i="1"/>
  <c r="AX226" i="1" s="1"/>
  <c r="AW226" i="1" s="1"/>
  <c r="AT225" i="1"/>
  <c r="AA225" i="1"/>
  <c r="AI225" i="1" s="1"/>
  <c r="AJ225" i="1" s="1"/>
  <c r="O225" i="1"/>
  <c r="AX225" i="1" s="1"/>
  <c r="AW225" i="1" s="1"/>
  <c r="AT224" i="1"/>
  <c r="AA224" i="1"/>
  <c r="AI224" i="1" s="1"/>
  <c r="AJ224" i="1" s="1"/>
  <c r="O224" i="1"/>
  <c r="AX224" i="1" s="1"/>
  <c r="AW224" i="1" s="1"/>
  <c r="AT223" i="1"/>
  <c r="AA223" i="1"/>
  <c r="AI223" i="1" s="1"/>
  <c r="AJ223" i="1" s="1"/>
  <c r="O223" i="1"/>
  <c r="AT222" i="1"/>
  <c r="AA222" i="1"/>
  <c r="AI222" i="1" s="1"/>
  <c r="AJ222" i="1" s="1"/>
  <c r="O222" i="1"/>
  <c r="AX222" i="1" s="1"/>
  <c r="AW222" i="1" s="1"/>
  <c r="AT221" i="1"/>
  <c r="AA221" i="1"/>
  <c r="AI221" i="1" s="1"/>
  <c r="AJ221" i="1" s="1"/>
  <c r="O221" i="1"/>
  <c r="AX221" i="1" s="1"/>
  <c r="AW221" i="1" s="1"/>
  <c r="AT220" i="1"/>
  <c r="AA220" i="1"/>
  <c r="AI220" i="1" s="1"/>
  <c r="AJ220" i="1" s="1"/>
  <c r="O220" i="1"/>
  <c r="AX220" i="1" s="1"/>
  <c r="AW220" i="1" s="1"/>
  <c r="AT219" i="1"/>
  <c r="AA219" i="1"/>
  <c r="AI219" i="1" s="1"/>
  <c r="AJ219" i="1" s="1"/>
  <c r="O219" i="1"/>
  <c r="AT218" i="1"/>
  <c r="AA218" i="1"/>
  <c r="AI218" i="1" s="1"/>
  <c r="AJ218" i="1" s="1"/>
  <c r="O218" i="1"/>
  <c r="AX218" i="1" s="1"/>
  <c r="AW218" i="1" s="1"/>
  <c r="AT217" i="1"/>
  <c r="AA217" i="1"/>
  <c r="AI217" i="1" s="1"/>
  <c r="AJ217" i="1" s="1"/>
  <c r="O217" i="1"/>
  <c r="AX217" i="1" s="1"/>
  <c r="AW217" i="1" s="1"/>
  <c r="AT216" i="1"/>
  <c r="AA216" i="1"/>
  <c r="AI216" i="1" s="1"/>
  <c r="AJ216" i="1" s="1"/>
  <c r="O216" i="1"/>
  <c r="AT215" i="1"/>
  <c r="AA215" i="1"/>
  <c r="AI215" i="1" s="1"/>
  <c r="AJ215" i="1" s="1"/>
  <c r="O215" i="1"/>
  <c r="AX215" i="1" s="1"/>
  <c r="AW215" i="1" s="1"/>
  <c r="AT214" i="1"/>
  <c r="AA214" i="1"/>
  <c r="AI214" i="1" s="1"/>
  <c r="AJ214" i="1" s="1"/>
  <c r="O214" i="1"/>
  <c r="AX214" i="1" s="1"/>
  <c r="AW214" i="1" s="1"/>
  <c r="AT213" i="1"/>
  <c r="AA213" i="1"/>
  <c r="AI213" i="1" s="1"/>
  <c r="AJ213" i="1" s="1"/>
  <c r="O213" i="1"/>
  <c r="AT212" i="1"/>
  <c r="AA212" i="1"/>
  <c r="AI212" i="1" s="1"/>
  <c r="AJ212" i="1" s="1"/>
  <c r="O212" i="1"/>
  <c r="AX212" i="1" s="1"/>
  <c r="AW212" i="1" s="1"/>
  <c r="AT211" i="1"/>
  <c r="AA211" i="1"/>
  <c r="AI211" i="1" s="1"/>
  <c r="AJ211" i="1" s="1"/>
  <c r="O211" i="1"/>
  <c r="AX211" i="1" s="1"/>
  <c r="AW211" i="1" s="1"/>
  <c r="AT210" i="1"/>
  <c r="AA210" i="1"/>
  <c r="AI210" i="1" s="1"/>
  <c r="AJ210" i="1" s="1"/>
  <c r="O210" i="1"/>
  <c r="AT209" i="1"/>
  <c r="AA209" i="1"/>
  <c r="AI209" i="1" s="1"/>
  <c r="AJ209" i="1" s="1"/>
  <c r="O209" i="1"/>
  <c r="AX209" i="1" s="1"/>
  <c r="AW209" i="1" s="1"/>
  <c r="AT208" i="1"/>
  <c r="AA208" i="1"/>
  <c r="AI208" i="1" s="1"/>
  <c r="AJ208" i="1" s="1"/>
  <c r="O208" i="1"/>
  <c r="AX208" i="1" s="1"/>
  <c r="AW208" i="1" s="1"/>
  <c r="AT207" i="1"/>
  <c r="AA207" i="1"/>
  <c r="AI207" i="1" s="1"/>
  <c r="AJ207" i="1" s="1"/>
  <c r="O207" i="1"/>
  <c r="AT206" i="1"/>
  <c r="AA206" i="1"/>
  <c r="AI206" i="1" s="1"/>
  <c r="AJ206" i="1" s="1"/>
  <c r="O206" i="1"/>
  <c r="AT205" i="1"/>
  <c r="AB205" i="1"/>
  <c r="AA205" i="1" s="1"/>
  <c r="AI205" i="1" s="1"/>
  <c r="AJ205" i="1" s="1"/>
  <c r="O205" i="1"/>
  <c r="AX205" i="1" s="1"/>
  <c r="AW205" i="1" s="1"/>
  <c r="AT204" i="1"/>
  <c r="AB204" i="1"/>
  <c r="AA204" i="1" s="1"/>
  <c r="AI204" i="1" s="1"/>
  <c r="AJ204" i="1" s="1"/>
  <c r="O204" i="1"/>
  <c r="AT203" i="1"/>
  <c r="AB203" i="1"/>
  <c r="AA203" i="1" s="1"/>
  <c r="AI203" i="1" s="1"/>
  <c r="AJ203" i="1" s="1"/>
  <c r="O203" i="1"/>
  <c r="AX203" i="1" s="1"/>
  <c r="AW203" i="1" s="1"/>
  <c r="AT202" i="1"/>
  <c r="AA202" i="1"/>
  <c r="AI202" i="1" s="1"/>
  <c r="AJ202" i="1" s="1"/>
  <c r="O202" i="1"/>
  <c r="P202" i="1" s="1"/>
  <c r="AT201" i="1"/>
  <c r="AA201" i="1"/>
  <c r="AI201" i="1" s="1"/>
  <c r="AJ201" i="1" s="1"/>
  <c r="O201" i="1"/>
  <c r="AX201" i="1" s="1"/>
  <c r="AW201" i="1" s="1"/>
  <c r="AT200" i="1"/>
  <c r="AB200" i="1"/>
  <c r="AA200" i="1" s="1"/>
  <c r="AI200" i="1" s="1"/>
  <c r="AJ200" i="1" s="1"/>
  <c r="O200" i="1"/>
  <c r="AX200" i="1" s="1"/>
  <c r="AW200" i="1" s="1"/>
  <c r="AT199" i="1"/>
  <c r="AI199" i="1"/>
  <c r="AJ199" i="1" s="1"/>
  <c r="AB199" i="1"/>
  <c r="Y199" i="1"/>
  <c r="Z199" i="1" s="1"/>
  <c r="O199" i="1"/>
  <c r="AX199" i="1" s="1"/>
  <c r="AW199" i="1" s="1"/>
  <c r="AT198" i="1"/>
  <c r="AA198" i="1"/>
  <c r="AI198" i="1" s="1"/>
  <c r="AJ198" i="1" s="1"/>
  <c r="O198" i="1"/>
  <c r="P198" i="1" s="1"/>
  <c r="AT197" i="1"/>
  <c r="AA197" i="1"/>
  <c r="AI197" i="1" s="1"/>
  <c r="AJ197" i="1" s="1"/>
  <c r="O197" i="1"/>
  <c r="AT196" i="1"/>
  <c r="AA196" i="1"/>
  <c r="O196" i="1"/>
  <c r="P196" i="1" s="1"/>
  <c r="AT195" i="1"/>
  <c r="AB195" i="1"/>
  <c r="AA195" i="1" s="1"/>
  <c r="AI195" i="1" s="1"/>
  <c r="AJ195" i="1" s="1"/>
  <c r="O195" i="1"/>
  <c r="AX195" i="1" s="1"/>
  <c r="AW195" i="1" s="1"/>
  <c r="AT194" i="1"/>
  <c r="AA194" i="1"/>
  <c r="AI194" i="1" s="1"/>
  <c r="AJ194" i="1" s="1"/>
  <c r="O194" i="1"/>
  <c r="AX194" i="1" s="1"/>
  <c r="AW194" i="1" s="1"/>
  <c r="AT193" i="1"/>
  <c r="AA193" i="1"/>
  <c r="AI193" i="1" s="1"/>
  <c r="AJ193" i="1" s="1"/>
  <c r="O193" i="1"/>
  <c r="AX193" i="1" s="1"/>
  <c r="AW193" i="1" s="1"/>
  <c r="AT192" i="1"/>
  <c r="AG192" i="1"/>
  <c r="AE192" i="1"/>
  <c r="AC192" i="1"/>
  <c r="AB192" i="1"/>
  <c r="O192" i="1"/>
  <c r="AX192" i="1" s="1"/>
  <c r="AW192" i="1" s="1"/>
  <c r="AT191" i="1"/>
  <c r="AA191" i="1"/>
  <c r="AI191" i="1" s="1"/>
  <c r="AJ191" i="1" s="1"/>
  <c r="O191" i="1"/>
  <c r="AX191" i="1" s="1"/>
  <c r="AW191" i="1" s="1"/>
  <c r="AT190" i="1"/>
  <c r="AA190" i="1"/>
  <c r="AI190" i="1" s="1"/>
  <c r="AJ190" i="1" s="1"/>
  <c r="O190" i="1"/>
  <c r="P190" i="1" s="1"/>
  <c r="AT189" i="1"/>
  <c r="AA189" i="1"/>
  <c r="AI189" i="1" s="1"/>
  <c r="AJ189" i="1" s="1"/>
  <c r="O189" i="1"/>
  <c r="P189" i="1" s="1"/>
  <c r="AT188" i="1"/>
  <c r="AB188" i="1"/>
  <c r="AA188" i="1" s="1"/>
  <c r="AI188" i="1" s="1"/>
  <c r="AJ188" i="1" s="1"/>
  <c r="O188" i="1"/>
  <c r="P188" i="1" s="1"/>
  <c r="AT187" i="1"/>
  <c r="AA187" i="1"/>
  <c r="AI187" i="1" s="1"/>
  <c r="AJ187" i="1" s="1"/>
  <c r="O187" i="1"/>
  <c r="AX187" i="1" s="1"/>
  <c r="AW187" i="1" s="1"/>
  <c r="AT186" i="1"/>
  <c r="AB186" i="1"/>
  <c r="AA186" i="1" s="1"/>
  <c r="AI186" i="1" s="1"/>
  <c r="AJ186" i="1" s="1"/>
  <c r="O186" i="1"/>
  <c r="P186" i="1" s="1"/>
  <c r="AT185" i="1"/>
  <c r="AB185" i="1"/>
  <c r="AA185" i="1" s="1"/>
  <c r="AI185" i="1" s="1"/>
  <c r="AJ185" i="1" s="1"/>
  <c r="O185" i="1"/>
  <c r="AX185" i="1" s="1"/>
  <c r="AW185" i="1" s="1"/>
  <c r="AT184" i="1"/>
  <c r="AA184" i="1"/>
  <c r="AI184" i="1" s="1"/>
  <c r="AJ184" i="1" s="1"/>
  <c r="O184" i="1"/>
  <c r="P184" i="1" s="1"/>
  <c r="AT183" i="1"/>
  <c r="AA183" i="1"/>
  <c r="AI183" i="1" s="1"/>
  <c r="AJ183" i="1" s="1"/>
  <c r="O183" i="1"/>
  <c r="P183" i="1" s="1"/>
  <c r="AT182" i="1"/>
  <c r="AA182" i="1"/>
  <c r="AI182" i="1" s="1"/>
  <c r="AJ182" i="1" s="1"/>
  <c r="O182" i="1"/>
  <c r="AX182" i="1" s="1"/>
  <c r="AW182" i="1" s="1"/>
  <c r="AT181" i="1"/>
  <c r="AA181" i="1"/>
  <c r="AI181" i="1" s="1"/>
  <c r="AJ181" i="1" s="1"/>
  <c r="O181" i="1"/>
  <c r="AX181" i="1" s="1"/>
  <c r="AW181" i="1" s="1"/>
  <c r="AT180" i="1"/>
  <c r="AA180" i="1"/>
  <c r="AI180" i="1" s="1"/>
  <c r="AJ180" i="1" s="1"/>
  <c r="O180" i="1"/>
  <c r="AX180" i="1" s="1"/>
  <c r="AW180" i="1" s="1"/>
  <c r="AT179" i="1"/>
  <c r="AA179" i="1"/>
  <c r="AI179" i="1" s="1"/>
  <c r="AJ179" i="1" s="1"/>
  <c r="O179" i="1"/>
  <c r="AX179" i="1" s="1"/>
  <c r="AW179" i="1" s="1"/>
  <c r="AT178" i="1"/>
  <c r="AA178" i="1"/>
  <c r="AI178" i="1" s="1"/>
  <c r="AJ178" i="1" s="1"/>
  <c r="O178" i="1"/>
  <c r="AX178" i="1" s="1"/>
  <c r="AW178" i="1" s="1"/>
  <c r="AT177" i="1"/>
  <c r="AA177" i="1"/>
  <c r="AI177" i="1" s="1"/>
  <c r="AJ177" i="1" s="1"/>
  <c r="O177" i="1"/>
  <c r="P177" i="1" s="1"/>
  <c r="AT176" i="1"/>
  <c r="AA176" i="1"/>
  <c r="AI176" i="1" s="1"/>
  <c r="AJ176" i="1" s="1"/>
  <c r="O176" i="1"/>
  <c r="AX176" i="1" s="1"/>
  <c r="AW176" i="1" s="1"/>
  <c r="AT175" i="1"/>
  <c r="AA175" i="1"/>
  <c r="AI175" i="1" s="1"/>
  <c r="AJ175" i="1" s="1"/>
  <c r="O175" i="1"/>
  <c r="AX175" i="1" s="1"/>
  <c r="AW175" i="1" s="1"/>
  <c r="AT174" i="1"/>
  <c r="AA174" i="1"/>
  <c r="AI174" i="1" s="1"/>
  <c r="AJ174" i="1" s="1"/>
  <c r="O174" i="1"/>
  <c r="AX174" i="1" s="1"/>
  <c r="AW174" i="1" s="1"/>
  <c r="AT173" i="1"/>
  <c r="AA173" i="1"/>
  <c r="AI173" i="1" s="1"/>
  <c r="AJ173" i="1" s="1"/>
  <c r="O173" i="1"/>
  <c r="P173" i="1" s="1"/>
  <c r="AT172" i="1"/>
  <c r="AA172" i="1"/>
  <c r="AI172" i="1" s="1"/>
  <c r="AJ172" i="1" s="1"/>
  <c r="O172" i="1"/>
  <c r="P172" i="1" s="1"/>
  <c r="AT171" i="1"/>
  <c r="AA171" i="1"/>
  <c r="AI171" i="1" s="1"/>
  <c r="AJ171" i="1" s="1"/>
  <c r="O171" i="1"/>
  <c r="AX171" i="1" s="1"/>
  <c r="AW171" i="1" s="1"/>
  <c r="AT170" i="1"/>
  <c r="AA170" i="1"/>
  <c r="AI170" i="1" s="1"/>
  <c r="AJ170" i="1" s="1"/>
  <c r="O170" i="1"/>
  <c r="AX170" i="1" s="1"/>
  <c r="AW170" i="1" s="1"/>
  <c r="AT169" i="1"/>
  <c r="AA169" i="1"/>
  <c r="AI169" i="1" s="1"/>
  <c r="AJ169" i="1" s="1"/>
  <c r="O169" i="1"/>
  <c r="AX169" i="1" s="1"/>
  <c r="AW169" i="1" s="1"/>
  <c r="AT168" i="1"/>
  <c r="AA168" i="1"/>
  <c r="AI168" i="1" s="1"/>
  <c r="AJ168" i="1" s="1"/>
  <c r="O168" i="1"/>
  <c r="P168" i="1" s="1"/>
  <c r="AT167" i="1"/>
  <c r="AA167" i="1"/>
  <c r="AI167" i="1" s="1"/>
  <c r="AJ167" i="1" s="1"/>
  <c r="O167" i="1"/>
  <c r="P167" i="1" s="1"/>
  <c r="AT166" i="1"/>
  <c r="AB166" i="1"/>
  <c r="AA166" i="1" s="1"/>
  <c r="AI166" i="1" s="1"/>
  <c r="AJ166" i="1" s="1"/>
  <c r="O166" i="1"/>
  <c r="P166" i="1" s="1"/>
  <c r="AT165" i="1"/>
  <c r="AB165" i="1"/>
  <c r="AA165" i="1" s="1"/>
  <c r="AI165" i="1" s="1"/>
  <c r="AJ165" i="1" s="1"/>
  <c r="O165" i="1"/>
  <c r="AT164" i="1"/>
  <c r="AA164" i="1"/>
  <c r="AI164" i="1" s="1"/>
  <c r="AJ164" i="1" s="1"/>
  <c r="O164" i="1"/>
  <c r="AX164" i="1" s="1"/>
  <c r="AW164" i="1" s="1"/>
  <c r="AT163" i="1"/>
  <c r="AB163" i="1"/>
  <c r="AA163" i="1" s="1"/>
  <c r="AI163" i="1" s="1"/>
  <c r="AJ163" i="1" s="1"/>
  <c r="O163" i="1"/>
  <c r="P163" i="1" s="1"/>
  <c r="AT162" i="1"/>
  <c r="AB162" i="1"/>
  <c r="AA162" i="1" s="1"/>
  <c r="O162" i="1"/>
  <c r="AX162" i="1" s="1"/>
  <c r="AW162" i="1" s="1"/>
  <c r="AT161" i="1"/>
  <c r="AG161" i="1"/>
  <c r="AE161" i="1"/>
  <c r="AC161" i="1"/>
  <c r="AB161" i="1"/>
  <c r="O161" i="1"/>
  <c r="P161" i="1" s="1"/>
  <c r="AT160" i="1"/>
  <c r="AG160" i="1"/>
  <c r="AE160" i="1"/>
  <c r="AC160" i="1"/>
  <c r="AB160" i="1"/>
  <c r="O160" i="1"/>
  <c r="AX160" i="1" s="1"/>
  <c r="AW160" i="1" s="1"/>
  <c r="AT159" i="1"/>
  <c r="AB159" i="1"/>
  <c r="AA159" i="1" s="1"/>
  <c r="AI159" i="1" s="1"/>
  <c r="AJ159" i="1" s="1"/>
  <c r="O159" i="1"/>
  <c r="AX159" i="1" s="1"/>
  <c r="AW159" i="1" s="1"/>
  <c r="AT158" i="1"/>
  <c r="AA158" i="1"/>
  <c r="AI158" i="1" s="1"/>
  <c r="AJ158" i="1" s="1"/>
  <c r="O158" i="1"/>
  <c r="AX158" i="1" s="1"/>
  <c r="AW158" i="1" s="1"/>
  <c r="AT157" i="1"/>
  <c r="AA157" i="1"/>
  <c r="AI157" i="1" s="1"/>
  <c r="AJ157" i="1" s="1"/>
  <c r="O157" i="1"/>
  <c r="P157" i="1" s="1"/>
  <c r="AT156" i="1"/>
  <c r="AG156" i="1"/>
  <c r="AE156" i="1"/>
  <c r="AC156" i="1"/>
  <c r="AB156" i="1"/>
  <c r="O156" i="1"/>
  <c r="AX156" i="1" s="1"/>
  <c r="AW156" i="1" s="1"/>
  <c r="AT155" i="1"/>
  <c r="AA155" i="1"/>
  <c r="AI155" i="1" s="1"/>
  <c r="AJ155" i="1" s="1"/>
  <c r="O155" i="1"/>
  <c r="P155" i="1" s="1"/>
  <c r="AT154" i="1"/>
  <c r="AA154" i="1"/>
  <c r="AI154" i="1" s="1"/>
  <c r="AJ154" i="1" s="1"/>
  <c r="O154" i="1"/>
  <c r="P154" i="1" s="1"/>
  <c r="AT153" i="1"/>
  <c r="AB153" i="1"/>
  <c r="O153" i="1"/>
  <c r="P153" i="1" s="1"/>
  <c r="AT152" i="1"/>
  <c r="AA152" i="1"/>
  <c r="AI152" i="1" s="1"/>
  <c r="AJ152" i="1" s="1"/>
  <c r="O152" i="1"/>
  <c r="P152" i="1" s="1"/>
  <c r="AT151" i="1"/>
  <c r="AG151" i="1"/>
  <c r="AE151" i="1"/>
  <c r="AC151" i="1"/>
  <c r="AB151" i="1"/>
  <c r="O151" i="1"/>
  <c r="AX151" i="1" s="1"/>
  <c r="AW151" i="1" s="1"/>
  <c r="AT150" i="1"/>
  <c r="AB150" i="1"/>
  <c r="O150" i="1"/>
  <c r="P150" i="1" s="1"/>
  <c r="AT149" i="1"/>
  <c r="AB149" i="1"/>
  <c r="AA149" i="1" s="1"/>
  <c r="AI149" i="1" s="1"/>
  <c r="AJ149" i="1" s="1"/>
  <c r="O149" i="1"/>
  <c r="P149" i="1" s="1"/>
  <c r="AT148" i="1"/>
  <c r="AB148" i="1"/>
  <c r="AA148" i="1" s="1"/>
  <c r="AI148" i="1" s="1"/>
  <c r="AJ148" i="1" s="1"/>
  <c r="O148" i="1"/>
  <c r="P148" i="1" s="1"/>
  <c r="AT147" i="1"/>
  <c r="AA147" i="1"/>
  <c r="AI147" i="1" s="1"/>
  <c r="AJ147" i="1" s="1"/>
  <c r="O147" i="1"/>
  <c r="AX147" i="1" s="1"/>
  <c r="AW147" i="1" s="1"/>
  <c r="AT146" i="1"/>
  <c r="AA146" i="1"/>
  <c r="AI146" i="1" s="1"/>
  <c r="AJ146" i="1" s="1"/>
  <c r="O146" i="1"/>
  <c r="P146" i="1" s="1"/>
  <c r="AT145" i="1"/>
  <c r="AB145" i="1"/>
  <c r="AA145" i="1" s="1"/>
  <c r="AI145" i="1" s="1"/>
  <c r="AJ145" i="1" s="1"/>
  <c r="O145" i="1"/>
  <c r="P145" i="1" s="1"/>
  <c r="AT144" i="1"/>
  <c r="AA144" i="1"/>
  <c r="AI144" i="1" s="1"/>
  <c r="AJ144" i="1" s="1"/>
  <c r="O144" i="1"/>
  <c r="P144" i="1" s="1"/>
  <c r="AT143" i="1"/>
  <c r="AG143" i="1"/>
  <c r="AE143" i="1"/>
  <c r="AC143" i="1"/>
  <c r="AB143" i="1"/>
  <c r="O143" i="1"/>
  <c r="AX143" i="1" s="1"/>
  <c r="AW143" i="1" s="1"/>
  <c r="AT142" i="1"/>
  <c r="AG142" i="1"/>
  <c r="AE142" i="1"/>
  <c r="AC142" i="1"/>
  <c r="AB142" i="1"/>
  <c r="AA142" i="1" s="1"/>
  <c r="Y142" i="1" s="1"/>
  <c r="O142" i="1"/>
  <c r="AX142" i="1" s="1"/>
  <c r="AW142" i="1" s="1"/>
  <c r="AT141" i="1"/>
  <c r="AA141" i="1"/>
  <c r="AI141" i="1" s="1"/>
  <c r="AJ141" i="1" s="1"/>
  <c r="O141" i="1"/>
  <c r="P141" i="1" s="1"/>
  <c r="AT140" i="1"/>
  <c r="AA140" i="1"/>
  <c r="AI140" i="1" s="1"/>
  <c r="AJ140" i="1" s="1"/>
  <c r="O140" i="1"/>
  <c r="P140" i="1" s="1"/>
  <c r="AT139" i="1"/>
  <c r="AA139" i="1"/>
  <c r="AI139" i="1" s="1"/>
  <c r="AJ139" i="1" s="1"/>
  <c r="O139" i="1"/>
  <c r="P139" i="1" s="1"/>
  <c r="AT138" i="1"/>
  <c r="AA138" i="1"/>
  <c r="AI138" i="1" s="1"/>
  <c r="AJ138" i="1" s="1"/>
  <c r="O138" i="1"/>
  <c r="AX138" i="1" s="1"/>
  <c r="AW138" i="1" s="1"/>
  <c r="AT137" i="1"/>
  <c r="AG137" i="1"/>
  <c r="AE137" i="1"/>
  <c r="AC137" i="1"/>
  <c r="AB137" i="1"/>
  <c r="O137" i="1"/>
  <c r="AX137" i="1" s="1"/>
  <c r="AW137" i="1" s="1"/>
  <c r="AT136" i="1"/>
  <c r="AA136" i="1"/>
  <c r="AI136" i="1" s="1"/>
  <c r="AJ136" i="1" s="1"/>
  <c r="O136" i="1"/>
  <c r="AX136" i="1" s="1"/>
  <c r="AW136" i="1" s="1"/>
  <c r="AT135" i="1"/>
  <c r="AA135" i="1"/>
  <c r="AI135" i="1" s="1"/>
  <c r="AJ135" i="1" s="1"/>
  <c r="O135" i="1"/>
  <c r="P135" i="1" s="1"/>
  <c r="AT134" i="1"/>
  <c r="AI134" i="1"/>
  <c r="AJ134" i="1" s="1"/>
  <c r="O134" i="1"/>
  <c r="AX134" i="1" s="1"/>
  <c r="AW134" i="1" s="1"/>
  <c r="AT133" i="1"/>
  <c r="AI133" i="1"/>
  <c r="AJ133" i="1" s="1"/>
  <c r="O133" i="1"/>
  <c r="P133" i="1" s="1"/>
  <c r="Y133" i="1" s="1"/>
  <c r="AT132" i="1"/>
  <c r="AI132" i="1"/>
  <c r="AJ132" i="1" s="1"/>
  <c r="O132" i="1"/>
  <c r="P132" i="1" s="1"/>
  <c r="Y132" i="1" s="1"/>
  <c r="AT131" i="1"/>
  <c r="AI131" i="1"/>
  <c r="AJ131" i="1" s="1"/>
  <c r="O131" i="1"/>
  <c r="AX131" i="1" s="1"/>
  <c r="AW131" i="1" s="1"/>
  <c r="AT130" i="1"/>
  <c r="AI130" i="1"/>
  <c r="AJ130" i="1" s="1"/>
  <c r="O130" i="1"/>
  <c r="P130" i="1" s="1"/>
  <c r="Y130" i="1" s="1"/>
  <c r="Z130" i="1" s="1"/>
  <c r="AT129" i="1"/>
  <c r="AI129" i="1"/>
  <c r="AJ129" i="1" s="1"/>
  <c r="O129" i="1"/>
  <c r="P129" i="1" s="1"/>
  <c r="Y129" i="1" s="1"/>
  <c r="AT128" i="1"/>
  <c r="AI128" i="1"/>
  <c r="AJ128" i="1" s="1"/>
  <c r="O128" i="1"/>
  <c r="AX128" i="1" s="1"/>
  <c r="AW128" i="1" s="1"/>
  <c r="AT127" i="1"/>
  <c r="AI127" i="1"/>
  <c r="AJ127" i="1" s="1"/>
  <c r="AG127" i="1"/>
  <c r="AB127" i="1"/>
  <c r="Y127" i="1"/>
  <c r="AF127" i="1" s="1"/>
  <c r="O127" i="1"/>
  <c r="AX127" i="1" s="1"/>
  <c r="AW127" i="1" s="1"/>
  <c r="AT126" i="1"/>
  <c r="AI126" i="1"/>
  <c r="AJ126" i="1" s="1"/>
  <c r="O126" i="1"/>
  <c r="P126" i="1" s="1"/>
  <c r="Y126" i="1" s="1"/>
  <c r="AT125" i="1"/>
  <c r="AI125" i="1"/>
  <c r="AJ125" i="1" s="1"/>
  <c r="O125" i="1"/>
  <c r="AX125" i="1" s="1"/>
  <c r="AW125" i="1" s="1"/>
  <c r="AT124" i="1"/>
  <c r="AI124" i="1"/>
  <c r="AJ124" i="1" s="1"/>
  <c r="O124" i="1"/>
  <c r="AX124" i="1" s="1"/>
  <c r="AW124" i="1" s="1"/>
  <c r="AX123" i="1"/>
  <c r="AW123" i="1" s="1"/>
  <c r="AT123" i="1"/>
  <c r="AI123" i="1"/>
  <c r="AJ123" i="1" s="1"/>
  <c r="P123" i="1"/>
  <c r="Y123" i="1" s="1"/>
  <c r="AT122" i="1"/>
  <c r="AI122" i="1"/>
  <c r="AJ122" i="1" s="1"/>
  <c r="O122" i="1"/>
  <c r="AT121" i="1"/>
  <c r="AI121" i="1"/>
  <c r="AJ121" i="1" s="1"/>
  <c r="Y121" i="1"/>
  <c r="O121" i="1"/>
  <c r="AX121" i="1" s="1"/>
  <c r="AW121" i="1" s="1"/>
  <c r="AX120" i="1"/>
  <c r="AW120" i="1" s="1"/>
  <c r="AT120" i="1"/>
  <c r="AI120" i="1"/>
  <c r="AJ120" i="1" s="1"/>
  <c r="P120" i="1"/>
  <c r="Y120" i="1" s="1"/>
  <c r="AT119" i="1"/>
  <c r="AI119" i="1"/>
  <c r="AJ119" i="1" s="1"/>
  <c r="O119" i="1"/>
  <c r="P119" i="1" s="1"/>
  <c r="Y119" i="1" s="1"/>
  <c r="Z119" i="1" s="1"/>
  <c r="AT118" i="1"/>
  <c r="AI118" i="1"/>
  <c r="AJ118" i="1" s="1"/>
  <c r="O118" i="1"/>
  <c r="AX118" i="1" s="1"/>
  <c r="AW118" i="1" s="1"/>
  <c r="AT117" i="1"/>
  <c r="AI117" i="1"/>
  <c r="AJ117" i="1" s="1"/>
  <c r="O117" i="1"/>
  <c r="AX117" i="1" s="1"/>
  <c r="AW117" i="1" s="1"/>
  <c r="AT116" i="1"/>
  <c r="AI116" i="1"/>
  <c r="AJ116" i="1" s="1"/>
  <c r="O116" i="1"/>
  <c r="P116" i="1" s="1"/>
  <c r="Y116" i="1" s="1"/>
  <c r="AT115" i="1"/>
  <c r="AI115" i="1"/>
  <c r="AJ115" i="1" s="1"/>
  <c r="O115" i="1"/>
  <c r="AX115" i="1" s="1"/>
  <c r="AW115" i="1" s="1"/>
  <c r="AT114" i="1"/>
  <c r="AI114" i="1"/>
  <c r="AJ114" i="1" s="1"/>
  <c r="O114" i="1"/>
  <c r="AX113" i="1"/>
  <c r="AW113" i="1" s="1"/>
  <c r="AT113" i="1"/>
  <c r="AI113" i="1"/>
  <c r="AJ113" i="1" s="1"/>
  <c r="P113" i="1"/>
  <c r="Y113" i="1" s="1"/>
  <c r="AT112" i="1"/>
  <c r="AI112" i="1"/>
  <c r="AJ112" i="1" s="1"/>
  <c r="O112" i="1"/>
  <c r="AT111" i="1"/>
  <c r="AI111" i="1"/>
  <c r="AJ111" i="1" s="1"/>
  <c r="O111" i="1"/>
  <c r="AX111" i="1" s="1"/>
  <c r="AW111" i="1" s="1"/>
  <c r="AT110" i="1"/>
  <c r="AI110" i="1"/>
  <c r="AJ110" i="1" s="1"/>
  <c r="O110" i="1"/>
  <c r="AX110" i="1" s="1"/>
  <c r="AW110" i="1" s="1"/>
  <c r="AX109" i="1"/>
  <c r="AW109" i="1" s="1"/>
  <c r="AT109" i="1"/>
  <c r="AI109" i="1"/>
  <c r="AJ109" i="1" s="1"/>
  <c r="P109" i="1"/>
  <c r="Y109" i="1" s="1"/>
  <c r="AV108" i="1"/>
  <c r="AT108" i="1"/>
  <c r="AI108" i="1"/>
  <c r="AJ108" i="1" s="1"/>
  <c r="O108" i="1"/>
  <c r="P108" i="1" s="1"/>
  <c r="Y108" i="1" s="1"/>
  <c r="AT107" i="1"/>
  <c r="AI107" i="1"/>
  <c r="AJ107" i="1" s="1"/>
  <c r="O107" i="1"/>
  <c r="P107" i="1" s="1"/>
  <c r="Y107" i="1" s="1"/>
  <c r="AH107" i="1" s="1"/>
  <c r="AT106" i="1"/>
  <c r="AI106" i="1"/>
  <c r="AJ106" i="1" s="1"/>
  <c r="O106" i="1"/>
  <c r="AT105" i="1"/>
  <c r="AI105" i="1"/>
  <c r="AJ105" i="1" s="1"/>
  <c r="O105" i="1"/>
  <c r="AT104" i="1"/>
  <c r="AI104" i="1"/>
  <c r="AJ104" i="1" s="1"/>
  <c r="O104" i="1"/>
  <c r="P104" i="1" s="1"/>
  <c r="Y104" i="1" s="1"/>
  <c r="AT103" i="1"/>
  <c r="AI103" i="1"/>
  <c r="AJ103" i="1" s="1"/>
  <c r="O103" i="1"/>
  <c r="AT102" i="1"/>
  <c r="AI102" i="1"/>
  <c r="AJ102" i="1" s="1"/>
  <c r="O102" i="1"/>
  <c r="AX101" i="1"/>
  <c r="AW101" i="1" s="1"/>
  <c r="AT101" i="1"/>
  <c r="AI101" i="1"/>
  <c r="AJ101" i="1" s="1"/>
  <c r="P101" i="1"/>
  <c r="Y101" i="1" s="1"/>
  <c r="AT100" i="1"/>
  <c r="AI100" i="1"/>
  <c r="AJ100" i="1" s="1"/>
  <c r="O100" i="1"/>
  <c r="P100" i="1" s="1"/>
  <c r="Y100" i="1" s="1"/>
  <c r="Z100" i="1" s="1"/>
  <c r="AT99" i="1"/>
  <c r="AI99" i="1"/>
  <c r="AJ99" i="1" s="1"/>
  <c r="O99" i="1"/>
  <c r="AX99" i="1" s="1"/>
  <c r="AW99" i="1" s="1"/>
  <c r="AT98" i="1"/>
  <c r="AI98" i="1"/>
  <c r="AJ98" i="1" s="1"/>
  <c r="O98" i="1"/>
  <c r="AX98" i="1" s="1"/>
  <c r="AW98" i="1" s="1"/>
  <c r="AT97" i="1"/>
  <c r="AI97" i="1"/>
  <c r="AJ97" i="1" s="1"/>
  <c r="O97" i="1"/>
  <c r="P97" i="1" s="1"/>
  <c r="Y97" i="1" s="1"/>
  <c r="Z97" i="1" s="1"/>
  <c r="AT96" i="1"/>
  <c r="AI96" i="1"/>
  <c r="AJ96" i="1" s="1"/>
  <c r="O96" i="1"/>
  <c r="P96" i="1" s="1"/>
  <c r="Y96" i="1" s="1"/>
  <c r="AT95" i="1"/>
  <c r="AI95" i="1"/>
  <c r="AJ95" i="1" s="1"/>
  <c r="O95" i="1"/>
  <c r="AX95" i="1" s="1"/>
  <c r="AW95" i="1" s="1"/>
  <c r="AT94" i="1"/>
  <c r="AI94" i="1"/>
  <c r="AJ94" i="1" s="1"/>
  <c r="O94" i="1"/>
  <c r="P94" i="1" s="1"/>
  <c r="Y94" i="1" s="1"/>
  <c r="AT93" i="1"/>
  <c r="AI93" i="1"/>
  <c r="AJ93" i="1" s="1"/>
  <c r="O93" i="1"/>
  <c r="AX93" i="1" s="1"/>
  <c r="AW93" i="1" s="1"/>
  <c r="AX92" i="1"/>
  <c r="AW92" i="1" s="1"/>
  <c r="AT92" i="1"/>
  <c r="AT91" i="1"/>
  <c r="AI91" i="1"/>
  <c r="AJ91" i="1" s="1"/>
  <c r="O91" i="1"/>
  <c r="AX91" i="1" s="1"/>
  <c r="AW91" i="1" s="1"/>
  <c r="AT90" i="1"/>
  <c r="AI90" i="1"/>
  <c r="AJ90" i="1" s="1"/>
  <c r="O90" i="1"/>
  <c r="AX90" i="1" s="1"/>
  <c r="AW90" i="1" s="1"/>
  <c r="AT89" i="1"/>
  <c r="AI89" i="1"/>
  <c r="AJ89" i="1" s="1"/>
  <c r="O89" i="1"/>
  <c r="AX89" i="1" s="1"/>
  <c r="AW89" i="1" s="1"/>
  <c r="AT88" i="1"/>
  <c r="AI88" i="1"/>
  <c r="AJ88" i="1" s="1"/>
  <c r="O88" i="1"/>
  <c r="P88" i="1" s="1"/>
  <c r="Y88" i="1" s="1"/>
  <c r="AT87" i="1"/>
  <c r="AI87" i="1"/>
  <c r="AJ87" i="1" s="1"/>
  <c r="O87" i="1"/>
  <c r="AX87" i="1" s="1"/>
  <c r="AW87" i="1" s="1"/>
  <c r="AT86" i="1"/>
  <c r="AI86" i="1"/>
  <c r="AJ86" i="1" s="1"/>
  <c r="O86" i="1"/>
  <c r="AX86" i="1" s="1"/>
  <c r="AW86" i="1" s="1"/>
  <c r="AT85" i="1"/>
  <c r="AI85" i="1"/>
  <c r="AJ85" i="1" s="1"/>
  <c r="O85" i="1"/>
  <c r="AX85" i="1" s="1"/>
  <c r="AW85" i="1" s="1"/>
  <c r="AT84" i="1"/>
  <c r="AI84" i="1"/>
  <c r="AJ84" i="1" s="1"/>
  <c r="O84" i="1"/>
  <c r="AX84" i="1" s="1"/>
  <c r="AW84" i="1" s="1"/>
  <c r="AT83" i="1"/>
  <c r="AI83" i="1"/>
  <c r="AJ83" i="1" s="1"/>
  <c r="O83" i="1"/>
  <c r="P83" i="1" s="1"/>
  <c r="Y83" i="1" s="1"/>
  <c r="AT82" i="1"/>
  <c r="AI82" i="1"/>
  <c r="AJ82" i="1" s="1"/>
  <c r="O82" i="1"/>
  <c r="P82" i="1" s="1"/>
  <c r="Y82" i="1" s="1"/>
  <c r="AX81" i="1"/>
  <c r="AW81" i="1" s="1"/>
  <c r="AT81" i="1"/>
  <c r="AI81" i="1"/>
  <c r="AJ81" i="1" s="1"/>
  <c r="P81" i="1"/>
  <c r="Y81" i="1" s="1"/>
  <c r="AT80" i="1"/>
  <c r="AI80" i="1"/>
  <c r="AJ80" i="1" s="1"/>
  <c r="N80" i="1"/>
  <c r="O80" i="1" s="1"/>
  <c r="AT79" i="1"/>
  <c r="AI79" i="1"/>
  <c r="AJ79" i="1" s="1"/>
  <c r="N79" i="1"/>
  <c r="O79" i="1" s="1"/>
  <c r="AT78" i="1"/>
  <c r="AI78" i="1"/>
  <c r="AJ78" i="1" s="1"/>
  <c r="N78" i="1"/>
  <c r="O78" i="1" s="1"/>
  <c r="P78" i="1" s="1"/>
  <c r="Y78" i="1" s="1"/>
  <c r="AT77" i="1"/>
  <c r="AI77" i="1"/>
  <c r="AJ77" i="1" s="1"/>
  <c r="N77" i="1"/>
  <c r="O77" i="1" s="1"/>
  <c r="AT76" i="1"/>
  <c r="AI76" i="1"/>
  <c r="AJ76" i="1" s="1"/>
  <c r="N76" i="1"/>
  <c r="O76" i="1" s="1"/>
  <c r="AT75" i="1"/>
  <c r="AI75" i="1"/>
  <c r="AJ75" i="1" s="1"/>
  <c r="N75" i="1"/>
  <c r="O75" i="1" s="1"/>
  <c r="AT74" i="1"/>
  <c r="AI74" i="1"/>
  <c r="AJ74" i="1" s="1"/>
  <c r="N74" i="1"/>
  <c r="AT73" i="1"/>
  <c r="AI73" i="1"/>
  <c r="AJ73" i="1" s="1"/>
  <c r="N73" i="1"/>
  <c r="O73" i="1" s="1"/>
  <c r="AT72" i="1"/>
  <c r="AI72" i="1"/>
  <c r="AJ72" i="1" s="1"/>
  <c r="O72" i="1"/>
  <c r="P72" i="1" s="1"/>
  <c r="Y72" i="1" s="1"/>
  <c r="AT71" i="1"/>
  <c r="AI71" i="1"/>
  <c r="AJ71" i="1" s="1"/>
  <c r="O71" i="1"/>
  <c r="AX71" i="1" s="1"/>
  <c r="AW71" i="1" s="1"/>
  <c r="AT70" i="1"/>
  <c r="AI70" i="1"/>
  <c r="AJ70" i="1" s="1"/>
  <c r="O70" i="1"/>
  <c r="AX70" i="1" s="1"/>
  <c r="AW70" i="1" s="1"/>
  <c r="AT69" i="1"/>
  <c r="AI69" i="1"/>
  <c r="AJ69" i="1" s="1"/>
  <c r="O69" i="1"/>
  <c r="P69" i="1" s="1"/>
  <c r="Y69" i="1" s="1"/>
  <c r="AX68" i="1"/>
  <c r="AW68" i="1" s="1"/>
  <c r="AT68" i="1"/>
  <c r="AI68" i="1"/>
  <c r="AJ68" i="1" s="1"/>
  <c r="P68" i="1"/>
  <c r="Y68" i="1" s="1"/>
  <c r="AX67" i="1"/>
  <c r="AW67" i="1" s="1"/>
  <c r="AT67" i="1"/>
  <c r="AA67" i="1"/>
  <c r="AI67" i="1" s="1"/>
  <c r="AJ67" i="1" s="1"/>
  <c r="P67" i="1"/>
  <c r="AT66" i="1"/>
  <c r="AI66" i="1"/>
  <c r="AJ66" i="1" s="1"/>
  <c r="O66" i="1"/>
  <c r="AX66" i="1" s="1"/>
  <c r="AW66" i="1" s="1"/>
  <c r="AT65" i="1"/>
  <c r="AI65" i="1"/>
  <c r="AJ65" i="1" s="1"/>
  <c r="O65" i="1"/>
  <c r="P65" i="1" s="1"/>
  <c r="Y65" i="1" s="1"/>
  <c r="AT64" i="1"/>
  <c r="AI64" i="1"/>
  <c r="AJ64" i="1" s="1"/>
  <c r="O64" i="1"/>
  <c r="P64" i="1" s="1"/>
  <c r="Y64" i="1" s="1"/>
  <c r="AT63" i="1"/>
  <c r="AI63" i="1"/>
  <c r="AJ63" i="1" s="1"/>
  <c r="O63" i="1"/>
  <c r="P63" i="1" s="1"/>
  <c r="Y63" i="1" s="1"/>
  <c r="AT62" i="1"/>
  <c r="AI62" i="1"/>
  <c r="AJ62" i="1" s="1"/>
  <c r="O62" i="1"/>
  <c r="AX62" i="1" s="1"/>
  <c r="AW62" i="1" s="1"/>
  <c r="AT61" i="1"/>
  <c r="AI61" i="1"/>
  <c r="AJ61" i="1" s="1"/>
  <c r="O61" i="1"/>
  <c r="P61" i="1" s="1"/>
  <c r="Y61" i="1" s="1"/>
  <c r="AT60" i="1"/>
  <c r="AI60" i="1"/>
  <c r="AJ60" i="1" s="1"/>
  <c r="O60" i="1"/>
  <c r="P60" i="1" s="1"/>
  <c r="Y60" i="1" s="1"/>
  <c r="AT59" i="1"/>
  <c r="AI59" i="1"/>
  <c r="AJ59" i="1" s="1"/>
  <c r="O59" i="1"/>
  <c r="AX59" i="1" s="1"/>
  <c r="AW59" i="1" s="1"/>
  <c r="AT58" i="1"/>
  <c r="AI58" i="1"/>
  <c r="AJ58" i="1" s="1"/>
  <c r="O58" i="1"/>
  <c r="P58" i="1" s="1"/>
  <c r="Y58" i="1" s="1"/>
  <c r="AT57" i="1"/>
  <c r="AI57" i="1"/>
  <c r="AJ57" i="1" s="1"/>
  <c r="O57" i="1"/>
  <c r="P57" i="1" s="1"/>
  <c r="Y57" i="1" s="1"/>
  <c r="AX56" i="1"/>
  <c r="AW56" i="1" s="1"/>
  <c r="AA56" i="1"/>
  <c r="AI56" i="1" s="1"/>
  <c r="AJ56" i="1" s="1"/>
  <c r="P56" i="1"/>
  <c r="AI55" i="1"/>
  <c r="AJ55" i="1" s="1"/>
  <c r="O55" i="1"/>
  <c r="P55" i="1" s="1"/>
  <c r="Y55" i="1" s="1"/>
  <c r="AI54" i="1"/>
  <c r="AJ54" i="1" s="1"/>
  <c r="O54" i="1"/>
  <c r="AX54" i="1" s="1"/>
  <c r="AW54" i="1" s="1"/>
  <c r="AX53" i="1"/>
  <c r="AW53" i="1" s="1"/>
  <c r="AI53" i="1"/>
  <c r="AJ53" i="1" s="1"/>
  <c r="P53" i="1"/>
  <c r="Y53" i="1" s="1"/>
  <c r="AH53" i="1" s="1"/>
  <c r="AX52" i="1"/>
  <c r="AW52" i="1" s="1"/>
  <c r="AI52" i="1"/>
  <c r="AJ52" i="1" s="1"/>
  <c r="P52" i="1"/>
  <c r="Y52" i="1" s="1"/>
  <c r="AX51" i="1"/>
  <c r="AW51" i="1" s="1"/>
  <c r="AI51" i="1"/>
  <c r="AJ51" i="1" s="1"/>
  <c r="P51" i="1"/>
  <c r="Y51" i="1" s="1"/>
  <c r="AX50" i="1"/>
  <c r="AW50" i="1" s="1"/>
  <c r="AA50" i="1"/>
  <c r="AI50" i="1" s="1"/>
  <c r="AJ50" i="1" s="1"/>
  <c r="P50" i="1"/>
  <c r="AI49" i="1"/>
  <c r="AJ49" i="1" s="1"/>
  <c r="O49" i="1"/>
  <c r="AX49" i="1" s="1"/>
  <c r="AW49" i="1" s="1"/>
  <c r="AX48" i="1"/>
  <c r="AW48" i="1" s="1"/>
  <c r="AI48" i="1"/>
  <c r="AJ48" i="1" s="1"/>
  <c r="P48" i="1"/>
  <c r="Y48" i="1" s="1"/>
  <c r="AH48" i="1" s="1"/>
  <c r="AX47" i="1"/>
  <c r="AW47" i="1" s="1"/>
  <c r="AI47" i="1"/>
  <c r="AJ47" i="1" s="1"/>
  <c r="P47" i="1"/>
  <c r="Y47" i="1" s="1"/>
  <c r="AI46" i="1"/>
  <c r="AJ46" i="1" s="1"/>
  <c r="O46" i="1"/>
  <c r="AX46" i="1" s="1"/>
  <c r="AW46" i="1" s="1"/>
  <c r="AX45" i="1"/>
  <c r="AW45" i="1" s="1"/>
  <c r="AI45" i="1"/>
  <c r="AJ45" i="1" s="1"/>
  <c r="P45" i="1"/>
  <c r="Y45" i="1" s="1"/>
  <c r="AX44" i="1"/>
  <c r="AV44" i="1"/>
  <c r="AI44" i="1"/>
  <c r="AJ44" i="1" s="1"/>
  <c r="P44" i="1"/>
  <c r="Y44" i="1" s="1"/>
  <c r="AX43" i="1"/>
  <c r="AW43" i="1" s="1"/>
  <c r="AI43" i="1"/>
  <c r="AJ43" i="1" s="1"/>
  <c r="P43" i="1"/>
  <c r="Y43" i="1" s="1"/>
  <c r="AH43" i="1" s="1"/>
  <c r="AX42" i="1"/>
  <c r="AW42" i="1" s="1"/>
  <c r="AI42" i="1"/>
  <c r="AJ42" i="1" s="1"/>
  <c r="P42" i="1"/>
  <c r="Y42" i="1" s="1"/>
  <c r="AX41" i="1"/>
  <c r="AW41" i="1" s="1"/>
  <c r="AI41" i="1"/>
  <c r="AJ41" i="1" s="1"/>
  <c r="P41" i="1"/>
  <c r="Y41" i="1" s="1"/>
  <c r="AX40" i="1"/>
  <c r="AW40" i="1" s="1"/>
  <c r="AI40" i="1"/>
  <c r="AJ40" i="1" s="1"/>
  <c r="P40" i="1"/>
  <c r="Y40" i="1" s="1"/>
  <c r="AX39" i="1"/>
  <c r="AW39" i="1" s="1"/>
  <c r="AI39" i="1"/>
  <c r="AJ39" i="1" s="1"/>
  <c r="P39" i="1"/>
  <c r="Y39" i="1" s="1"/>
  <c r="AX38" i="1"/>
  <c r="AW38" i="1" s="1"/>
  <c r="AI38" i="1"/>
  <c r="AJ38" i="1" s="1"/>
  <c r="P38" i="1"/>
  <c r="Y38" i="1" s="1"/>
  <c r="AH38" i="1" s="1"/>
  <c r="AX37" i="1"/>
  <c r="AW37" i="1" s="1"/>
  <c r="AI37" i="1"/>
  <c r="AJ37" i="1" s="1"/>
  <c r="P37" i="1"/>
  <c r="Y37" i="1" s="1"/>
  <c r="AH37" i="1" s="1"/>
  <c r="AX36" i="1"/>
  <c r="AW36" i="1" s="1"/>
  <c r="AI36" i="1"/>
  <c r="AJ36" i="1" s="1"/>
  <c r="P36" i="1"/>
  <c r="Y36" i="1" s="1"/>
  <c r="AX35" i="1"/>
  <c r="AW35" i="1" s="1"/>
  <c r="AI35" i="1"/>
  <c r="AJ35" i="1" s="1"/>
  <c r="P35" i="1"/>
  <c r="Y35" i="1" s="1"/>
  <c r="AX34" i="1"/>
  <c r="AW34" i="1" s="1"/>
  <c r="AI34" i="1"/>
  <c r="AJ34" i="1" s="1"/>
  <c r="P34" i="1"/>
  <c r="Y34" i="1" s="1"/>
  <c r="AX33" i="1"/>
  <c r="AW33" i="1" s="1"/>
  <c r="AA33" i="1"/>
  <c r="AI33" i="1" s="1"/>
  <c r="AJ33" i="1" s="1"/>
  <c r="P33" i="1"/>
  <c r="AX32" i="1"/>
  <c r="AW32" i="1" s="1"/>
  <c r="AI32" i="1"/>
  <c r="AJ32" i="1" s="1"/>
  <c r="P32" i="1"/>
  <c r="Y32" i="1" s="1"/>
  <c r="Y31" i="1"/>
  <c r="AH31" i="1" s="1"/>
  <c r="AX30" i="1"/>
  <c r="AW30" i="1" s="1"/>
  <c r="Y30" i="1"/>
  <c r="AH30" i="1" s="1"/>
  <c r="Y29" i="1"/>
  <c r="AH29" i="1" s="1"/>
  <c r="Y28" i="1"/>
  <c r="Y27" i="1"/>
  <c r="Z27" i="1" s="1"/>
  <c r="AX26" i="1"/>
  <c r="AW26" i="1" s="1"/>
  <c r="AT26" i="1"/>
  <c r="AI26" i="1"/>
  <c r="AJ26" i="1" s="1"/>
  <c r="Y26" i="1"/>
  <c r="Y25" i="1"/>
  <c r="AH25" i="1" s="1"/>
  <c r="Y24" i="1"/>
  <c r="Y23" i="1"/>
  <c r="AH23" i="1" s="1"/>
  <c r="Y22" i="1"/>
  <c r="Y21" i="1"/>
  <c r="AH21" i="1" s="1"/>
  <c r="Y20" i="1"/>
  <c r="AH20" i="1" s="1"/>
  <c r="Y19" i="1"/>
  <c r="Y18" i="1"/>
  <c r="AH18" i="1" s="1"/>
  <c r="Y17" i="1"/>
  <c r="Y16" i="1"/>
  <c r="Y15" i="1"/>
  <c r="AH15" i="1" s="1"/>
  <c r="Y14" i="1"/>
  <c r="Y13" i="1"/>
  <c r="AW12" i="1"/>
  <c r="Y12" i="1"/>
  <c r="Y11" i="1"/>
  <c r="AH11" i="1" s="1"/>
  <c r="AW10" i="1"/>
  <c r="Y10" i="1"/>
  <c r="Z10" i="1" s="1"/>
  <c r="Y9" i="1"/>
  <c r="Y8" i="1"/>
  <c r="AH8" i="1" s="1"/>
  <c r="Y7" i="1"/>
  <c r="Y6" i="1"/>
  <c r="AT5" i="1"/>
  <c r="Y5" i="1"/>
  <c r="O5" i="1"/>
  <c r="AX5" i="1" s="1"/>
  <c r="AW5" i="1" s="1"/>
  <c r="AX4" i="1"/>
  <c r="AW4" i="1" s="1"/>
  <c r="AT4" i="1"/>
  <c r="AI4" i="1"/>
  <c r="AJ4" i="1" s="1"/>
  <c r="Y4" i="1"/>
  <c r="AX3" i="1"/>
  <c r="AW3" i="1" s="1"/>
  <c r="AT3" i="1"/>
  <c r="AI3" i="1"/>
  <c r="AJ3" i="1" s="1"/>
  <c r="Y3" i="1"/>
  <c r="AH3" i="1" s="1"/>
  <c r="Y64" i="6" l="1"/>
  <c r="Y66" i="6"/>
  <c r="Y63" i="6"/>
  <c r="AH63" i="6" s="1"/>
  <c r="Y65" i="6"/>
  <c r="AH62" i="6"/>
  <c r="AF62" i="6"/>
  <c r="Z62" i="6"/>
  <c r="AH212" i="6"/>
  <c r="AF212" i="6"/>
  <c r="Z212" i="6"/>
  <c r="AH69" i="6"/>
  <c r="AF69" i="6"/>
  <c r="Z69" i="6"/>
  <c r="AH185" i="6"/>
  <c r="AF185" i="6"/>
  <c r="Z185" i="6"/>
  <c r="AH64" i="6"/>
  <c r="AF64" i="6"/>
  <c r="Z64" i="6"/>
  <c r="AH66" i="6"/>
  <c r="AF66" i="6"/>
  <c r="Z66" i="6"/>
  <c r="AH68" i="6"/>
  <c r="AF68" i="6"/>
  <c r="Z68" i="6"/>
  <c r="AF63" i="6"/>
  <c r="Z63" i="6"/>
  <c r="AH65" i="6"/>
  <c r="AF65" i="6"/>
  <c r="Z65" i="6"/>
  <c r="AH67" i="6"/>
  <c r="AF67" i="6"/>
  <c r="Z67" i="6"/>
  <c r="AH172" i="6"/>
  <c r="AF172" i="6"/>
  <c r="Z172" i="6"/>
  <c r="AF129" i="6"/>
  <c r="Z129" i="6"/>
  <c r="P167" i="6"/>
  <c r="Y167" i="6" s="1"/>
  <c r="AX167" i="6"/>
  <c r="AW167" i="6" s="1"/>
  <c r="AF122" i="6"/>
  <c r="Z122" i="6"/>
  <c r="Y70" i="6"/>
  <c r="Y74" i="6"/>
  <c r="P127" i="6"/>
  <c r="Y127" i="6" s="1"/>
  <c r="AH129" i="6"/>
  <c r="P138" i="6"/>
  <c r="Y138" i="6" s="1"/>
  <c r="AX138" i="6"/>
  <c r="AW138" i="6" s="1"/>
  <c r="P146" i="6"/>
  <c r="Y146" i="6" s="1"/>
  <c r="AX146" i="6"/>
  <c r="AW146" i="6" s="1"/>
  <c r="P154" i="6"/>
  <c r="Y154" i="6" s="1"/>
  <c r="AX154" i="6"/>
  <c r="AW154" i="6" s="1"/>
  <c r="AF159" i="6"/>
  <c r="Z159" i="6"/>
  <c r="AX198" i="6"/>
  <c r="AW198" i="6" s="1"/>
  <c r="P198" i="6"/>
  <c r="Y198" i="6" s="1"/>
  <c r="AF77" i="6"/>
  <c r="Z77" i="6"/>
  <c r="AF80" i="6"/>
  <c r="Z80" i="6"/>
  <c r="AF83" i="6"/>
  <c r="Z83" i="6"/>
  <c r="AF86" i="6"/>
  <c r="Z86" i="6"/>
  <c r="AF89" i="6"/>
  <c r="Z89" i="6"/>
  <c r="AF92" i="6"/>
  <c r="Z92" i="6"/>
  <c r="AF95" i="6"/>
  <c r="Z95" i="6"/>
  <c r="AF98" i="6"/>
  <c r="Z98" i="6"/>
  <c r="AF101" i="6"/>
  <c r="Z101" i="6"/>
  <c r="AF104" i="6"/>
  <c r="Z104" i="6"/>
  <c r="AF107" i="6"/>
  <c r="Z107" i="6"/>
  <c r="AF110" i="6"/>
  <c r="Z110" i="6"/>
  <c r="AF113" i="6"/>
  <c r="Z113" i="6"/>
  <c r="AF116" i="6"/>
  <c r="Z116" i="6"/>
  <c r="AF119" i="6"/>
  <c r="Z119" i="6"/>
  <c r="AH122" i="6"/>
  <c r="AF124" i="6"/>
  <c r="Z124" i="6"/>
  <c r="P133" i="6"/>
  <c r="Y133" i="6" s="1"/>
  <c r="AI151" i="6"/>
  <c r="AJ151" i="6" s="1"/>
  <c r="Y151" i="6"/>
  <c r="P134" i="6"/>
  <c r="Y134" i="6" s="1"/>
  <c r="AX134" i="6"/>
  <c r="AW134" i="6" s="1"/>
  <c r="AH159" i="6"/>
  <c r="P165" i="6"/>
  <c r="Y165" i="6" s="1"/>
  <c r="AX165" i="6"/>
  <c r="AW165" i="6" s="1"/>
  <c r="AX177" i="6"/>
  <c r="AW177" i="6" s="1"/>
  <c r="P177" i="6"/>
  <c r="Y177" i="6" s="1"/>
  <c r="P128" i="6"/>
  <c r="Y128" i="6" s="1"/>
  <c r="AX128" i="6"/>
  <c r="AW128" i="6" s="1"/>
  <c r="AI136" i="6"/>
  <c r="AJ136" i="6" s="1"/>
  <c r="Y136" i="6"/>
  <c r="P139" i="6"/>
  <c r="Y139" i="6" s="1"/>
  <c r="AX139" i="6"/>
  <c r="AW139" i="6" s="1"/>
  <c r="AF193" i="6"/>
  <c r="Z193" i="6"/>
  <c r="AH193" i="6"/>
  <c r="AX238" i="6"/>
  <c r="AW238" i="6" s="1"/>
  <c r="P238" i="6"/>
  <c r="Y238" i="6" s="1"/>
  <c r="Z73" i="6"/>
  <c r="AF121" i="6"/>
  <c r="Z121" i="6"/>
  <c r="AI130" i="6"/>
  <c r="AJ130" i="6" s="1"/>
  <c r="Y130" i="6"/>
  <c r="AF132" i="6"/>
  <c r="AH132" i="6"/>
  <c r="Z132" i="6"/>
  <c r="AF76" i="6"/>
  <c r="Z76" i="6"/>
  <c r="AF79" i="6"/>
  <c r="Z79" i="6"/>
  <c r="AF82" i="6"/>
  <c r="Z82" i="6"/>
  <c r="AF85" i="6"/>
  <c r="Z85" i="6"/>
  <c r="AF88" i="6"/>
  <c r="Z88" i="6"/>
  <c r="AF91" i="6"/>
  <c r="Z91" i="6"/>
  <c r="AF94" i="6"/>
  <c r="Z94" i="6"/>
  <c r="AF97" i="6"/>
  <c r="Z97" i="6"/>
  <c r="AF100" i="6"/>
  <c r="Z100" i="6"/>
  <c r="AF103" i="6"/>
  <c r="Z103" i="6"/>
  <c r="AF106" i="6"/>
  <c r="Z106" i="6"/>
  <c r="AF109" i="6"/>
  <c r="Z109" i="6"/>
  <c r="AF112" i="6"/>
  <c r="Z112" i="6"/>
  <c r="AF115" i="6"/>
  <c r="Z115" i="6"/>
  <c r="AF118" i="6"/>
  <c r="Z118" i="6"/>
  <c r="AI147" i="6"/>
  <c r="AJ147" i="6" s="1"/>
  <c r="Y147" i="6"/>
  <c r="AI155" i="6"/>
  <c r="AJ155" i="6" s="1"/>
  <c r="Y155" i="6"/>
  <c r="AH190" i="6"/>
  <c r="AF190" i="6"/>
  <c r="Z190" i="6"/>
  <c r="AH224" i="6"/>
  <c r="AF224" i="6"/>
  <c r="Z224" i="6"/>
  <c r="AH73" i="6"/>
  <c r="AH121" i="6"/>
  <c r="AF123" i="6"/>
  <c r="Z123" i="6"/>
  <c r="P142" i="6"/>
  <c r="Y142" i="6" s="1"/>
  <c r="AX142" i="6"/>
  <c r="AW142" i="6" s="1"/>
  <c r="P150" i="6"/>
  <c r="Y150" i="6" s="1"/>
  <c r="AX150" i="6"/>
  <c r="AW150" i="6" s="1"/>
  <c r="P163" i="6"/>
  <c r="Y163" i="6" s="1"/>
  <c r="AX163" i="6"/>
  <c r="AW163" i="6" s="1"/>
  <c r="AH178" i="6"/>
  <c r="AF178" i="6"/>
  <c r="Z178" i="6"/>
  <c r="Z72" i="6"/>
  <c r="AH76" i="6"/>
  <c r="AH79" i="6"/>
  <c r="AH82" i="6"/>
  <c r="AH85" i="6"/>
  <c r="AH88" i="6"/>
  <c r="AH91" i="6"/>
  <c r="AH94" i="6"/>
  <c r="AH97" i="6"/>
  <c r="AH100" i="6"/>
  <c r="AH103" i="6"/>
  <c r="AH106" i="6"/>
  <c r="AH109" i="6"/>
  <c r="AH112" i="6"/>
  <c r="AH115" i="6"/>
  <c r="AH118" i="6"/>
  <c r="AI179" i="6"/>
  <c r="AJ179" i="6" s="1"/>
  <c r="Y179" i="6"/>
  <c r="AH123" i="6"/>
  <c r="AF125" i="6"/>
  <c r="AH125" i="6"/>
  <c r="Z125" i="6"/>
  <c r="AI140" i="6"/>
  <c r="AJ140" i="6" s="1"/>
  <c r="Y140" i="6"/>
  <c r="P158" i="6"/>
  <c r="Y158" i="6" s="1"/>
  <c r="AX158" i="6"/>
  <c r="AW158" i="6" s="1"/>
  <c r="AH191" i="6"/>
  <c r="AF191" i="6"/>
  <c r="Z191" i="6"/>
  <c r="AH218" i="6"/>
  <c r="AF218" i="6"/>
  <c r="Z218" i="6"/>
  <c r="Y71" i="6"/>
  <c r="AH72" i="6"/>
  <c r="Y75" i="6"/>
  <c r="Y78" i="6"/>
  <c r="Y81" i="6"/>
  <c r="Y84" i="6"/>
  <c r="Y87" i="6"/>
  <c r="Y90" i="6"/>
  <c r="Y93" i="6"/>
  <c r="AF96" i="6"/>
  <c r="Z96" i="6"/>
  <c r="AF99" i="6"/>
  <c r="Z99" i="6"/>
  <c r="AF102" i="6"/>
  <c r="Z102" i="6"/>
  <c r="AF105" i="6"/>
  <c r="Z105" i="6"/>
  <c r="AF108" i="6"/>
  <c r="Z108" i="6"/>
  <c r="AF111" i="6"/>
  <c r="Z111" i="6"/>
  <c r="AF114" i="6"/>
  <c r="Z114" i="6"/>
  <c r="AF117" i="6"/>
  <c r="Z117" i="6"/>
  <c r="AF120" i="6"/>
  <c r="Z120" i="6"/>
  <c r="AF131" i="6"/>
  <c r="AH131" i="6"/>
  <c r="Z131" i="6"/>
  <c r="Y135" i="6"/>
  <c r="Y143" i="6"/>
  <c r="AH182" i="6"/>
  <c r="AF182" i="6"/>
  <c r="Z182" i="6"/>
  <c r="Z180" i="6"/>
  <c r="AH180" i="6"/>
  <c r="AX235" i="6"/>
  <c r="AW235" i="6" s="1"/>
  <c r="P235" i="6"/>
  <c r="Y235" i="6" s="1"/>
  <c r="AX253" i="6"/>
  <c r="AW253" i="6" s="1"/>
  <c r="P253" i="6"/>
  <c r="Y253" i="6" s="1"/>
  <c r="AH170" i="6"/>
  <c r="AF170" i="6"/>
  <c r="Z170" i="6"/>
  <c r="AF175" i="6"/>
  <c r="Z175" i="6"/>
  <c r="AX222" i="6"/>
  <c r="AW222" i="6" s="1"/>
  <c r="P222" i="6"/>
  <c r="Y222" i="6" s="1"/>
  <c r="AH228" i="6"/>
  <c r="AF228" i="6"/>
  <c r="Z228" i="6"/>
  <c r="AF180" i="6"/>
  <c r="AH188" i="6"/>
  <c r="AF188" i="6"/>
  <c r="Z188" i="6"/>
  <c r="AI196" i="6"/>
  <c r="AJ196" i="6" s="1"/>
  <c r="Y196" i="6"/>
  <c r="AH216" i="6"/>
  <c r="AF216" i="6"/>
  <c r="Z216" i="6"/>
  <c r="AX232" i="6"/>
  <c r="AW232" i="6" s="1"/>
  <c r="P232" i="6"/>
  <c r="Y232" i="6" s="1"/>
  <c r="AX250" i="6"/>
  <c r="AW250" i="6" s="1"/>
  <c r="P250" i="6"/>
  <c r="Y250" i="6" s="1"/>
  <c r="AX129" i="6"/>
  <c r="AW129" i="6" s="1"/>
  <c r="AX135" i="6"/>
  <c r="AW135" i="6" s="1"/>
  <c r="AH168" i="6"/>
  <c r="AF168" i="6"/>
  <c r="Z168" i="6"/>
  <c r="AH173" i="6"/>
  <c r="AF173" i="6"/>
  <c r="AH175" i="6"/>
  <c r="Z186" i="6"/>
  <c r="AH186" i="6"/>
  <c r="AX210" i="6"/>
  <c r="AW210" i="6" s="1"/>
  <c r="P210" i="6"/>
  <c r="Y210" i="6" s="1"/>
  <c r="AH213" i="6"/>
  <c r="AF213" i="6"/>
  <c r="Z213" i="6"/>
  <c r="Z137" i="6"/>
  <c r="Z141" i="6"/>
  <c r="AX143" i="6"/>
  <c r="AW143" i="6" s="1"/>
  <c r="Z145" i="6"/>
  <c r="AX147" i="6"/>
  <c r="AW147" i="6" s="1"/>
  <c r="Z149" i="6"/>
  <c r="AX151" i="6"/>
  <c r="AW151" i="6" s="1"/>
  <c r="Z153" i="6"/>
  <c r="Z157" i="6"/>
  <c r="Y162" i="6"/>
  <c r="Z173" i="6"/>
  <c r="AX229" i="6"/>
  <c r="AW229" i="6" s="1"/>
  <c r="P229" i="6"/>
  <c r="Y229" i="6" s="1"/>
  <c r="AX247" i="6"/>
  <c r="AW247" i="6" s="1"/>
  <c r="P247" i="6"/>
  <c r="Y247" i="6" s="1"/>
  <c r="AH126" i="6"/>
  <c r="AH160" i="6"/>
  <c r="AH164" i="6"/>
  <c r="AF164" i="6"/>
  <c r="AH166" i="6"/>
  <c r="AF166" i="6"/>
  <c r="Z166" i="6"/>
  <c r="AX170" i="6"/>
  <c r="AW170" i="6" s="1"/>
  <c r="AF181" i="6"/>
  <c r="Z181" i="6"/>
  <c r="AF186" i="6"/>
  <c r="AH194" i="6"/>
  <c r="AF194" i="6"/>
  <c r="Z194" i="6"/>
  <c r="AH137" i="6"/>
  <c r="AH145" i="6"/>
  <c r="AH149" i="6"/>
  <c r="AH153" i="6"/>
  <c r="AH157" i="6"/>
  <c r="AX171" i="6"/>
  <c r="AW171" i="6" s="1"/>
  <c r="P171" i="6"/>
  <c r="Y171" i="6" s="1"/>
  <c r="Z192" i="6"/>
  <c r="AH192" i="6"/>
  <c r="Z197" i="6"/>
  <c r="AH197" i="6"/>
  <c r="AF197" i="6"/>
  <c r="AH217" i="6"/>
  <c r="AF217" i="6"/>
  <c r="Z217" i="6"/>
  <c r="AH226" i="6"/>
  <c r="AF226" i="6"/>
  <c r="Z226" i="6"/>
  <c r="AX244" i="6"/>
  <c r="AW244" i="6" s="1"/>
  <c r="P244" i="6"/>
  <c r="Y244" i="6" s="1"/>
  <c r="Z144" i="6"/>
  <c r="Z148" i="6"/>
  <c r="Z152" i="6"/>
  <c r="Z156" i="6"/>
  <c r="AX168" i="6"/>
  <c r="AW168" i="6" s="1"/>
  <c r="AH176" i="6"/>
  <c r="AF176" i="6"/>
  <c r="Z176" i="6"/>
  <c r="AH181" i="6"/>
  <c r="P184" i="6"/>
  <c r="Y184" i="6" s="1"/>
  <c r="AH214" i="6"/>
  <c r="AF214" i="6"/>
  <c r="Z214" i="6"/>
  <c r="AX160" i="6"/>
  <c r="AW160" i="6" s="1"/>
  <c r="AH169" i="6"/>
  <c r="AF169" i="6"/>
  <c r="Z169" i="6"/>
  <c r="AF187" i="6"/>
  <c r="Z187" i="6"/>
  <c r="AF192" i="6"/>
  <c r="AX241" i="6"/>
  <c r="AW241" i="6" s="1"/>
  <c r="P241" i="6"/>
  <c r="Y241" i="6" s="1"/>
  <c r="AH144" i="6"/>
  <c r="AH148" i="6"/>
  <c r="AH152" i="6"/>
  <c r="AH156" i="6"/>
  <c r="Y161" i="6"/>
  <c r="AF174" i="6"/>
  <c r="AX195" i="6"/>
  <c r="AW195" i="6" s="1"/>
  <c r="P195" i="6"/>
  <c r="Y195" i="6" s="1"/>
  <c r="AX175" i="6"/>
  <c r="AW175" i="6" s="1"/>
  <c r="AX181" i="6"/>
  <c r="AW181" i="6" s="1"/>
  <c r="P183" i="6"/>
  <c r="Y183" i="6" s="1"/>
  <c r="AX187" i="6"/>
  <c r="AW187" i="6" s="1"/>
  <c r="P189" i="6"/>
  <c r="Y189" i="6" s="1"/>
  <c r="AX193" i="6"/>
  <c r="AW193" i="6" s="1"/>
  <c r="P200" i="6"/>
  <c r="Y200" i="6" s="1"/>
  <c r="P202" i="6"/>
  <c r="Y202" i="6" s="1"/>
  <c r="P204" i="6"/>
  <c r="Y204" i="6" s="1"/>
  <c r="P206" i="6"/>
  <c r="Y206" i="6" s="1"/>
  <c r="P208" i="6"/>
  <c r="Y208" i="6" s="1"/>
  <c r="P215" i="6"/>
  <c r="Y215" i="6" s="1"/>
  <c r="P227" i="6"/>
  <c r="Y227" i="6" s="1"/>
  <c r="AX230" i="6"/>
  <c r="AW230" i="6" s="1"/>
  <c r="P230" i="6"/>
  <c r="Y230" i="6" s="1"/>
  <c r="AX233" i="6"/>
  <c r="AW233" i="6" s="1"/>
  <c r="P233" i="6"/>
  <c r="Y233" i="6" s="1"/>
  <c r="AX236" i="6"/>
  <c r="AW236" i="6" s="1"/>
  <c r="P236" i="6"/>
  <c r="Y236" i="6" s="1"/>
  <c r="AX239" i="6"/>
  <c r="AW239" i="6" s="1"/>
  <c r="P239" i="6"/>
  <c r="Y239" i="6" s="1"/>
  <c r="AX242" i="6"/>
  <c r="AW242" i="6" s="1"/>
  <c r="P242" i="6"/>
  <c r="Y242" i="6" s="1"/>
  <c r="AX245" i="6"/>
  <c r="AW245" i="6" s="1"/>
  <c r="P245" i="6"/>
  <c r="Y245" i="6" s="1"/>
  <c r="AX248" i="6"/>
  <c r="AW248" i="6" s="1"/>
  <c r="P248" i="6"/>
  <c r="Y248" i="6" s="1"/>
  <c r="AX251" i="6"/>
  <c r="AW251" i="6" s="1"/>
  <c r="P251" i="6"/>
  <c r="Y251" i="6" s="1"/>
  <c r="AX254" i="6"/>
  <c r="AW254" i="6" s="1"/>
  <c r="P254" i="6"/>
  <c r="Y254" i="6" s="1"/>
  <c r="AH220" i="6"/>
  <c r="AF220" i="6"/>
  <c r="Z220" i="6"/>
  <c r="AH225" i="6"/>
  <c r="AF225" i="6"/>
  <c r="Z225" i="6"/>
  <c r="AX173" i="6"/>
  <c r="AW173" i="6" s="1"/>
  <c r="AX179" i="6"/>
  <c r="AW179" i="6" s="1"/>
  <c r="AX185" i="6"/>
  <c r="AW185" i="6" s="1"/>
  <c r="AX191" i="6"/>
  <c r="AW191" i="6" s="1"/>
  <c r="P211" i="6"/>
  <c r="Y211" i="6" s="1"/>
  <c r="P223" i="6"/>
  <c r="Y223" i="6" s="1"/>
  <c r="AX231" i="6"/>
  <c r="AW231" i="6" s="1"/>
  <c r="P231" i="6"/>
  <c r="Y231" i="6" s="1"/>
  <c r="AX234" i="6"/>
  <c r="AW234" i="6" s="1"/>
  <c r="P234" i="6"/>
  <c r="Y234" i="6" s="1"/>
  <c r="AX237" i="6"/>
  <c r="AW237" i="6" s="1"/>
  <c r="P237" i="6"/>
  <c r="Y237" i="6" s="1"/>
  <c r="AX240" i="6"/>
  <c r="AW240" i="6" s="1"/>
  <c r="P240" i="6"/>
  <c r="Y240" i="6" s="1"/>
  <c r="AX243" i="6"/>
  <c r="AW243" i="6" s="1"/>
  <c r="P243" i="6"/>
  <c r="Y243" i="6" s="1"/>
  <c r="AX246" i="6"/>
  <c r="AW246" i="6" s="1"/>
  <c r="P246" i="6"/>
  <c r="Y246" i="6" s="1"/>
  <c r="AX249" i="6"/>
  <c r="AW249" i="6" s="1"/>
  <c r="P249" i="6"/>
  <c r="Y249" i="6" s="1"/>
  <c r="AX252" i="6"/>
  <c r="AW252" i="6" s="1"/>
  <c r="P252" i="6"/>
  <c r="Y252" i="6" s="1"/>
  <c r="AX255" i="6"/>
  <c r="AW255" i="6" s="1"/>
  <c r="P255" i="6"/>
  <c r="Y255" i="6" s="1"/>
  <c r="P199" i="6"/>
  <c r="Y199" i="6" s="1"/>
  <c r="P201" i="6"/>
  <c r="Y201" i="6" s="1"/>
  <c r="P203" i="6"/>
  <c r="Y203" i="6" s="1"/>
  <c r="P205" i="6"/>
  <c r="Y205" i="6" s="1"/>
  <c r="P207" i="6"/>
  <c r="Y207" i="6" s="1"/>
  <c r="P209" i="6"/>
  <c r="Y209" i="6" s="1"/>
  <c r="P221" i="6"/>
  <c r="Y221" i="6" s="1"/>
  <c r="P219" i="6"/>
  <c r="Y219" i="6" s="1"/>
  <c r="AH58" i="5"/>
  <c r="AF58" i="5"/>
  <c r="Z58" i="5"/>
  <c r="Z138" i="5"/>
  <c r="AH138" i="5"/>
  <c r="AF138" i="5"/>
  <c r="AF84" i="5"/>
  <c r="AH84" i="5"/>
  <c r="Z84" i="5"/>
  <c r="Z56" i="5"/>
  <c r="AH56" i="5"/>
  <c r="AF56" i="5"/>
  <c r="AH88" i="5"/>
  <c r="AF88" i="5"/>
  <c r="Z88" i="5"/>
  <c r="AH95" i="5"/>
  <c r="AF95" i="5"/>
  <c r="Z95" i="5"/>
  <c r="AF61" i="5"/>
  <c r="AH61" i="5"/>
  <c r="Z61" i="5"/>
  <c r="AF66" i="5"/>
  <c r="Z66" i="5"/>
  <c r="AH66" i="5"/>
  <c r="AF81" i="5"/>
  <c r="AH81" i="5"/>
  <c r="Z81" i="5"/>
  <c r="AF75" i="5"/>
  <c r="AH75" i="5"/>
  <c r="Z75" i="5"/>
  <c r="AF78" i="5"/>
  <c r="AH78" i="5"/>
  <c r="Z78" i="5"/>
  <c r="Z139" i="5"/>
  <c r="AH139" i="5"/>
  <c r="AF139" i="5"/>
  <c r="AH59" i="5"/>
  <c r="AF59" i="5"/>
  <c r="Z59" i="5"/>
  <c r="AF69" i="5"/>
  <c r="AH69" i="5"/>
  <c r="Z69" i="5"/>
  <c r="AH89" i="5"/>
  <c r="AF89" i="5"/>
  <c r="Z89" i="5"/>
  <c r="AH96" i="5"/>
  <c r="AF96" i="5"/>
  <c r="Z96" i="5"/>
  <c r="AH99" i="5"/>
  <c r="AF99" i="5"/>
  <c r="Z99" i="5"/>
  <c r="Z114" i="5"/>
  <c r="AH114" i="5"/>
  <c r="AF114" i="5"/>
  <c r="AF67" i="5"/>
  <c r="AH67" i="5"/>
  <c r="Z67" i="5"/>
  <c r="AH54" i="5"/>
  <c r="AF54" i="5"/>
  <c r="Z54" i="5"/>
  <c r="AF57" i="5"/>
  <c r="Z57" i="5"/>
  <c r="AH57" i="5"/>
  <c r="AF76" i="5"/>
  <c r="Z76" i="5"/>
  <c r="AH76" i="5"/>
  <c r="AF79" i="5"/>
  <c r="AH79" i="5"/>
  <c r="Z79" i="5"/>
  <c r="AF82" i="5"/>
  <c r="AH82" i="5"/>
  <c r="Z82" i="5"/>
  <c r="AH93" i="5"/>
  <c r="AF93" i="5"/>
  <c r="Z93" i="5"/>
  <c r="AF62" i="5"/>
  <c r="Z62" i="5"/>
  <c r="AH62" i="5"/>
  <c r="AH100" i="5"/>
  <c r="AF100" i="5"/>
  <c r="Z100" i="5"/>
  <c r="Z115" i="5"/>
  <c r="AH115" i="5"/>
  <c r="AF115" i="5"/>
  <c r="Z55" i="5"/>
  <c r="AH55" i="5"/>
  <c r="AF55" i="5"/>
  <c r="AF65" i="5"/>
  <c r="AH65" i="5"/>
  <c r="Z65" i="5"/>
  <c r="AF63" i="5"/>
  <c r="AH63" i="5"/>
  <c r="Z63" i="5"/>
  <c r="AF80" i="5"/>
  <c r="AH80" i="5"/>
  <c r="Z80" i="5"/>
  <c r="AF83" i="5"/>
  <c r="Z83" i="5"/>
  <c r="AH83" i="5"/>
  <c r="AH87" i="5"/>
  <c r="AF87" i="5"/>
  <c r="Z87" i="5"/>
  <c r="AH101" i="5"/>
  <c r="AF101" i="5"/>
  <c r="Z101" i="5"/>
  <c r="AH90" i="5"/>
  <c r="AF90" i="5"/>
  <c r="AH102" i="5"/>
  <c r="AF102" i="5"/>
  <c r="Z106" i="5"/>
  <c r="AF106" i="5"/>
  <c r="Z133" i="5"/>
  <c r="AH133" i="5"/>
  <c r="AF133" i="5"/>
  <c r="Z142" i="5"/>
  <c r="AF142" i="5"/>
  <c r="AH164" i="5"/>
  <c r="AF164" i="5"/>
  <c r="Z164" i="5"/>
  <c r="AX208" i="5"/>
  <c r="AW208" i="5" s="1"/>
  <c r="P208" i="5"/>
  <c r="Y208" i="5" s="1"/>
  <c r="AX212" i="5"/>
  <c r="AW212" i="5" s="1"/>
  <c r="P212" i="5"/>
  <c r="Y212" i="5" s="1"/>
  <c r="AX216" i="5"/>
  <c r="AW216" i="5" s="1"/>
  <c r="P216" i="5"/>
  <c r="Y216" i="5" s="1"/>
  <c r="AX220" i="5"/>
  <c r="AW220" i="5" s="1"/>
  <c r="P220" i="5"/>
  <c r="Y220" i="5" s="1"/>
  <c r="AX224" i="5"/>
  <c r="AW224" i="5" s="1"/>
  <c r="P224" i="5"/>
  <c r="Y224" i="5" s="1"/>
  <c r="AX228" i="5"/>
  <c r="AW228" i="5" s="1"/>
  <c r="P228" i="5"/>
  <c r="Y228" i="5" s="1"/>
  <c r="AX232" i="5"/>
  <c r="AW232" i="5" s="1"/>
  <c r="P232" i="5"/>
  <c r="Y232" i="5" s="1"/>
  <c r="AX236" i="5"/>
  <c r="AW236" i="5" s="1"/>
  <c r="P236" i="5"/>
  <c r="Y236" i="5" s="1"/>
  <c r="AX240" i="5"/>
  <c r="AW240" i="5" s="1"/>
  <c r="P240" i="5"/>
  <c r="Y240" i="5" s="1"/>
  <c r="AX244" i="5"/>
  <c r="AW244" i="5" s="1"/>
  <c r="P244" i="5"/>
  <c r="Y244" i="5" s="1"/>
  <c r="AX248" i="5"/>
  <c r="AW248" i="5" s="1"/>
  <c r="P248" i="5"/>
  <c r="Y248" i="5" s="1"/>
  <c r="AX252" i="5"/>
  <c r="AW252" i="5" s="1"/>
  <c r="P252" i="5"/>
  <c r="Y252" i="5" s="1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P72" i="5"/>
  <c r="Y72" i="5" s="1"/>
  <c r="AX72" i="5"/>
  <c r="AW72" i="5" s="1"/>
  <c r="Z90" i="5"/>
  <c r="Z102" i="5"/>
  <c r="Z110" i="5"/>
  <c r="AH110" i="5"/>
  <c r="AF110" i="5"/>
  <c r="Z131" i="5"/>
  <c r="AH131" i="5"/>
  <c r="AF131" i="5"/>
  <c r="Z146" i="5"/>
  <c r="AH146" i="5"/>
  <c r="AF146" i="5"/>
  <c r="AX153" i="5"/>
  <c r="AW153" i="5" s="1"/>
  <c r="P153" i="5"/>
  <c r="Y153" i="5" s="1"/>
  <c r="AI62" i="5"/>
  <c r="AJ62" i="5" s="1"/>
  <c r="AI66" i="5"/>
  <c r="AJ66" i="5" s="1"/>
  <c r="AI83" i="5"/>
  <c r="AJ83" i="5" s="1"/>
  <c r="AH106" i="5"/>
  <c r="Z108" i="5"/>
  <c r="AH108" i="5"/>
  <c r="AF108" i="5"/>
  <c r="P113" i="5"/>
  <c r="Y113" i="5" s="1"/>
  <c r="Z123" i="5"/>
  <c r="AH123" i="5"/>
  <c r="AF123" i="5"/>
  <c r="Z128" i="5"/>
  <c r="AH128" i="5"/>
  <c r="AH142" i="5"/>
  <c r="Z144" i="5"/>
  <c r="AH144" i="5"/>
  <c r="AF144" i="5"/>
  <c r="AH183" i="5"/>
  <c r="AF183" i="5"/>
  <c r="Z183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X58" i="5"/>
  <c r="AW58" i="5" s="1"/>
  <c r="Z121" i="5"/>
  <c r="AH121" i="5"/>
  <c r="AF121" i="5"/>
  <c r="AX136" i="5"/>
  <c r="AW136" i="5" s="1"/>
  <c r="P136" i="5"/>
  <c r="Y136" i="5" s="1"/>
  <c r="AH161" i="5"/>
  <c r="AF161" i="5"/>
  <c r="Z161" i="5"/>
  <c r="AH186" i="5"/>
  <c r="AF186" i="5"/>
  <c r="Z186" i="5"/>
  <c r="AI54" i="5"/>
  <c r="AJ54" i="5" s="1"/>
  <c r="AH86" i="5"/>
  <c r="AF86" i="5"/>
  <c r="AH98" i="5"/>
  <c r="AF98" i="5"/>
  <c r="Z119" i="5"/>
  <c r="AH119" i="5"/>
  <c r="AF119" i="5"/>
  <c r="AF128" i="5"/>
  <c r="Y149" i="5"/>
  <c r="AH178" i="5"/>
  <c r="AF178" i="5"/>
  <c r="Z178" i="5"/>
  <c r="P71" i="5"/>
  <c r="Y71" i="5" s="1"/>
  <c r="AX71" i="5"/>
  <c r="AW71" i="5" s="1"/>
  <c r="P74" i="5"/>
  <c r="Y74" i="5" s="1"/>
  <c r="AX74" i="5"/>
  <c r="AW74" i="5" s="1"/>
  <c r="Z86" i="5"/>
  <c r="AH91" i="5"/>
  <c r="AF91" i="5"/>
  <c r="Z98" i="5"/>
  <c r="Z103" i="5"/>
  <c r="AH103" i="5"/>
  <c r="AF103" i="5"/>
  <c r="Z116" i="5"/>
  <c r="AH116" i="5"/>
  <c r="Z126" i="5"/>
  <c r="AH126" i="5"/>
  <c r="AF126" i="5"/>
  <c r="Z130" i="5"/>
  <c r="AF130" i="5"/>
  <c r="AH151" i="5"/>
  <c r="Z151" i="5"/>
  <c r="AF151" i="5"/>
  <c r="AH156" i="5"/>
  <c r="AF156" i="5"/>
  <c r="Z156" i="5"/>
  <c r="AH158" i="5"/>
  <c r="AF158" i="5"/>
  <c r="Z158" i="5"/>
  <c r="AH181" i="5"/>
  <c r="AF181" i="5"/>
  <c r="Z181" i="5"/>
  <c r="Z91" i="5"/>
  <c r="Z111" i="5"/>
  <c r="AH111" i="5"/>
  <c r="AF111" i="5"/>
  <c r="AX124" i="5"/>
  <c r="AW124" i="5" s="1"/>
  <c r="P124" i="5"/>
  <c r="Y124" i="5" s="1"/>
  <c r="Z134" i="5"/>
  <c r="AH134" i="5"/>
  <c r="AF134" i="5"/>
  <c r="AF141" i="5"/>
  <c r="AH154" i="5"/>
  <c r="AF154" i="5"/>
  <c r="Z154" i="5"/>
  <c r="Z176" i="5"/>
  <c r="AH176" i="5"/>
  <c r="AF176" i="5"/>
  <c r="AH60" i="5"/>
  <c r="AH64" i="5"/>
  <c r="AH68" i="5"/>
  <c r="AH77" i="5"/>
  <c r="Z109" i="5"/>
  <c r="AH109" i="5"/>
  <c r="AF109" i="5"/>
  <c r="AF116" i="5"/>
  <c r="AH130" i="5"/>
  <c r="Z132" i="5"/>
  <c r="AH132" i="5"/>
  <c r="AF132" i="5"/>
  <c r="P137" i="5"/>
  <c r="Y137" i="5" s="1"/>
  <c r="AH141" i="5"/>
  <c r="Z145" i="5"/>
  <c r="AH145" i="5"/>
  <c r="AF145" i="5"/>
  <c r="AX61" i="5"/>
  <c r="AW61" i="5" s="1"/>
  <c r="AX65" i="5"/>
  <c r="AW65" i="5" s="1"/>
  <c r="AX69" i="5"/>
  <c r="AW69" i="5" s="1"/>
  <c r="AH94" i="5"/>
  <c r="AF94" i="5"/>
  <c r="Z107" i="5"/>
  <c r="AH107" i="5"/>
  <c r="AF107" i="5"/>
  <c r="Z118" i="5"/>
  <c r="AF118" i="5"/>
  <c r="Z143" i="5"/>
  <c r="AH143" i="5"/>
  <c r="AF143" i="5"/>
  <c r="AH171" i="5"/>
  <c r="AF171" i="5"/>
  <c r="Z171" i="5"/>
  <c r="P70" i="5"/>
  <c r="Y70" i="5" s="1"/>
  <c r="AX70" i="5"/>
  <c r="AW70" i="5" s="1"/>
  <c r="P73" i="5"/>
  <c r="Y73" i="5" s="1"/>
  <c r="AX73" i="5"/>
  <c r="AW73" i="5" s="1"/>
  <c r="Z94" i="5"/>
  <c r="Y104" i="5"/>
  <c r="Z122" i="5"/>
  <c r="AH122" i="5"/>
  <c r="AF122" i="5"/>
  <c r="AH150" i="5"/>
  <c r="Z150" i="5"/>
  <c r="AH152" i="5"/>
  <c r="AF152" i="5"/>
  <c r="Z152" i="5"/>
  <c r="AH174" i="5"/>
  <c r="AF174" i="5"/>
  <c r="Z174" i="5"/>
  <c r="Y92" i="5"/>
  <c r="AX112" i="5"/>
  <c r="AW112" i="5" s="1"/>
  <c r="P112" i="5"/>
  <c r="Y112" i="5" s="1"/>
  <c r="AH118" i="5"/>
  <c r="Z120" i="5"/>
  <c r="AH120" i="5"/>
  <c r="AF120" i="5"/>
  <c r="Z125" i="5"/>
  <c r="AH125" i="5"/>
  <c r="AF125" i="5"/>
  <c r="Y127" i="5"/>
  <c r="Y140" i="5"/>
  <c r="P148" i="5"/>
  <c r="Y148" i="5" s="1"/>
  <c r="AH157" i="5"/>
  <c r="AF157" i="5"/>
  <c r="Z157" i="5"/>
  <c r="AX60" i="5"/>
  <c r="AW60" i="5" s="1"/>
  <c r="AX64" i="5"/>
  <c r="AW64" i="5" s="1"/>
  <c r="AX68" i="5"/>
  <c r="AW68" i="5" s="1"/>
  <c r="Y85" i="5"/>
  <c r="AH97" i="5"/>
  <c r="AF97" i="5"/>
  <c r="Z135" i="5"/>
  <c r="AH135" i="5"/>
  <c r="AF135" i="5"/>
  <c r="AF150" i="5"/>
  <c r="AH155" i="5"/>
  <c r="AF155" i="5"/>
  <c r="Z155" i="5"/>
  <c r="AH166" i="5"/>
  <c r="AF166" i="5"/>
  <c r="Z166" i="5"/>
  <c r="AX108" i="5"/>
  <c r="AW108" i="5" s="1"/>
  <c r="AX120" i="5"/>
  <c r="AW120" i="5" s="1"/>
  <c r="AX132" i="5"/>
  <c r="AW132" i="5" s="1"/>
  <c r="AX144" i="5"/>
  <c r="AW144" i="5" s="1"/>
  <c r="P147" i="5"/>
  <c r="Y147" i="5" s="1"/>
  <c r="AX155" i="5"/>
  <c r="AW155" i="5" s="1"/>
  <c r="AH199" i="5"/>
  <c r="Z199" i="5"/>
  <c r="AF199" i="5"/>
  <c r="Y202" i="5"/>
  <c r="AH168" i="5"/>
  <c r="AF168" i="5"/>
  <c r="Z168" i="5"/>
  <c r="AH160" i="5"/>
  <c r="AF160" i="5"/>
  <c r="Z160" i="5"/>
  <c r="AH163" i="5"/>
  <c r="AF163" i="5"/>
  <c r="Z163" i="5"/>
  <c r="AH184" i="5"/>
  <c r="AF184" i="5"/>
  <c r="Z184" i="5"/>
  <c r="AH170" i="5"/>
  <c r="AF170" i="5"/>
  <c r="Z170" i="5"/>
  <c r="AH172" i="5"/>
  <c r="AF172" i="5"/>
  <c r="Z172" i="5"/>
  <c r="Z182" i="5"/>
  <c r="AH182" i="5"/>
  <c r="AH165" i="5"/>
  <c r="AF165" i="5"/>
  <c r="Z165" i="5"/>
  <c r="AH177" i="5"/>
  <c r="AF177" i="5"/>
  <c r="Z177" i="5"/>
  <c r="AI187" i="5"/>
  <c r="AJ187" i="5" s="1"/>
  <c r="Y187" i="5"/>
  <c r="AH200" i="5"/>
  <c r="Z200" i="5"/>
  <c r="AF200" i="5"/>
  <c r="AH203" i="5"/>
  <c r="Z203" i="5"/>
  <c r="AF203" i="5"/>
  <c r="AX103" i="5"/>
  <c r="AW103" i="5" s="1"/>
  <c r="AX115" i="5"/>
  <c r="AW115" i="5" s="1"/>
  <c r="AX127" i="5"/>
  <c r="AW127" i="5" s="1"/>
  <c r="AX139" i="5"/>
  <c r="AW139" i="5" s="1"/>
  <c r="Y175" i="5"/>
  <c r="AH180" i="5"/>
  <c r="AF180" i="5"/>
  <c r="Z180" i="5"/>
  <c r="AF182" i="5"/>
  <c r="AX75" i="5"/>
  <c r="AW75" i="5" s="1"/>
  <c r="AX76" i="5"/>
  <c r="AW76" i="5" s="1"/>
  <c r="AX77" i="5"/>
  <c r="AW77" i="5" s="1"/>
  <c r="AX78" i="5"/>
  <c r="AW78" i="5" s="1"/>
  <c r="AX79" i="5"/>
  <c r="AW79" i="5" s="1"/>
  <c r="AX80" i="5"/>
  <c r="AW80" i="5" s="1"/>
  <c r="AX81" i="5"/>
  <c r="AW81" i="5" s="1"/>
  <c r="AX82" i="5"/>
  <c r="AW82" i="5" s="1"/>
  <c r="AX83" i="5"/>
  <c r="AW83" i="5" s="1"/>
  <c r="AX84" i="5"/>
  <c r="AW84" i="5" s="1"/>
  <c r="AX85" i="5"/>
  <c r="AW85" i="5" s="1"/>
  <c r="AX86" i="5"/>
  <c r="AW86" i="5" s="1"/>
  <c r="AX87" i="5"/>
  <c r="AW87" i="5" s="1"/>
  <c r="AX88" i="5"/>
  <c r="AW88" i="5" s="1"/>
  <c r="AX89" i="5"/>
  <c r="AW89" i="5" s="1"/>
  <c r="AX90" i="5"/>
  <c r="AW90" i="5" s="1"/>
  <c r="AX91" i="5"/>
  <c r="AW91" i="5" s="1"/>
  <c r="AX92" i="5"/>
  <c r="AW92" i="5" s="1"/>
  <c r="AX93" i="5"/>
  <c r="AW93" i="5" s="1"/>
  <c r="AX94" i="5"/>
  <c r="AW94" i="5" s="1"/>
  <c r="AX95" i="5"/>
  <c r="AW95" i="5" s="1"/>
  <c r="AX96" i="5"/>
  <c r="AW96" i="5" s="1"/>
  <c r="AX97" i="5"/>
  <c r="AW97" i="5" s="1"/>
  <c r="AX98" i="5"/>
  <c r="AW98" i="5" s="1"/>
  <c r="AX99" i="5"/>
  <c r="AW99" i="5" s="1"/>
  <c r="AX100" i="5"/>
  <c r="AW100" i="5" s="1"/>
  <c r="AX101" i="5"/>
  <c r="AW101" i="5" s="1"/>
  <c r="AX102" i="5"/>
  <c r="AW102" i="5" s="1"/>
  <c r="AH159" i="5"/>
  <c r="AF159" i="5"/>
  <c r="Z159" i="5"/>
  <c r="AH162" i="5"/>
  <c r="AF162" i="5"/>
  <c r="Z162" i="5"/>
  <c r="AH167" i="5"/>
  <c r="AF167" i="5"/>
  <c r="Z167" i="5"/>
  <c r="AX173" i="5"/>
  <c r="AW173" i="5" s="1"/>
  <c r="P173" i="5"/>
  <c r="Y173" i="5" s="1"/>
  <c r="AH190" i="5"/>
  <c r="AF190" i="5"/>
  <c r="Z190" i="5"/>
  <c r="Z192" i="5"/>
  <c r="AH192" i="5"/>
  <c r="AF192" i="5"/>
  <c r="AX195" i="5"/>
  <c r="AW195" i="5" s="1"/>
  <c r="P195" i="5"/>
  <c r="Y195" i="5" s="1"/>
  <c r="AH169" i="5"/>
  <c r="AF169" i="5"/>
  <c r="Z169" i="5"/>
  <c r="AH188" i="5"/>
  <c r="AF188" i="5"/>
  <c r="Z188" i="5"/>
  <c r="Y198" i="5"/>
  <c r="AH201" i="5"/>
  <c r="Z201" i="5"/>
  <c r="AF201" i="5"/>
  <c r="P179" i="5"/>
  <c r="Y179" i="5" s="1"/>
  <c r="P185" i="5"/>
  <c r="Y185" i="5" s="1"/>
  <c r="AX205" i="5"/>
  <c r="AW205" i="5" s="1"/>
  <c r="P205" i="5"/>
  <c r="Y205" i="5" s="1"/>
  <c r="AX209" i="5"/>
  <c r="AW209" i="5" s="1"/>
  <c r="P209" i="5"/>
  <c r="Y209" i="5" s="1"/>
  <c r="AX213" i="5"/>
  <c r="AW213" i="5" s="1"/>
  <c r="P213" i="5"/>
  <c r="Y213" i="5" s="1"/>
  <c r="AX217" i="5"/>
  <c r="AW217" i="5" s="1"/>
  <c r="P217" i="5"/>
  <c r="Y217" i="5" s="1"/>
  <c r="AX221" i="5"/>
  <c r="AW221" i="5" s="1"/>
  <c r="P221" i="5"/>
  <c r="Y221" i="5" s="1"/>
  <c r="AX225" i="5"/>
  <c r="AW225" i="5" s="1"/>
  <c r="P225" i="5"/>
  <c r="Y225" i="5" s="1"/>
  <c r="AX229" i="5"/>
  <c r="AW229" i="5" s="1"/>
  <c r="P229" i="5"/>
  <c r="Y229" i="5" s="1"/>
  <c r="AX233" i="5"/>
  <c r="AW233" i="5" s="1"/>
  <c r="P233" i="5"/>
  <c r="Y233" i="5" s="1"/>
  <c r="AX237" i="5"/>
  <c r="AW237" i="5" s="1"/>
  <c r="P237" i="5"/>
  <c r="Y237" i="5" s="1"/>
  <c r="AX241" i="5"/>
  <c r="AW241" i="5" s="1"/>
  <c r="P241" i="5"/>
  <c r="Y241" i="5" s="1"/>
  <c r="AX245" i="5"/>
  <c r="AW245" i="5" s="1"/>
  <c r="P245" i="5"/>
  <c r="Y245" i="5" s="1"/>
  <c r="AX249" i="5"/>
  <c r="AW249" i="5" s="1"/>
  <c r="P249" i="5"/>
  <c r="Y249" i="5" s="1"/>
  <c r="AX253" i="5"/>
  <c r="AW253" i="5" s="1"/>
  <c r="P253" i="5"/>
  <c r="Y253" i="5" s="1"/>
  <c r="Z189" i="5"/>
  <c r="AF197" i="5"/>
  <c r="AX206" i="5"/>
  <c r="AW206" i="5" s="1"/>
  <c r="P206" i="5"/>
  <c r="Y206" i="5" s="1"/>
  <c r="AX210" i="5"/>
  <c r="AW210" i="5" s="1"/>
  <c r="P210" i="5"/>
  <c r="Y210" i="5" s="1"/>
  <c r="AX214" i="5"/>
  <c r="AW214" i="5" s="1"/>
  <c r="P214" i="5"/>
  <c r="Y214" i="5" s="1"/>
  <c r="AX218" i="5"/>
  <c r="AW218" i="5" s="1"/>
  <c r="P218" i="5"/>
  <c r="Y218" i="5" s="1"/>
  <c r="AX222" i="5"/>
  <c r="AW222" i="5" s="1"/>
  <c r="P222" i="5"/>
  <c r="Y222" i="5" s="1"/>
  <c r="AX226" i="5"/>
  <c r="AW226" i="5" s="1"/>
  <c r="P226" i="5"/>
  <c r="Y226" i="5" s="1"/>
  <c r="AX230" i="5"/>
  <c r="AW230" i="5" s="1"/>
  <c r="P230" i="5"/>
  <c r="Y230" i="5" s="1"/>
  <c r="AX234" i="5"/>
  <c r="AW234" i="5" s="1"/>
  <c r="P234" i="5"/>
  <c r="Y234" i="5" s="1"/>
  <c r="AX238" i="5"/>
  <c r="AW238" i="5" s="1"/>
  <c r="P238" i="5"/>
  <c r="Y238" i="5" s="1"/>
  <c r="AX242" i="5"/>
  <c r="AW242" i="5" s="1"/>
  <c r="P242" i="5"/>
  <c r="Y242" i="5" s="1"/>
  <c r="AX246" i="5"/>
  <c r="AW246" i="5" s="1"/>
  <c r="P246" i="5"/>
  <c r="Y246" i="5" s="1"/>
  <c r="AX250" i="5"/>
  <c r="AW250" i="5" s="1"/>
  <c r="P250" i="5"/>
  <c r="Y250" i="5" s="1"/>
  <c r="AX254" i="5"/>
  <c r="AW254" i="5" s="1"/>
  <c r="P254" i="5"/>
  <c r="Y254" i="5" s="1"/>
  <c r="AF189" i="5"/>
  <c r="AH197" i="5"/>
  <c r="P196" i="5"/>
  <c r="Y196" i="5" s="1"/>
  <c r="AF194" i="5"/>
  <c r="AX207" i="5"/>
  <c r="AW207" i="5" s="1"/>
  <c r="P207" i="5"/>
  <c r="Y207" i="5" s="1"/>
  <c r="AX211" i="5"/>
  <c r="AW211" i="5" s="1"/>
  <c r="P211" i="5"/>
  <c r="Y211" i="5" s="1"/>
  <c r="AX215" i="5"/>
  <c r="AW215" i="5" s="1"/>
  <c r="P215" i="5"/>
  <c r="Y215" i="5" s="1"/>
  <c r="AX219" i="5"/>
  <c r="AW219" i="5" s="1"/>
  <c r="P219" i="5"/>
  <c r="Y219" i="5" s="1"/>
  <c r="AX223" i="5"/>
  <c r="AW223" i="5" s="1"/>
  <c r="P223" i="5"/>
  <c r="Y223" i="5" s="1"/>
  <c r="AX227" i="5"/>
  <c r="AW227" i="5" s="1"/>
  <c r="P227" i="5"/>
  <c r="Y227" i="5" s="1"/>
  <c r="AX231" i="5"/>
  <c r="AW231" i="5" s="1"/>
  <c r="P231" i="5"/>
  <c r="Y231" i="5" s="1"/>
  <c r="AX235" i="5"/>
  <c r="AW235" i="5" s="1"/>
  <c r="P235" i="5"/>
  <c r="Y235" i="5" s="1"/>
  <c r="AX239" i="5"/>
  <c r="AW239" i="5" s="1"/>
  <c r="P239" i="5"/>
  <c r="Y239" i="5" s="1"/>
  <c r="AX243" i="5"/>
  <c r="AW243" i="5" s="1"/>
  <c r="P243" i="5"/>
  <c r="Y243" i="5" s="1"/>
  <c r="AX247" i="5"/>
  <c r="AW247" i="5" s="1"/>
  <c r="P247" i="5"/>
  <c r="Y247" i="5" s="1"/>
  <c r="AX251" i="5"/>
  <c r="AW251" i="5" s="1"/>
  <c r="P251" i="5"/>
  <c r="Y251" i="5" s="1"/>
  <c r="AX255" i="5"/>
  <c r="AW255" i="5" s="1"/>
  <c r="P255" i="5"/>
  <c r="Y255" i="5" s="1"/>
  <c r="AH194" i="5"/>
  <c r="AH204" i="5"/>
  <c r="Z204" i="5"/>
  <c r="P193" i="5"/>
  <c r="Y193" i="5" s="1"/>
  <c r="AH64" i="4"/>
  <c r="Z64" i="4"/>
  <c r="AF64" i="4"/>
  <c r="AH67" i="4"/>
  <c r="AF67" i="4"/>
  <c r="Z67" i="4"/>
  <c r="Z25" i="4"/>
  <c r="AH25" i="4"/>
  <c r="AF25" i="4"/>
  <c r="Z29" i="4"/>
  <c r="AH29" i="4"/>
  <c r="AF29" i="4"/>
  <c r="Z33" i="4"/>
  <c r="AH33" i="4"/>
  <c r="AF33" i="4"/>
  <c r="Z37" i="4"/>
  <c r="AH37" i="4"/>
  <c r="AF37" i="4"/>
  <c r="Z41" i="4"/>
  <c r="AH41" i="4"/>
  <c r="AF41" i="4"/>
  <c r="Z45" i="4"/>
  <c r="AH45" i="4"/>
  <c r="AF45" i="4"/>
  <c r="Z49" i="4"/>
  <c r="AH49" i="4"/>
  <c r="AF49" i="4"/>
  <c r="AH52" i="4"/>
  <c r="Z52" i="4"/>
  <c r="AF52" i="4"/>
  <c r="AH57" i="4"/>
  <c r="AF57" i="4"/>
  <c r="Z57" i="4"/>
  <c r="AH60" i="4"/>
  <c r="AF60" i="4"/>
  <c r="Z60" i="4"/>
  <c r="AH62" i="4"/>
  <c r="Z62" i="4"/>
  <c r="AF62" i="4"/>
  <c r="AH70" i="4"/>
  <c r="Z70" i="4"/>
  <c r="AF70" i="4"/>
  <c r="AH72" i="4"/>
  <c r="AF72" i="4"/>
  <c r="Z72" i="4"/>
  <c r="Z26" i="4"/>
  <c r="AH26" i="4"/>
  <c r="AF26" i="4"/>
  <c r="Z30" i="4"/>
  <c r="AH30" i="4"/>
  <c r="AF30" i="4"/>
  <c r="Z34" i="4"/>
  <c r="AH34" i="4"/>
  <c r="AF34" i="4"/>
  <c r="Z38" i="4"/>
  <c r="AH38" i="4"/>
  <c r="AF38" i="4"/>
  <c r="Z42" i="4"/>
  <c r="AH42" i="4"/>
  <c r="AF42" i="4"/>
  <c r="Z46" i="4"/>
  <c r="AH46" i="4"/>
  <c r="AF46" i="4"/>
  <c r="Z50" i="4"/>
  <c r="AH50" i="4"/>
  <c r="AF50" i="4"/>
  <c r="AH55" i="4"/>
  <c r="AF55" i="4"/>
  <c r="Z55" i="4"/>
  <c r="AH68" i="4"/>
  <c r="AF68" i="4"/>
  <c r="Z68" i="4"/>
  <c r="AH65" i="4"/>
  <c r="AF65" i="4"/>
  <c r="Z65" i="4"/>
  <c r="AH53" i="4"/>
  <c r="AF53" i="4"/>
  <c r="Z53" i="4"/>
  <c r="AH63" i="4"/>
  <c r="Z63" i="4"/>
  <c r="AF63" i="4"/>
  <c r="Z27" i="4"/>
  <c r="AH27" i="4"/>
  <c r="AF27" i="4"/>
  <c r="Z31" i="4"/>
  <c r="AH31" i="4"/>
  <c r="AF31" i="4"/>
  <c r="Z35" i="4"/>
  <c r="AH35" i="4"/>
  <c r="AF35" i="4"/>
  <c r="Z39" i="4"/>
  <c r="AH39" i="4"/>
  <c r="AF39" i="4"/>
  <c r="Z43" i="4"/>
  <c r="AH43" i="4"/>
  <c r="AF43" i="4"/>
  <c r="Z47" i="4"/>
  <c r="AH47" i="4"/>
  <c r="AF47" i="4"/>
  <c r="AH51" i="4"/>
  <c r="Z51" i="4"/>
  <c r="AF51" i="4"/>
  <c r="AH56" i="4"/>
  <c r="AF56" i="4"/>
  <c r="Z56" i="4"/>
  <c r="AH66" i="4"/>
  <c r="AF66" i="4"/>
  <c r="Z66" i="4"/>
  <c r="Z24" i="4"/>
  <c r="AH24" i="4"/>
  <c r="AF24" i="4"/>
  <c r="Z28" i="4"/>
  <c r="AH28" i="4"/>
  <c r="AF28" i="4"/>
  <c r="Z32" i="4"/>
  <c r="AH32" i="4"/>
  <c r="AF32" i="4"/>
  <c r="Z36" i="4"/>
  <c r="AH36" i="4"/>
  <c r="AF36" i="4"/>
  <c r="Z40" i="4"/>
  <c r="AH40" i="4"/>
  <c r="AF40" i="4"/>
  <c r="Z44" i="4"/>
  <c r="AH44" i="4"/>
  <c r="AF44" i="4"/>
  <c r="Z48" i="4"/>
  <c r="AH48" i="4"/>
  <c r="AF48" i="4"/>
  <c r="AH54" i="4"/>
  <c r="AF54" i="4"/>
  <c r="Z54" i="4"/>
  <c r="AX248" i="4"/>
  <c r="AW248" i="4" s="1"/>
  <c r="P248" i="4"/>
  <c r="Y248" i="4" s="1"/>
  <c r="P59" i="4"/>
  <c r="Y59" i="4" s="1"/>
  <c r="Z61" i="4"/>
  <c r="Z69" i="4"/>
  <c r="AX72" i="4"/>
  <c r="AW72" i="4" s="1"/>
  <c r="AH82" i="4"/>
  <c r="Z82" i="4"/>
  <c r="Z149" i="4"/>
  <c r="AH149" i="4"/>
  <c r="AF149" i="4"/>
  <c r="AH180" i="4"/>
  <c r="AF180" i="4"/>
  <c r="Z180" i="4"/>
  <c r="AH74" i="4"/>
  <c r="Z74" i="4"/>
  <c r="AX252" i="4"/>
  <c r="AW252" i="4" s="1"/>
  <c r="P252" i="4"/>
  <c r="Y252" i="4" s="1"/>
  <c r="P58" i="4"/>
  <c r="Y58" i="4" s="1"/>
  <c r="AX66" i="4"/>
  <c r="AW66" i="4" s="1"/>
  <c r="AF74" i="4"/>
  <c r="Y76" i="4"/>
  <c r="AH87" i="4"/>
  <c r="Z87" i="4"/>
  <c r="AX240" i="4"/>
  <c r="AW240" i="4" s="1"/>
  <c r="P240" i="4"/>
  <c r="Y240" i="4" s="1"/>
  <c r="AX54" i="4"/>
  <c r="AW54" i="4" s="1"/>
  <c r="AF61" i="4"/>
  <c r="AF69" i="4"/>
  <c r="Y73" i="4"/>
  <c r="AH80" i="4"/>
  <c r="Z80" i="4"/>
  <c r="AF82" i="4"/>
  <c r="AX89" i="4"/>
  <c r="AW89" i="4" s="1"/>
  <c r="AX92" i="4"/>
  <c r="AW92" i="4" s="1"/>
  <c r="AX95" i="4"/>
  <c r="AW95" i="4" s="1"/>
  <c r="AX98" i="4"/>
  <c r="AW98" i="4" s="1"/>
  <c r="AX101" i="4"/>
  <c r="AW101" i="4" s="1"/>
  <c r="AX104" i="4"/>
  <c r="AW104" i="4" s="1"/>
  <c r="Y116" i="4"/>
  <c r="AI116" i="4"/>
  <c r="AJ116" i="4" s="1"/>
  <c r="Z130" i="4"/>
  <c r="AF130" i="4"/>
  <c r="AH192" i="4"/>
  <c r="AF192" i="4"/>
  <c r="Z192" i="4"/>
  <c r="AX244" i="4"/>
  <c r="AW244" i="4" s="1"/>
  <c r="P244" i="4"/>
  <c r="Y244" i="4" s="1"/>
  <c r="AX53" i="4"/>
  <c r="AW53" i="4" s="1"/>
  <c r="AX65" i="4"/>
  <c r="AW65" i="4" s="1"/>
  <c r="Y78" i="4"/>
  <c r="Y85" i="4"/>
  <c r="AF87" i="4"/>
  <c r="AH90" i="4"/>
  <c r="AF90" i="4"/>
  <c r="Z90" i="4"/>
  <c r="AH93" i="4"/>
  <c r="AF93" i="4"/>
  <c r="Z93" i="4"/>
  <c r="AH96" i="4"/>
  <c r="AF96" i="4"/>
  <c r="Z96" i="4"/>
  <c r="AH99" i="4"/>
  <c r="AF99" i="4"/>
  <c r="Z99" i="4"/>
  <c r="AH102" i="4"/>
  <c r="AF102" i="4"/>
  <c r="Z102" i="4"/>
  <c r="AH105" i="4"/>
  <c r="AF105" i="4"/>
  <c r="Z105" i="4"/>
  <c r="AH108" i="4"/>
  <c r="AF108" i="4"/>
  <c r="Z108" i="4"/>
  <c r="AH111" i="4"/>
  <c r="AF111" i="4"/>
  <c r="Z111" i="4"/>
  <c r="Z114" i="4"/>
  <c r="AH114" i="4"/>
  <c r="AF114" i="4"/>
  <c r="Z121" i="4"/>
  <c r="AH121" i="4"/>
  <c r="AF121" i="4"/>
  <c r="Y128" i="4"/>
  <c r="AI128" i="4"/>
  <c r="AJ128" i="4" s="1"/>
  <c r="AH130" i="4"/>
  <c r="AH92" i="4"/>
  <c r="AF92" i="4"/>
  <c r="Z92" i="4"/>
  <c r="AH107" i="4"/>
  <c r="AF107" i="4"/>
  <c r="Z107" i="4"/>
  <c r="AX228" i="4"/>
  <c r="AW228" i="4" s="1"/>
  <c r="P228" i="4"/>
  <c r="Y228" i="4" s="1"/>
  <c r="Z117" i="4"/>
  <c r="AH117" i="4"/>
  <c r="Z126" i="4"/>
  <c r="AH126" i="4"/>
  <c r="AF126" i="4"/>
  <c r="AI134" i="4"/>
  <c r="AJ134" i="4" s="1"/>
  <c r="Y134" i="4"/>
  <c r="AI138" i="4"/>
  <c r="AJ138" i="4" s="1"/>
  <c r="Y138" i="4"/>
  <c r="AI142" i="4"/>
  <c r="AJ142" i="4" s="1"/>
  <c r="Y142" i="4"/>
  <c r="AI146" i="4"/>
  <c r="AJ146" i="4" s="1"/>
  <c r="Y146" i="4"/>
  <c r="AH200" i="4"/>
  <c r="AF200" i="4"/>
  <c r="Z200" i="4"/>
  <c r="AX236" i="4"/>
  <c r="AW236" i="4" s="1"/>
  <c r="P236" i="4"/>
  <c r="Y236" i="4" s="1"/>
  <c r="AH83" i="4"/>
  <c r="Z83" i="4"/>
  <c r="Z119" i="4"/>
  <c r="AH119" i="4"/>
  <c r="AF119" i="4"/>
  <c r="AH98" i="4"/>
  <c r="AF98" i="4"/>
  <c r="Z98" i="4"/>
  <c r="AX232" i="4"/>
  <c r="AW232" i="4" s="1"/>
  <c r="P232" i="4"/>
  <c r="Y232" i="4" s="1"/>
  <c r="AX24" i="4"/>
  <c r="AW24" i="4" s="1"/>
  <c r="AX25" i="4"/>
  <c r="AW25" i="4" s="1"/>
  <c r="AX26" i="4"/>
  <c r="AW26" i="4" s="1"/>
  <c r="AX27" i="4"/>
  <c r="AW27" i="4" s="1"/>
  <c r="AX28" i="4"/>
  <c r="AW28" i="4" s="1"/>
  <c r="AX29" i="4"/>
  <c r="AW29" i="4" s="1"/>
  <c r="AX30" i="4"/>
  <c r="AW30" i="4" s="1"/>
  <c r="AX31" i="4"/>
  <c r="AW31" i="4" s="1"/>
  <c r="AX32" i="4"/>
  <c r="AW32" i="4" s="1"/>
  <c r="AX33" i="4"/>
  <c r="AW33" i="4" s="1"/>
  <c r="AX34" i="4"/>
  <c r="AW34" i="4" s="1"/>
  <c r="AX35" i="4"/>
  <c r="AW35" i="4" s="1"/>
  <c r="AX36" i="4"/>
  <c r="AW36" i="4" s="1"/>
  <c r="AX37" i="4"/>
  <c r="AW37" i="4" s="1"/>
  <c r="AX38" i="4"/>
  <c r="AW38" i="4" s="1"/>
  <c r="AX39" i="4"/>
  <c r="AW39" i="4" s="1"/>
  <c r="AX40" i="4"/>
  <c r="AW40" i="4" s="1"/>
  <c r="AX41" i="4"/>
  <c r="AW41" i="4" s="1"/>
  <c r="AX42" i="4"/>
  <c r="AW42" i="4" s="1"/>
  <c r="AX43" i="4"/>
  <c r="AW43" i="4" s="1"/>
  <c r="AX44" i="4"/>
  <c r="AW44" i="4" s="1"/>
  <c r="AX45" i="4"/>
  <c r="AW45" i="4" s="1"/>
  <c r="AX46" i="4"/>
  <c r="AW46" i="4" s="1"/>
  <c r="AX47" i="4"/>
  <c r="AW47" i="4" s="1"/>
  <c r="AX48" i="4"/>
  <c r="AW48" i="4" s="1"/>
  <c r="AX49" i="4"/>
  <c r="AW49" i="4" s="1"/>
  <c r="AX50" i="4"/>
  <c r="AW50" i="4" s="1"/>
  <c r="Y75" i="4"/>
  <c r="AX80" i="4"/>
  <c r="AW80" i="4" s="1"/>
  <c r="AH88" i="4"/>
  <c r="Z88" i="4"/>
  <c r="AX90" i="4"/>
  <c r="AW90" i="4" s="1"/>
  <c r="AX93" i="4"/>
  <c r="AW93" i="4" s="1"/>
  <c r="AX96" i="4"/>
  <c r="AW96" i="4" s="1"/>
  <c r="AX99" i="4"/>
  <c r="AW99" i="4" s="1"/>
  <c r="AX102" i="4"/>
  <c r="AW102" i="4" s="1"/>
  <c r="AF117" i="4"/>
  <c r="AH89" i="4"/>
  <c r="AF89" i="4"/>
  <c r="Z89" i="4"/>
  <c r="Z118" i="4"/>
  <c r="AF118" i="4"/>
  <c r="AX224" i="4"/>
  <c r="AW224" i="4" s="1"/>
  <c r="P224" i="4"/>
  <c r="Y224" i="4" s="1"/>
  <c r="AH81" i="4"/>
  <c r="Z81" i="4"/>
  <c r="AF83" i="4"/>
  <c r="AH91" i="4"/>
  <c r="AF91" i="4"/>
  <c r="Z91" i="4"/>
  <c r="AH94" i="4"/>
  <c r="AF94" i="4"/>
  <c r="Z94" i="4"/>
  <c r="AH97" i="4"/>
  <c r="AF97" i="4"/>
  <c r="Z97" i="4"/>
  <c r="AH100" i="4"/>
  <c r="AF100" i="4"/>
  <c r="Z100" i="4"/>
  <c r="AH103" i="4"/>
  <c r="AF103" i="4"/>
  <c r="Z103" i="4"/>
  <c r="AH106" i="4"/>
  <c r="AF106" i="4"/>
  <c r="Z106" i="4"/>
  <c r="AH109" i="4"/>
  <c r="AF109" i="4"/>
  <c r="Z109" i="4"/>
  <c r="Z129" i="4"/>
  <c r="AH129" i="4"/>
  <c r="AH95" i="4"/>
  <c r="AF95" i="4"/>
  <c r="Z95" i="4"/>
  <c r="AH110" i="4"/>
  <c r="AF110" i="4"/>
  <c r="Z110" i="4"/>
  <c r="AX216" i="4"/>
  <c r="AW216" i="4" s="1"/>
  <c r="P216" i="4"/>
  <c r="Y216" i="4" s="1"/>
  <c r="Z71" i="4"/>
  <c r="AH77" i="4"/>
  <c r="Z77" i="4"/>
  <c r="AX78" i="4"/>
  <c r="AW78" i="4" s="1"/>
  <c r="AH86" i="4"/>
  <c r="Z86" i="4"/>
  <c r="AF88" i="4"/>
  <c r="AF129" i="4"/>
  <c r="AH193" i="4"/>
  <c r="AF193" i="4"/>
  <c r="Z193" i="4"/>
  <c r="AH101" i="4"/>
  <c r="AF101" i="4"/>
  <c r="Z101" i="4"/>
  <c r="AX220" i="4"/>
  <c r="AW220" i="4" s="1"/>
  <c r="P220" i="4"/>
  <c r="Y220" i="4" s="1"/>
  <c r="AX68" i="4"/>
  <c r="AW68" i="4" s="1"/>
  <c r="AX73" i="4"/>
  <c r="AW73" i="4" s="1"/>
  <c r="Y79" i="4"/>
  <c r="AF81" i="4"/>
  <c r="AX83" i="4"/>
  <c r="AW83" i="4" s="1"/>
  <c r="Z115" i="4"/>
  <c r="AH115" i="4"/>
  <c r="AF115" i="4"/>
  <c r="Z120" i="4"/>
  <c r="AH120" i="4"/>
  <c r="AF120" i="4"/>
  <c r="Z133" i="4"/>
  <c r="AH133" i="4"/>
  <c r="AF133" i="4"/>
  <c r="Z137" i="4"/>
  <c r="AH137" i="4"/>
  <c r="AF137" i="4"/>
  <c r="AH104" i="4"/>
  <c r="AF104" i="4"/>
  <c r="Z104" i="4"/>
  <c r="AX125" i="4"/>
  <c r="AW125" i="4" s="1"/>
  <c r="P125" i="4"/>
  <c r="Y125" i="4" s="1"/>
  <c r="AF71" i="4"/>
  <c r="AF77" i="4"/>
  <c r="Y84" i="4"/>
  <c r="AF86" i="4"/>
  <c r="AX88" i="4"/>
  <c r="AW88" i="4" s="1"/>
  <c r="AX91" i="4"/>
  <c r="AW91" i="4" s="1"/>
  <c r="AX94" i="4"/>
  <c r="AW94" i="4" s="1"/>
  <c r="AX97" i="4"/>
  <c r="AW97" i="4" s="1"/>
  <c r="AX100" i="4"/>
  <c r="AW100" i="4" s="1"/>
  <c r="AX103" i="4"/>
  <c r="AW103" i="4" s="1"/>
  <c r="AX113" i="4"/>
  <c r="AW113" i="4" s="1"/>
  <c r="P113" i="4"/>
  <c r="Y113" i="4" s="1"/>
  <c r="Z127" i="4"/>
  <c r="AH127" i="4"/>
  <c r="AF127" i="4"/>
  <c r="Y154" i="4"/>
  <c r="AI154" i="4"/>
  <c r="AJ154" i="4" s="1"/>
  <c r="P112" i="4"/>
  <c r="Y112" i="4" s="1"/>
  <c r="P124" i="4"/>
  <c r="Y124" i="4" s="1"/>
  <c r="AI129" i="4"/>
  <c r="AJ129" i="4" s="1"/>
  <c r="Y141" i="4"/>
  <c r="Y145" i="4"/>
  <c r="AH176" i="4"/>
  <c r="AF176" i="4"/>
  <c r="Z176" i="4"/>
  <c r="P179" i="4"/>
  <c r="Y179" i="4" s="1"/>
  <c r="AF185" i="4"/>
  <c r="Z185" i="4"/>
  <c r="AX120" i="4"/>
  <c r="AW120" i="4" s="1"/>
  <c r="Y156" i="4"/>
  <c r="AI156" i="4"/>
  <c r="AJ156" i="4" s="1"/>
  <c r="Y158" i="4"/>
  <c r="AI158" i="4"/>
  <c r="AJ158" i="4" s="1"/>
  <c r="Y160" i="4"/>
  <c r="AI160" i="4"/>
  <c r="AJ160" i="4" s="1"/>
  <c r="Y162" i="4"/>
  <c r="AI162" i="4"/>
  <c r="AJ162" i="4" s="1"/>
  <c r="Y164" i="4"/>
  <c r="AI164" i="4"/>
  <c r="AJ164" i="4" s="1"/>
  <c r="Y166" i="4"/>
  <c r="AI166" i="4"/>
  <c r="AJ166" i="4" s="1"/>
  <c r="Y168" i="4"/>
  <c r="AI168" i="4"/>
  <c r="AJ168" i="4" s="1"/>
  <c r="Y170" i="4"/>
  <c r="AI170" i="4"/>
  <c r="AJ170" i="4" s="1"/>
  <c r="AF172" i="4"/>
  <c r="AH181" i="4"/>
  <c r="AF181" i="4"/>
  <c r="Y183" i="4"/>
  <c r="AI183" i="4"/>
  <c r="AJ183" i="4" s="1"/>
  <c r="AH187" i="4"/>
  <c r="AF187" i="4"/>
  <c r="Z187" i="4"/>
  <c r="Y194" i="4"/>
  <c r="AX213" i="4"/>
  <c r="AW213" i="4" s="1"/>
  <c r="P213" i="4"/>
  <c r="Y213" i="4" s="1"/>
  <c r="AX119" i="4"/>
  <c r="AW119" i="4" s="1"/>
  <c r="Y123" i="4"/>
  <c r="Z148" i="4"/>
  <c r="AH148" i="4"/>
  <c r="Y151" i="4"/>
  <c r="AI151" i="4"/>
  <c r="AJ151" i="4" s="1"/>
  <c r="AH172" i="4"/>
  <c r="AH198" i="4"/>
  <c r="AF198" i="4"/>
  <c r="Z198" i="4"/>
  <c r="Z132" i="4"/>
  <c r="AH132" i="4"/>
  <c r="Z136" i="4"/>
  <c r="AH136" i="4"/>
  <c r="Z140" i="4"/>
  <c r="AH140" i="4"/>
  <c r="Z144" i="4"/>
  <c r="AH144" i="4"/>
  <c r="AF148" i="4"/>
  <c r="Y153" i="4"/>
  <c r="AI153" i="4"/>
  <c r="AJ153" i="4" s="1"/>
  <c r="AH177" i="4"/>
  <c r="AF177" i="4"/>
  <c r="Z177" i="4"/>
  <c r="AX190" i="4"/>
  <c r="AW190" i="4" s="1"/>
  <c r="P190" i="4"/>
  <c r="Y190" i="4" s="1"/>
  <c r="AH201" i="4"/>
  <c r="AF201" i="4"/>
  <c r="AF122" i="4"/>
  <c r="AF132" i="4"/>
  <c r="AF136" i="4"/>
  <c r="AF140" i="4"/>
  <c r="AF144" i="4"/>
  <c r="AX199" i="4"/>
  <c r="AW199" i="4" s="1"/>
  <c r="P199" i="4"/>
  <c r="Y199" i="4" s="1"/>
  <c r="Z201" i="4"/>
  <c r="AH122" i="4"/>
  <c r="Y131" i="4"/>
  <c r="Y135" i="4"/>
  <c r="Y139" i="4"/>
  <c r="Y143" i="4"/>
  <c r="Z147" i="4"/>
  <c r="AH147" i="4"/>
  <c r="Z150" i="4"/>
  <c r="AH150" i="4"/>
  <c r="Y155" i="4"/>
  <c r="AI155" i="4"/>
  <c r="AJ155" i="4" s="1"/>
  <c r="AF173" i="4"/>
  <c r="Z173" i="4"/>
  <c r="AH182" i="4"/>
  <c r="AF182" i="4"/>
  <c r="AH188" i="4"/>
  <c r="AF188" i="4"/>
  <c r="Z188" i="4"/>
  <c r="Y204" i="4"/>
  <c r="Y157" i="4"/>
  <c r="AI157" i="4"/>
  <c r="AJ157" i="4" s="1"/>
  <c r="Y159" i="4"/>
  <c r="AI159" i="4"/>
  <c r="AJ159" i="4" s="1"/>
  <c r="Y161" i="4"/>
  <c r="AI161" i="4"/>
  <c r="AJ161" i="4" s="1"/>
  <c r="Y163" i="4"/>
  <c r="AI163" i="4"/>
  <c r="AJ163" i="4" s="1"/>
  <c r="Y165" i="4"/>
  <c r="AI165" i="4"/>
  <c r="AJ165" i="4" s="1"/>
  <c r="Y167" i="4"/>
  <c r="AI167" i="4"/>
  <c r="AJ167" i="4" s="1"/>
  <c r="Y169" i="4"/>
  <c r="AI169" i="4"/>
  <c r="AJ169" i="4" s="1"/>
  <c r="Y171" i="4"/>
  <c r="AI171" i="4"/>
  <c r="AJ171" i="4" s="1"/>
  <c r="AH175" i="4"/>
  <c r="AF175" i="4"/>
  <c r="Z175" i="4"/>
  <c r="AX178" i="4"/>
  <c r="AW178" i="4" s="1"/>
  <c r="P178" i="4"/>
  <c r="Y178" i="4" s="1"/>
  <c r="AH184" i="4"/>
  <c r="P191" i="4"/>
  <c r="Y191" i="4" s="1"/>
  <c r="Y195" i="4"/>
  <c r="AI195" i="4"/>
  <c r="AJ195" i="4" s="1"/>
  <c r="Y152" i="4"/>
  <c r="AI152" i="4"/>
  <c r="AJ152" i="4" s="1"/>
  <c r="AF202" i="4"/>
  <c r="AH202" i="4"/>
  <c r="Z202" i="4"/>
  <c r="AX175" i="4"/>
  <c r="AW175" i="4" s="1"/>
  <c r="AX187" i="4"/>
  <c r="AW187" i="4" s="1"/>
  <c r="P203" i="4"/>
  <c r="Y203" i="4" s="1"/>
  <c r="AX217" i="4"/>
  <c r="AW217" i="4" s="1"/>
  <c r="P217" i="4"/>
  <c r="Y217" i="4" s="1"/>
  <c r="AX221" i="4"/>
  <c r="AW221" i="4" s="1"/>
  <c r="P221" i="4"/>
  <c r="Y221" i="4" s="1"/>
  <c r="AX225" i="4"/>
  <c r="AW225" i="4" s="1"/>
  <c r="P225" i="4"/>
  <c r="Y225" i="4" s="1"/>
  <c r="AX229" i="4"/>
  <c r="AW229" i="4" s="1"/>
  <c r="P229" i="4"/>
  <c r="Y229" i="4" s="1"/>
  <c r="AX233" i="4"/>
  <c r="AW233" i="4" s="1"/>
  <c r="P233" i="4"/>
  <c r="Y233" i="4" s="1"/>
  <c r="AX237" i="4"/>
  <c r="AW237" i="4" s="1"/>
  <c r="P237" i="4"/>
  <c r="Y237" i="4" s="1"/>
  <c r="AX241" i="4"/>
  <c r="AW241" i="4" s="1"/>
  <c r="P241" i="4"/>
  <c r="Y241" i="4" s="1"/>
  <c r="AX245" i="4"/>
  <c r="AW245" i="4" s="1"/>
  <c r="P245" i="4"/>
  <c r="Y245" i="4" s="1"/>
  <c r="AX249" i="4"/>
  <c r="AW249" i="4" s="1"/>
  <c r="P249" i="4"/>
  <c r="Y249" i="4" s="1"/>
  <c r="AX253" i="4"/>
  <c r="AW253" i="4" s="1"/>
  <c r="P253" i="4"/>
  <c r="Y253" i="4" s="1"/>
  <c r="AX211" i="4"/>
  <c r="AW211" i="4" s="1"/>
  <c r="P211" i="4"/>
  <c r="Y211" i="4" s="1"/>
  <c r="AX172" i="4"/>
  <c r="AW172" i="4" s="1"/>
  <c r="AX184" i="4"/>
  <c r="AW184" i="4" s="1"/>
  <c r="Z189" i="4"/>
  <c r="P205" i="4"/>
  <c r="Y205" i="4" s="1"/>
  <c r="P207" i="4"/>
  <c r="Y207" i="4" s="1"/>
  <c r="P209" i="4"/>
  <c r="Y209" i="4" s="1"/>
  <c r="AX214" i="4"/>
  <c r="AW214" i="4" s="1"/>
  <c r="P214" i="4"/>
  <c r="Y214" i="4" s="1"/>
  <c r="AX218" i="4"/>
  <c r="AW218" i="4" s="1"/>
  <c r="P218" i="4"/>
  <c r="Y218" i="4" s="1"/>
  <c r="AX222" i="4"/>
  <c r="AW222" i="4" s="1"/>
  <c r="P222" i="4"/>
  <c r="Y222" i="4" s="1"/>
  <c r="AX226" i="4"/>
  <c r="AW226" i="4" s="1"/>
  <c r="P226" i="4"/>
  <c r="Y226" i="4" s="1"/>
  <c r="AX230" i="4"/>
  <c r="AW230" i="4" s="1"/>
  <c r="P230" i="4"/>
  <c r="Y230" i="4" s="1"/>
  <c r="AX234" i="4"/>
  <c r="AW234" i="4" s="1"/>
  <c r="P234" i="4"/>
  <c r="Y234" i="4" s="1"/>
  <c r="AX238" i="4"/>
  <c r="AW238" i="4" s="1"/>
  <c r="P238" i="4"/>
  <c r="Y238" i="4" s="1"/>
  <c r="AX242" i="4"/>
  <c r="AW242" i="4" s="1"/>
  <c r="P242" i="4"/>
  <c r="Y242" i="4" s="1"/>
  <c r="AX246" i="4"/>
  <c r="AW246" i="4" s="1"/>
  <c r="P246" i="4"/>
  <c r="Y246" i="4" s="1"/>
  <c r="AX250" i="4"/>
  <c r="AW250" i="4" s="1"/>
  <c r="P250" i="4"/>
  <c r="Y250" i="4" s="1"/>
  <c r="AX254" i="4"/>
  <c r="AW254" i="4" s="1"/>
  <c r="P254" i="4"/>
  <c r="Y254" i="4" s="1"/>
  <c r="AF189" i="4"/>
  <c r="Z174" i="4"/>
  <c r="AX181" i="4"/>
  <c r="AW181" i="4" s="1"/>
  <c r="Z186" i="4"/>
  <c r="AX193" i="4"/>
  <c r="AW193" i="4" s="1"/>
  <c r="P196" i="4"/>
  <c r="Y196" i="4" s="1"/>
  <c r="Z197" i="4"/>
  <c r="AX212" i="4"/>
  <c r="AW212" i="4" s="1"/>
  <c r="P212" i="4"/>
  <c r="Y212" i="4" s="1"/>
  <c r="AX215" i="4"/>
  <c r="AW215" i="4" s="1"/>
  <c r="P215" i="4"/>
  <c r="Y215" i="4" s="1"/>
  <c r="AX219" i="4"/>
  <c r="AW219" i="4" s="1"/>
  <c r="P219" i="4"/>
  <c r="Y219" i="4" s="1"/>
  <c r="AX223" i="4"/>
  <c r="AW223" i="4" s="1"/>
  <c r="P223" i="4"/>
  <c r="Y223" i="4" s="1"/>
  <c r="AX227" i="4"/>
  <c r="AW227" i="4" s="1"/>
  <c r="P227" i="4"/>
  <c r="Y227" i="4" s="1"/>
  <c r="AX231" i="4"/>
  <c r="AW231" i="4" s="1"/>
  <c r="P231" i="4"/>
  <c r="Y231" i="4" s="1"/>
  <c r="AX235" i="4"/>
  <c r="AW235" i="4" s="1"/>
  <c r="P235" i="4"/>
  <c r="Y235" i="4" s="1"/>
  <c r="AX239" i="4"/>
  <c r="AW239" i="4" s="1"/>
  <c r="P239" i="4"/>
  <c r="Y239" i="4" s="1"/>
  <c r="AX243" i="4"/>
  <c r="AW243" i="4" s="1"/>
  <c r="P243" i="4"/>
  <c r="Y243" i="4" s="1"/>
  <c r="AX247" i="4"/>
  <c r="AW247" i="4" s="1"/>
  <c r="P247" i="4"/>
  <c r="Y247" i="4" s="1"/>
  <c r="AX251" i="4"/>
  <c r="AW251" i="4" s="1"/>
  <c r="P251" i="4"/>
  <c r="Y251" i="4" s="1"/>
  <c r="AX255" i="4"/>
  <c r="AW255" i="4" s="1"/>
  <c r="P255" i="4"/>
  <c r="Y255" i="4" s="1"/>
  <c r="AF174" i="4"/>
  <c r="AF186" i="4"/>
  <c r="AF197" i="4"/>
  <c r="P206" i="4"/>
  <c r="Y206" i="4" s="1"/>
  <c r="P208" i="4"/>
  <c r="Y208" i="4" s="1"/>
  <c r="P210" i="4"/>
  <c r="Y210" i="4" s="1"/>
  <c r="Z16" i="3"/>
  <c r="AH16" i="3"/>
  <c r="AF16" i="3"/>
  <c r="Z9" i="3"/>
  <c r="AH9" i="3"/>
  <c r="AF9" i="3"/>
  <c r="Z18" i="3"/>
  <c r="AH18" i="3"/>
  <c r="AF18" i="3"/>
  <c r="Z20" i="3"/>
  <c r="AH20" i="3"/>
  <c r="AF20" i="3"/>
  <c r="Z22" i="3"/>
  <c r="AH22" i="3"/>
  <c r="AF22" i="3"/>
  <c r="Z24" i="3"/>
  <c r="AH24" i="3"/>
  <c r="AF24" i="3"/>
  <c r="Z26" i="3"/>
  <c r="AH26" i="3"/>
  <c r="AF26" i="3"/>
  <c r="Z28" i="3"/>
  <c r="AH28" i="3"/>
  <c r="AF28" i="3"/>
  <c r="Z6" i="3"/>
  <c r="AH6" i="3"/>
  <c r="AF6" i="3"/>
  <c r="Z14" i="3"/>
  <c r="AH14" i="3"/>
  <c r="AF14" i="3"/>
  <c r="Z12" i="3"/>
  <c r="AH12" i="3"/>
  <c r="AF12" i="3"/>
  <c r="Z7" i="3"/>
  <c r="AH7" i="3"/>
  <c r="AF7" i="3"/>
  <c r="Z10" i="3"/>
  <c r="AH10" i="3"/>
  <c r="AF10" i="3"/>
  <c r="Z15" i="3"/>
  <c r="AH15" i="3"/>
  <c r="AF15" i="3"/>
  <c r="Z17" i="3"/>
  <c r="AH17" i="3"/>
  <c r="AF17" i="3"/>
  <c r="Z19" i="3"/>
  <c r="AH19" i="3"/>
  <c r="AF19" i="3"/>
  <c r="Z21" i="3"/>
  <c r="AH21" i="3"/>
  <c r="AF21" i="3"/>
  <c r="Z23" i="3"/>
  <c r="AH23" i="3"/>
  <c r="AF23" i="3"/>
  <c r="Z25" i="3"/>
  <c r="AH25" i="3"/>
  <c r="AF25" i="3"/>
  <c r="Z27" i="3"/>
  <c r="AH27" i="3"/>
  <c r="AF27" i="3"/>
  <c r="Z29" i="3"/>
  <c r="AH29" i="3"/>
  <c r="AF29" i="3"/>
  <c r="Z8" i="3"/>
  <c r="AH8" i="3"/>
  <c r="AF8" i="3"/>
  <c r="Z13" i="3"/>
  <c r="AH13" i="3"/>
  <c r="AF13" i="3"/>
  <c r="Z5" i="3"/>
  <c r="AH5" i="3"/>
  <c r="AF5" i="3"/>
  <c r="Z11" i="3"/>
  <c r="AH11" i="3"/>
  <c r="AF11" i="3"/>
  <c r="AX252" i="3"/>
  <c r="AW252" i="3" s="1"/>
  <c r="P252" i="3"/>
  <c r="Y252" i="3" s="1"/>
  <c r="Y38" i="3"/>
  <c r="Z39" i="3"/>
  <c r="Y50" i="3"/>
  <c r="Z51" i="3"/>
  <c r="Z63" i="3"/>
  <c r="Z71" i="3"/>
  <c r="Y75" i="3"/>
  <c r="Z79" i="3"/>
  <c r="AH79" i="3"/>
  <c r="Z83" i="3"/>
  <c r="AH83" i="3"/>
  <c r="Z87" i="3"/>
  <c r="AH87" i="3"/>
  <c r="Z91" i="3"/>
  <c r="AH91" i="3"/>
  <c r="Z95" i="3"/>
  <c r="AH95" i="3"/>
  <c r="AH153" i="3"/>
  <c r="AF153" i="3"/>
  <c r="Z153" i="3"/>
  <c r="AX248" i="3"/>
  <c r="AW248" i="3" s="1"/>
  <c r="P248" i="3"/>
  <c r="Y248" i="3" s="1"/>
  <c r="Y37" i="3"/>
  <c r="Y49" i="3"/>
  <c r="Y61" i="3"/>
  <c r="Z62" i="3"/>
  <c r="Y70" i="3"/>
  <c r="AF185" i="3"/>
  <c r="Z185" i="3"/>
  <c r="AH185" i="3"/>
  <c r="AX244" i="3"/>
  <c r="AW244" i="3" s="1"/>
  <c r="P244" i="3"/>
  <c r="Y244" i="3" s="1"/>
  <c r="AI17" i="3"/>
  <c r="AJ17" i="3" s="1"/>
  <c r="AI18" i="3"/>
  <c r="AJ18" i="3" s="1"/>
  <c r="AI19" i="3"/>
  <c r="AJ19" i="3" s="1"/>
  <c r="AI20" i="3"/>
  <c r="AJ20" i="3" s="1"/>
  <c r="AI21" i="3"/>
  <c r="AJ21" i="3" s="1"/>
  <c r="AI22" i="3"/>
  <c r="AJ22" i="3" s="1"/>
  <c r="AI23" i="3"/>
  <c r="AJ23" i="3" s="1"/>
  <c r="AI24" i="3"/>
  <c r="AJ24" i="3" s="1"/>
  <c r="AI25" i="3"/>
  <c r="AJ25" i="3" s="1"/>
  <c r="AI26" i="3"/>
  <c r="AJ26" i="3" s="1"/>
  <c r="AI27" i="3"/>
  <c r="AJ27" i="3" s="1"/>
  <c r="AI28" i="3"/>
  <c r="AJ28" i="3" s="1"/>
  <c r="AI29" i="3"/>
  <c r="AJ29" i="3" s="1"/>
  <c r="AF39" i="3"/>
  <c r="AF51" i="3"/>
  <c r="AF63" i="3"/>
  <c r="AF71" i="3"/>
  <c r="AF79" i="3"/>
  <c r="AF83" i="3"/>
  <c r="AF87" i="3"/>
  <c r="AF91" i="3"/>
  <c r="AF95" i="3"/>
  <c r="AX240" i="3"/>
  <c r="AW240" i="3" s="1"/>
  <c r="P240" i="3"/>
  <c r="Y240" i="3" s="1"/>
  <c r="Z74" i="3"/>
  <c r="AH74" i="3"/>
  <c r="Z78" i="3"/>
  <c r="AH78" i="3"/>
  <c r="Z82" i="3"/>
  <c r="AH82" i="3"/>
  <c r="Z86" i="3"/>
  <c r="AH86" i="3"/>
  <c r="Z90" i="3"/>
  <c r="AH90" i="3"/>
  <c r="Z94" i="3"/>
  <c r="AH94" i="3"/>
  <c r="Z173" i="3"/>
  <c r="AH173" i="3"/>
  <c r="AF173" i="3"/>
  <c r="AX236" i="3"/>
  <c r="AW236" i="3" s="1"/>
  <c r="P236" i="3"/>
  <c r="Y236" i="3" s="1"/>
  <c r="Y34" i="3"/>
  <c r="Z35" i="3"/>
  <c r="Y46" i="3"/>
  <c r="Z47" i="3"/>
  <c r="Z59" i="3"/>
  <c r="Z69" i="3"/>
  <c r="AX232" i="3"/>
  <c r="AW232" i="3" s="1"/>
  <c r="P232" i="3"/>
  <c r="Y232" i="3" s="1"/>
  <c r="AF36" i="3"/>
  <c r="AF48" i="3"/>
  <c r="AF60" i="3"/>
  <c r="AF74" i="3"/>
  <c r="AF78" i="3"/>
  <c r="AF82" i="3"/>
  <c r="AF86" i="3"/>
  <c r="AF90" i="3"/>
  <c r="AF94" i="3"/>
  <c r="AH165" i="3"/>
  <c r="AF165" i="3"/>
  <c r="Z165" i="3"/>
  <c r="AX224" i="3"/>
  <c r="AW224" i="3" s="1"/>
  <c r="P224" i="3"/>
  <c r="Y224" i="3" s="1"/>
  <c r="AX5" i="3"/>
  <c r="AW5" i="3" s="1"/>
  <c r="AX6" i="3"/>
  <c r="AW6" i="3" s="1"/>
  <c r="AX7" i="3"/>
  <c r="AW7" i="3" s="1"/>
  <c r="Z33" i="3"/>
  <c r="AF35" i="3"/>
  <c r="Z45" i="3"/>
  <c r="AF47" i="3"/>
  <c r="Z57" i="3"/>
  <c r="AF59" i="3"/>
  <c r="Z68" i="3"/>
  <c r="AF69" i="3"/>
  <c r="Z73" i="3"/>
  <c r="AH73" i="3"/>
  <c r="Z77" i="3"/>
  <c r="AH77" i="3"/>
  <c r="Z81" i="3"/>
  <c r="AH81" i="3"/>
  <c r="Z85" i="3"/>
  <c r="AH85" i="3"/>
  <c r="Z89" i="3"/>
  <c r="AH89" i="3"/>
  <c r="Z93" i="3"/>
  <c r="AH93" i="3"/>
  <c r="Z97" i="3"/>
  <c r="AH97" i="3"/>
  <c r="AH141" i="3"/>
  <c r="AF141" i="3"/>
  <c r="Z141" i="3"/>
  <c r="AX220" i="3"/>
  <c r="AW220" i="3" s="1"/>
  <c r="P220" i="3"/>
  <c r="Y220" i="3" s="1"/>
  <c r="Z32" i="3"/>
  <c r="Z44" i="3"/>
  <c r="Z56" i="3"/>
  <c r="AF58" i="3"/>
  <c r="AX216" i="3"/>
  <c r="AW216" i="3" s="1"/>
  <c r="P216" i="3"/>
  <c r="Y216" i="3" s="1"/>
  <c r="Y30" i="3"/>
  <c r="Z31" i="3"/>
  <c r="AF33" i="3"/>
  <c r="Y42" i="3"/>
  <c r="AF45" i="3"/>
  <c r="Y54" i="3"/>
  <c r="AF57" i="3"/>
  <c r="Y66" i="3"/>
  <c r="Z67" i="3"/>
  <c r="AF68" i="3"/>
  <c r="AF73" i="3"/>
  <c r="AF77" i="3"/>
  <c r="AF81" i="3"/>
  <c r="AF85" i="3"/>
  <c r="AF89" i="3"/>
  <c r="AF93" i="3"/>
  <c r="AF97" i="3"/>
  <c r="AX228" i="3"/>
  <c r="AW228" i="3" s="1"/>
  <c r="P228" i="3"/>
  <c r="Y228" i="3" s="1"/>
  <c r="AF32" i="3"/>
  <c r="Y41" i="3"/>
  <c r="AF44" i="3"/>
  <c r="Y53" i="3"/>
  <c r="AF56" i="3"/>
  <c r="Y65" i="3"/>
  <c r="Y72" i="3"/>
  <c r="Y76" i="3"/>
  <c r="Z80" i="3"/>
  <c r="AH80" i="3"/>
  <c r="Z84" i="3"/>
  <c r="AH84" i="3"/>
  <c r="Z88" i="3"/>
  <c r="AH88" i="3"/>
  <c r="Z92" i="3"/>
  <c r="AH92" i="3"/>
  <c r="Z96" i="3"/>
  <c r="AH96" i="3"/>
  <c r="AX212" i="3"/>
  <c r="AW212" i="3" s="1"/>
  <c r="P212" i="3"/>
  <c r="Y212" i="3" s="1"/>
  <c r="Y40" i="3"/>
  <c r="Y52" i="3"/>
  <c r="Y64" i="3"/>
  <c r="Y102" i="3"/>
  <c r="Y136" i="3"/>
  <c r="AI136" i="3"/>
  <c r="AJ136" i="3" s="1"/>
  <c r="AH148" i="3"/>
  <c r="AF148" i="3"/>
  <c r="AH160" i="3"/>
  <c r="AF160" i="3"/>
  <c r="AF180" i="3"/>
  <c r="AH180" i="3"/>
  <c r="Z180" i="3"/>
  <c r="AH143" i="3"/>
  <c r="AF143" i="3"/>
  <c r="AH155" i="3"/>
  <c r="AF155" i="3"/>
  <c r="AH167" i="3"/>
  <c r="AF167" i="3"/>
  <c r="Y127" i="3"/>
  <c r="AI127" i="3"/>
  <c r="AJ127" i="3" s="1"/>
  <c r="Y130" i="3"/>
  <c r="AI130" i="3"/>
  <c r="AJ130" i="3" s="1"/>
  <c r="Y133" i="3"/>
  <c r="AI133" i="3"/>
  <c r="AJ133" i="3" s="1"/>
  <c r="Y138" i="3"/>
  <c r="AI138" i="3"/>
  <c r="AJ138" i="3" s="1"/>
  <c r="AH150" i="3"/>
  <c r="AF150" i="3"/>
  <c r="AH162" i="3"/>
  <c r="AF162" i="3"/>
  <c r="AF188" i="3"/>
  <c r="AH188" i="3"/>
  <c r="Z188" i="3"/>
  <c r="Z101" i="3"/>
  <c r="AH145" i="3"/>
  <c r="AF145" i="3"/>
  <c r="AH157" i="3"/>
  <c r="AF157" i="3"/>
  <c r="AH169" i="3"/>
  <c r="AF169" i="3"/>
  <c r="AH176" i="3"/>
  <c r="AF176" i="3"/>
  <c r="Z176" i="3"/>
  <c r="AF186" i="3"/>
  <c r="AH186" i="3"/>
  <c r="Z186" i="3"/>
  <c r="Y140" i="3"/>
  <c r="AI140" i="3"/>
  <c r="AJ140" i="3" s="1"/>
  <c r="AH152" i="3"/>
  <c r="AF152" i="3"/>
  <c r="AH164" i="3"/>
  <c r="AF164" i="3"/>
  <c r="AF174" i="3"/>
  <c r="Z174" i="3"/>
  <c r="AF181" i="3"/>
  <c r="Z181" i="3"/>
  <c r="AH181" i="3"/>
  <c r="Z100" i="3"/>
  <c r="AF101" i="3"/>
  <c r="Z106" i="3"/>
  <c r="Z110" i="3"/>
  <c r="Z114" i="3"/>
  <c r="AI115" i="3"/>
  <c r="AJ115" i="3" s="1"/>
  <c r="AI119" i="3"/>
  <c r="AJ119" i="3" s="1"/>
  <c r="AI123" i="3"/>
  <c r="AJ123" i="3" s="1"/>
  <c r="Y135" i="3"/>
  <c r="AI135" i="3"/>
  <c r="AJ135" i="3" s="1"/>
  <c r="AH147" i="3"/>
  <c r="AF147" i="3"/>
  <c r="AH159" i="3"/>
  <c r="AF159" i="3"/>
  <c r="AH171" i="3"/>
  <c r="AF171" i="3"/>
  <c r="Y105" i="3"/>
  <c r="Y126" i="3"/>
  <c r="AI126" i="3"/>
  <c r="AJ126" i="3" s="1"/>
  <c r="Y129" i="3"/>
  <c r="AI129" i="3"/>
  <c r="AJ129" i="3" s="1"/>
  <c r="Y132" i="3"/>
  <c r="AI132" i="3"/>
  <c r="AJ132" i="3" s="1"/>
  <c r="AH142" i="3"/>
  <c r="AF142" i="3"/>
  <c r="AH154" i="3"/>
  <c r="AF154" i="3"/>
  <c r="AH166" i="3"/>
  <c r="AF166" i="3"/>
  <c r="AH174" i="3"/>
  <c r="AF189" i="3"/>
  <c r="Z189" i="3"/>
  <c r="AH189" i="3"/>
  <c r="Y98" i="3"/>
  <c r="AF100" i="3"/>
  <c r="AH106" i="3"/>
  <c r="Y109" i="3"/>
  <c r="AH110" i="3"/>
  <c r="Y113" i="3"/>
  <c r="AH114" i="3"/>
  <c r="Y137" i="3"/>
  <c r="AI137" i="3"/>
  <c r="AJ137" i="3" s="1"/>
  <c r="AH149" i="3"/>
  <c r="AF149" i="3"/>
  <c r="AH161" i="3"/>
  <c r="AF161" i="3"/>
  <c r="AF184" i="3"/>
  <c r="AH184" i="3"/>
  <c r="Z184" i="3"/>
  <c r="AX196" i="3"/>
  <c r="AW196" i="3" s="1"/>
  <c r="P196" i="3"/>
  <c r="Y196" i="3" s="1"/>
  <c r="AX204" i="3"/>
  <c r="AW204" i="3" s="1"/>
  <c r="P204" i="3"/>
  <c r="Y204" i="3" s="1"/>
  <c r="Y104" i="3"/>
  <c r="Z117" i="3"/>
  <c r="AI118" i="3"/>
  <c r="AJ118" i="3" s="1"/>
  <c r="Z121" i="3"/>
  <c r="Z125" i="3"/>
  <c r="AH144" i="3"/>
  <c r="AF144" i="3"/>
  <c r="AH156" i="3"/>
  <c r="AF156" i="3"/>
  <c r="AH168" i="3"/>
  <c r="AF168" i="3"/>
  <c r="Z172" i="3"/>
  <c r="AH172" i="3"/>
  <c r="AF172" i="3"/>
  <c r="AF182" i="3"/>
  <c r="AH182" i="3"/>
  <c r="Z182" i="3"/>
  <c r="Y139" i="3"/>
  <c r="AI139" i="3"/>
  <c r="AJ139" i="3" s="1"/>
  <c r="AH151" i="3"/>
  <c r="AF151" i="3"/>
  <c r="AH163" i="3"/>
  <c r="AF163" i="3"/>
  <c r="AH177" i="3"/>
  <c r="AF177" i="3"/>
  <c r="Z177" i="3"/>
  <c r="AF193" i="3"/>
  <c r="AH193" i="3"/>
  <c r="Z193" i="3"/>
  <c r="Y103" i="3"/>
  <c r="Y108" i="3"/>
  <c r="Y112" i="3"/>
  <c r="AH117" i="3"/>
  <c r="AH121" i="3"/>
  <c r="AH125" i="3"/>
  <c r="Y128" i="3"/>
  <c r="AI128" i="3"/>
  <c r="AJ128" i="3" s="1"/>
  <c r="Y131" i="3"/>
  <c r="AI131" i="3"/>
  <c r="AJ131" i="3" s="1"/>
  <c r="Y134" i="3"/>
  <c r="AI134" i="3"/>
  <c r="AJ134" i="3" s="1"/>
  <c r="AH146" i="3"/>
  <c r="AF146" i="3"/>
  <c r="AH158" i="3"/>
  <c r="AF158" i="3"/>
  <c r="AH170" i="3"/>
  <c r="AF170" i="3"/>
  <c r="AH175" i="3"/>
  <c r="AF175" i="3"/>
  <c r="Z175" i="3"/>
  <c r="AX209" i="3"/>
  <c r="AW209" i="3" s="1"/>
  <c r="P209" i="3"/>
  <c r="Y209" i="3" s="1"/>
  <c r="AX176" i="3"/>
  <c r="AW176" i="3" s="1"/>
  <c r="P179" i="3"/>
  <c r="Y179" i="3" s="1"/>
  <c r="P191" i="3"/>
  <c r="Y191" i="3" s="1"/>
  <c r="P198" i="3"/>
  <c r="Y198" i="3" s="1"/>
  <c r="P200" i="3"/>
  <c r="Y200" i="3" s="1"/>
  <c r="P202" i="3"/>
  <c r="Y202" i="3" s="1"/>
  <c r="AX213" i="3"/>
  <c r="AW213" i="3" s="1"/>
  <c r="P213" i="3"/>
  <c r="Y213" i="3" s="1"/>
  <c r="AX217" i="3"/>
  <c r="AW217" i="3" s="1"/>
  <c r="P217" i="3"/>
  <c r="Y217" i="3" s="1"/>
  <c r="AX221" i="3"/>
  <c r="AW221" i="3" s="1"/>
  <c r="P221" i="3"/>
  <c r="Y221" i="3" s="1"/>
  <c r="AX225" i="3"/>
  <c r="AW225" i="3" s="1"/>
  <c r="P225" i="3"/>
  <c r="Y225" i="3" s="1"/>
  <c r="AX229" i="3"/>
  <c r="AW229" i="3" s="1"/>
  <c r="P229" i="3"/>
  <c r="Y229" i="3" s="1"/>
  <c r="AX233" i="3"/>
  <c r="AW233" i="3" s="1"/>
  <c r="P233" i="3"/>
  <c r="Y233" i="3" s="1"/>
  <c r="AX237" i="3"/>
  <c r="AW237" i="3" s="1"/>
  <c r="P237" i="3"/>
  <c r="Y237" i="3" s="1"/>
  <c r="AX241" i="3"/>
  <c r="AW241" i="3" s="1"/>
  <c r="P241" i="3"/>
  <c r="Y241" i="3" s="1"/>
  <c r="AX245" i="3"/>
  <c r="AW245" i="3" s="1"/>
  <c r="P245" i="3"/>
  <c r="Y245" i="3" s="1"/>
  <c r="AX249" i="3"/>
  <c r="AW249" i="3" s="1"/>
  <c r="P249" i="3"/>
  <c r="Y249" i="3" s="1"/>
  <c r="AX253" i="3"/>
  <c r="AW253" i="3" s="1"/>
  <c r="P253" i="3"/>
  <c r="Y253" i="3" s="1"/>
  <c r="AI141" i="3"/>
  <c r="AJ141" i="3" s="1"/>
  <c r="AI142" i="3"/>
  <c r="AJ142" i="3" s="1"/>
  <c r="AI143" i="3"/>
  <c r="AJ143" i="3" s="1"/>
  <c r="AI144" i="3"/>
  <c r="AJ144" i="3" s="1"/>
  <c r="AI145" i="3"/>
  <c r="AJ145" i="3" s="1"/>
  <c r="AI146" i="3"/>
  <c r="AJ146" i="3" s="1"/>
  <c r="AI147" i="3"/>
  <c r="AJ147" i="3" s="1"/>
  <c r="AI148" i="3"/>
  <c r="AJ148" i="3" s="1"/>
  <c r="AI149" i="3"/>
  <c r="AJ149" i="3" s="1"/>
  <c r="AI150" i="3"/>
  <c r="AJ150" i="3" s="1"/>
  <c r="AI151" i="3"/>
  <c r="AJ151" i="3" s="1"/>
  <c r="AI152" i="3"/>
  <c r="AJ152" i="3" s="1"/>
  <c r="AI153" i="3"/>
  <c r="AJ153" i="3" s="1"/>
  <c r="AI154" i="3"/>
  <c r="AJ154" i="3" s="1"/>
  <c r="AI155" i="3"/>
  <c r="AJ155" i="3" s="1"/>
  <c r="AI156" i="3"/>
  <c r="AJ156" i="3" s="1"/>
  <c r="AI157" i="3"/>
  <c r="AJ157" i="3" s="1"/>
  <c r="AI158" i="3"/>
  <c r="AJ158" i="3" s="1"/>
  <c r="AI159" i="3"/>
  <c r="AJ159" i="3" s="1"/>
  <c r="AI160" i="3"/>
  <c r="AJ160" i="3" s="1"/>
  <c r="AI161" i="3"/>
  <c r="AJ161" i="3" s="1"/>
  <c r="AI162" i="3"/>
  <c r="AJ162" i="3" s="1"/>
  <c r="AI163" i="3"/>
  <c r="AJ163" i="3" s="1"/>
  <c r="AI164" i="3"/>
  <c r="AJ164" i="3" s="1"/>
  <c r="AI165" i="3"/>
  <c r="AJ165" i="3" s="1"/>
  <c r="AI166" i="3"/>
  <c r="AJ166" i="3" s="1"/>
  <c r="AI167" i="3"/>
  <c r="AJ167" i="3" s="1"/>
  <c r="AI168" i="3"/>
  <c r="AJ168" i="3" s="1"/>
  <c r="AI169" i="3"/>
  <c r="AJ169" i="3" s="1"/>
  <c r="AI170" i="3"/>
  <c r="AJ170" i="3" s="1"/>
  <c r="AI171" i="3"/>
  <c r="AJ171" i="3" s="1"/>
  <c r="AH207" i="3"/>
  <c r="AF207" i="3"/>
  <c r="AX173" i="3"/>
  <c r="AW173" i="3" s="1"/>
  <c r="Z178" i="3"/>
  <c r="Z183" i="3"/>
  <c r="Z187" i="3"/>
  <c r="Z207" i="3"/>
  <c r="AX210" i="3"/>
  <c r="AW210" i="3" s="1"/>
  <c r="P210" i="3"/>
  <c r="Y210" i="3" s="1"/>
  <c r="AX172" i="3"/>
  <c r="AW172" i="3" s="1"/>
  <c r="P190" i="3"/>
  <c r="Y190" i="3" s="1"/>
  <c r="P195" i="3"/>
  <c r="Y195" i="3" s="1"/>
  <c r="AH205" i="3"/>
  <c r="AF205" i="3"/>
  <c r="AX214" i="3"/>
  <c r="AW214" i="3" s="1"/>
  <c r="P214" i="3"/>
  <c r="Y214" i="3" s="1"/>
  <c r="AX218" i="3"/>
  <c r="AW218" i="3" s="1"/>
  <c r="P218" i="3"/>
  <c r="Y218" i="3" s="1"/>
  <c r="AX222" i="3"/>
  <c r="AW222" i="3" s="1"/>
  <c r="P222" i="3"/>
  <c r="Y222" i="3" s="1"/>
  <c r="AX226" i="3"/>
  <c r="AW226" i="3" s="1"/>
  <c r="P226" i="3"/>
  <c r="Y226" i="3" s="1"/>
  <c r="AX230" i="3"/>
  <c r="AW230" i="3" s="1"/>
  <c r="P230" i="3"/>
  <c r="Y230" i="3" s="1"/>
  <c r="AX234" i="3"/>
  <c r="AW234" i="3" s="1"/>
  <c r="P234" i="3"/>
  <c r="Y234" i="3" s="1"/>
  <c r="AX238" i="3"/>
  <c r="AW238" i="3" s="1"/>
  <c r="P238" i="3"/>
  <c r="Y238" i="3" s="1"/>
  <c r="AX242" i="3"/>
  <c r="AW242" i="3" s="1"/>
  <c r="P242" i="3"/>
  <c r="Y242" i="3" s="1"/>
  <c r="AX246" i="3"/>
  <c r="AW246" i="3" s="1"/>
  <c r="P246" i="3"/>
  <c r="Y246" i="3" s="1"/>
  <c r="AX250" i="3"/>
  <c r="AW250" i="3" s="1"/>
  <c r="P250" i="3"/>
  <c r="Y250" i="3" s="1"/>
  <c r="AX254" i="3"/>
  <c r="AW254" i="3" s="1"/>
  <c r="P254" i="3"/>
  <c r="Y254" i="3" s="1"/>
  <c r="AF178" i="3"/>
  <c r="AH183" i="3"/>
  <c r="AH187" i="3"/>
  <c r="P197" i="3"/>
  <c r="Y197" i="3" s="1"/>
  <c r="P199" i="3"/>
  <c r="Y199" i="3" s="1"/>
  <c r="P201" i="3"/>
  <c r="Y201" i="3" s="1"/>
  <c r="P203" i="3"/>
  <c r="Y203" i="3" s="1"/>
  <c r="P192" i="3"/>
  <c r="Y192" i="3" s="1"/>
  <c r="P208" i="3"/>
  <c r="Y208" i="3" s="1"/>
  <c r="AX211" i="3"/>
  <c r="AW211" i="3" s="1"/>
  <c r="P211" i="3"/>
  <c r="Y211" i="3" s="1"/>
  <c r="AX215" i="3"/>
  <c r="AW215" i="3" s="1"/>
  <c r="P215" i="3"/>
  <c r="Y215" i="3" s="1"/>
  <c r="AX219" i="3"/>
  <c r="AW219" i="3" s="1"/>
  <c r="P219" i="3"/>
  <c r="Y219" i="3" s="1"/>
  <c r="AX223" i="3"/>
  <c r="AW223" i="3" s="1"/>
  <c r="P223" i="3"/>
  <c r="Y223" i="3" s="1"/>
  <c r="AX227" i="3"/>
  <c r="AW227" i="3" s="1"/>
  <c r="P227" i="3"/>
  <c r="Y227" i="3" s="1"/>
  <c r="AX231" i="3"/>
  <c r="AW231" i="3" s="1"/>
  <c r="P231" i="3"/>
  <c r="Y231" i="3" s="1"/>
  <c r="AX235" i="3"/>
  <c r="AW235" i="3" s="1"/>
  <c r="P235" i="3"/>
  <c r="Y235" i="3" s="1"/>
  <c r="AX239" i="3"/>
  <c r="AW239" i="3" s="1"/>
  <c r="P239" i="3"/>
  <c r="Y239" i="3" s="1"/>
  <c r="AX243" i="3"/>
  <c r="AW243" i="3" s="1"/>
  <c r="P243" i="3"/>
  <c r="Y243" i="3" s="1"/>
  <c r="AX247" i="3"/>
  <c r="AW247" i="3" s="1"/>
  <c r="P247" i="3"/>
  <c r="Y247" i="3" s="1"/>
  <c r="AX251" i="3"/>
  <c r="AW251" i="3" s="1"/>
  <c r="P251" i="3"/>
  <c r="Y251" i="3" s="1"/>
  <c r="AX255" i="3"/>
  <c r="AW255" i="3" s="1"/>
  <c r="P255" i="3"/>
  <c r="Y255" i="3" s="1"/>
  <c r="P194" i="3"/>
  <c r="Y194" i="3" s="1"/>
  <c r="P206" i="3"/>
  <c r="Y206" i="3" s="1"/>
  <c r="P149" i="2"/>
  <c r="Y149" i="2" s="1"/>
  <c r="P170" i="2"/>
  <c r="Y170" i="2" s="1"/>
  <c r="AX174" i="2"/>
  <c r="AW174" i="2" s="1"/>
  <c r="P187" i="2"/>
  <c r="Y187" i="2" s="1"/>
  <c r="P203" i="2"/>
  <c r="Y203" i="2" s="1"/>
  <c r="P214" i="2"/>
  <c r="Y214" i="2" s="1"/>
  <c r="Z214" i="2" s="1"/>
  <c r="P234" i="2"/>
  <c r="Y234" i="2" s="1"/>
  <c r="AF234" i="2" s="1"/>
  <c r="P247" i="2"/>
  <c r="Y247" i="2" s="1"/>
  <c r="AH247" i="2" s="1"/>
  <c r="P249" i="2"/>
  <c r="Y249" i="2" s="1"/>
  <c r="Y139" i="2"/>
  <c r="P154" i="2"/>
  <c r="Y154" i="2" s="1"/>
  <c r="P156" i="2"/>
  <c r="Y156" i="2" s="1"/>
  <c r="AX162" i="2"/>
  <c r="AW162" i="2" s="1"/>
  <c r="Y161" i="2"/>
  <c r="Z161" i="2" s="1"/>
  <c r="P190" i="2"/>
  <c r="Y190" i="2" s="1"/>
  <c r="P192" i="2"/>
  <c r="Y192" i="2" s="1"/>
  <c r="Z192" i="2" s="1"/>
  <c r="P206" i="2"/>
  <c r="Y206" i="2" s="1"/>
  <c r="Z206" i="2" s="1"/>
  <c r="P208" i="2"/>
  <c r="Y208" i="2" s="1"/>
  <c r="P217" i="2"/>
  <c r="Y217" i="2" s="1"/>
  <c r="Z217" i="2" s="1"/>
  <c r="Y254" i="2"/>
  <c r="Y137" i="2"/>
  <c r="P144" i="2"/>
  <c r="Y144" i="2" s="1"/>
  <c r="AF144" i="2" s="1"/>
  <c r="Y152" i="2"/>
  <c r="AH152" i="2" s="1"/>
  <c r="P163" i="2"/>
  <c r="Y163" i="2" s="1"/>
  <c r="Y167" i="2"/>
  <c r="Z167" i="2" s="1"/>
  <c r="AX177" i="2"/>
  <c r="AW177" i="2" s="1"/>
  <c r="P223" i="2"/>
  <c r="Y223" i="2" s="1"/>
  <c r="P229" i="2"/>
  <c r="Y229" i="2" s="1"/>
  <c r="P240" i="2"/>
  <c r="Y240" i="2" s="1"/>
  <c r="P243" i="2"/>
  <c r="Y243" i="2" s="1"/>
  <c r="AH243" i="2" s="1"/>
  <c r="P245" i="2"/>
  <c r="Y245" i="2" s="1"/>
  <c r="P252" i="2"/>
  <c r="Y252" i="2" s="1"/>
  <c r="AH252" i="2" s="1"/>
  <c r="P159" i="2"/>
  <c r="Y159" i="2" s="1"/>
  <c r="P178" i="2"/>
  <c r="Y178" i="2" s="1"/>
  <c r="P188" i="2"/>
  <c r="Y188" i="2" s="1"/>
  <c r="P235" i="2"/>
  <c r="Y235" i="2" s="1"/>
  <c r="AI254" i="2"/>
  <c r="AJ254" i="2" s="1"/>
  <c r="P176" i="2"/>
  <c r="P200" i="2"/>
  <c r="Y200" i="2" s="1"/>
  <c r="AF202" i="2"/>
  <c r="AX210" i="2"/>
  <c r="AW210" i="2" s="1"/>
  <c r="P215" i="2"/>
  <c r="Y215" i="2" s="1"/>
  <c r="P238" i="2"/>
  <c r="P248" i="2"/>
  <c r="Y248" i="2" s="1"/>
  <c r="Y133" i="2"/>
  <c r="Y145" i="2"/>
  <c r="Y155" i="2"/>
  <c r="AX161" i="2"/>
  <c r="AW161" i="2" s="1"/>
  <c r="AX180" i="2"/>
  <c r="AW180" i="2" s="1"/>
  <c r="Y186" i="2"/>
  <c r="AH202" i="2"/>
  <c r="Y221" i="2"/>
  <c r="AX183" i="2"/>
  <c r="AW183" i="2" s="1"/>
  <c r="AX195" i="2"/>
  <c r="AW195" i="2" s="1"/>
  <c r="AX204" i="2"/>
  <c r="AW204" i="2" s="1"/>
  <c r="P233" i="2"/>
  <c r="Y233" i="2" s="1"/>
  <c r="P246" i="2"/>
  <c r="P253" i="2"/>
  <c r="Y253" i="2" s="1"/>
  <c r="P255" i="2"/>
  <c r="Y255" i="2" s="1"/>
  <c r="Y131" i="2"/>
  <c r="Y143" i="2"/>
  <c r="AX150" i="2"/>
  <c r="AW150" i="2" s="1"/>
  <c r="Y168" i="2"/>
  <c r="Z168" i="2" s="1"/>
  <c r="P181" i="2"/>
  <c r="Y181" i="2" s="1"/>
  <c r="P191" i="2"/>
  <c r="Y191" i="2" s="1"/>
  <c r="Y207" i="2"/>
  <c r="AH207" i="2" s="1"/>
  <c r="P251" i="2"/>
  <c r="Y251" i="2" s="1"/>
  <c r="AH251" i="2" s="1"/>
  <c r="Y136" i="2"/>
  <c r="Y160" i="2"/>
  <c r="Y177" i="2"/>
  <c r="Y184" i="2"/>
  <c r="Z184" i="2" s="1"/>
  <c r="Y196" i="2"/>
  <c r="Y201" i="2"/>
  <c r="Y205" i="2"/>
  <c r="Y236" i="2"/>
  <c r="Y239" i="2"/>
  <c r="Y244" i="2"/>
  <c r="AF244" i="2" s="1"/>
  <c r="AH225" i="2"/>
  <c r="AF225" i="2"/>
  <c r="Z225" i="2"/>
  <c r="AF148" i="2"/>
  <c r="AH148" i="2"/>
  <c r="Z148" i="2"/>
  <c r="AH188" i="2"/>
  <c r="AF188" i="2"/>
  <c r="Z188" i="2"/>
  <c r="AH195" i="2"/>
  <c r="AF195" i="2"/>
  <c r="Z195" i="2"/>
  <c r="AH141" i="2"/>
  <c r="AF141" i="2"/>
  <c r="Z141" i="2"/>
  <c r="AH186" i="2"/>
  <c r="AF186" i="2"/>
  <c r="Z186" i="2"/>
  <c r="AH134" i="2"/>
  <c r="AF134" i="2"/>
  <c r="Z134" i="2"/>
  <c r="AH160" i="2"/>
  <c r="AF160" i="2"/>
  <c r="Z160" i="2"/>
  <c r="AH198" i="2"/>
  <c r="AF198" i="2"/>
  <c r="Z198" i="2"/>
  <c r="AH170" i="2"/>
  <c r="AF170" i="2"/>
  <c r="Z170" i="2"/>
  <c r="AH172" i="2"/>
  <c r="AF172" i="2"/>
  <c r="AH179" i="2"/>
  <c r="AF179" i="2"/>
  <c r="Z179" i="2"/>
  <c r="Z172" i="2"/>
  <c r="AH139" i="2"/>
  <c r="AF139" i="2"/>
  <c r="Z139" i="2"/>
  <c r="AX146" i="2"/>
  <c r="AW146" i="2" s="1"/>
  <c r="P146" i="2"/>
  <c r="Y146" i="2" s="1"/>
  <c r="AH161" i="2"/>
  <c r="AF161" i="2"/>
  <c r="AH181" i="2"/>
  <c r="AF181" i="2"/>
  <c r="Z181" i="2"/>
  <c r="AH249" i="2"/>
  <c r="AF249" i="2"/>
  <c r="Z249" i="2"/>
  <c r="AH132" i="2"/>
  <c r="AF132" i="2"/>
  <c r="Z132" i="2"/>
  <c r="AH163" i="2"/>
  <c r="AF163" i="2"/>
  <c r="Z163" i="2"/>
  <c r="AH167" i="2"/>
  <c r="AF167" i="2"/>
  <c r="AF206" i="2"/>
  <c r="AH206" i="2"/>
  <c r="AH217" i="2"/>
  <c r="AF217" i="2"/>
  <c r="AH237" i="2"/>
  <c r="AF237" i="2"/>
  <c r="Z237" i="2"/>
  <c r="AH137" i="2"/>
  <c r="AF137" i="2"/>
  <c r="Z137" i="2"/>
  <c r="AF153" i="2"/>
  <c r="AH153" i="2"/>
  <c r="Z153" i="2"/>
  <c r="AF155" i="2"/>
  <c r="AH155" i="2"/>
  <c r="Z155" i="2"/>
  <c r="AF159" i="2"/>
  <c r="AH159" i="2"/>
  <c r="Z159" i="2"/>
  <c r="AH169" i="2"/>
  <c r="AF169" i="2"/>
  <c r="Z169" i="2"/>
  <c r="AH175" i="2"/>
  <c r="AF175" i="2"/>
  <c r="Z175" i="2"/>
  <c r="AH204" i="2"/>
  <c r="AF204" i="2"/>
  <c r="AH229" i="2"/>
  <c r="AF229" i="2"/>
  <c r="Z229" i="2"/>
  <c r="AH240" i="2"/>
  <c r="AF240" i="2"/>
  <c r="Z240" i="2"/>
  <c r="AH142" i="2"/>
  <c r="AF142" i="2"/>
  <c r="Z142" i="2"/>
  <c r="AF157" i="2"/>
  <c r="AH157" i="2"/>
  <c r="Z157" i="2"/>
  <c r="AX165" i="2"/>
  <c r="AW165" i="2" s="1"/>
  <c r="P165" i="2"/>
  <c r="Y165" i="2" s="1"/>
  <c r="AH200" i="2"/>
  <c r="AF200" i="2"/>
  <c r="Z200" i="2"/>
  <c r="Z204" i="2"/>
  <c r="AH135" i="2"/>
  <c r="AF135" i="2"/>
  <c r="Z135" i="2"/>
  <c r="AF149" i="2"/>
  <c r="AH149" i="2"/>
  <c r="AF151" i="2"/>
  <c r="Z151" i="2"/>
  <c r="AX171" i="2"/>
  <c r="AW171" i="2" s="1"/>
  <c r="P171" i="2"/>
  <c r="Y171" i="2" s="1"/>
  <c r="AH173" i="2"/>
  <c r="AF173" i="2"/>
  <c r="Z173" i="2"/>
  <c r="AH182" i="2"/>
  <c r="AF182" i="2"/>
  <c r="Z182" i="2"/>
  <c r="AH235" i="2"/>
  <c r="AF235" i="2"/>
  <c r="Z235" i="2"/>
  <c r="AH140" i="2"/>
  <c r="AF140" i="2"/>
  <c r="Z140" i="2"/>
  <c r="P147" i="2"/>
  <c r="Y147" i="2" s="1"/>
  <c r="Z149" i="2"/>
  <c r="AH187" i="2"/>
  <c r="AF187" i="2"/>
  <c r="Z187" i="2"/>
  <c r="AH133" i="2"/>
  <c r="AF133" i="2"/>
  <c r="Z133" i="2"/>
  <c r="AH151" i="2"/>
  <c r="AH162" i="2"/>
  <c r="AF162" i="2"/>
  <c r="Z162" i="2"/>
  <c r="AH180" i="2"/>
  <c r="Z180" i="2"/>
  <c r="AH221" i="2"/>
  <c r="AF221" i="2"/>
  <c r="Z221" i="2"/>
  <c r="AH241" i="2"/>
  <c r="AF241" i="2"/>
  <c r="Z241" i="2"/>
  <c r="AH138" i="2"/>
  <c r="AF138" i="2"/>
  <c r="Z138" i="2"/>
  <c r="AF168" i="2"/>
  <c r="AH201" i="2"/>
  <c r="AF201" i="2"/>
  <c r="Z201" i="2"/>
  <c r="AH233" i="2"/>
  <c r="AF233" i="2"/>
  <c r="Z233" i="2"/>
  <c r="AH131" i="2"/>
  <c r="AF131" i="2"/>
  <c r="Z131" i="2"/>
  <c r="AF143" i="2"/>
  <c r="AH143" i="2"/>
  <c r="Z143" i="2"/>
  <c r="AF145" i="2"/>
  <c r="AH145" i="2"/>
  <c r="Z145" i="2"/>
  <c r="AF154" i="2"/>
  <c r="AH154" i="2"/>
  <c r="Z154" i="2"/>
  <c r="Y176" i="2"/>
  <c r="AI176" i="2"/>
  <c r="AJ176" i="2" s="1"/>
  <c r="AF180" i="2"/>
  <c r="AH136" i="2"/>
  <c r="AF136" i="2"/>
  <c r="Z136" i="2"/>
  <c r="Y150" i="2"/>
  <c r="AF152" i="2"/>
  <c r="Z152" i="2"/>
  <c r="AF156" i="2"/>
  <c r="AH156" i="2"/>
  <c r="Z156" i="2"/>
  <c r="AX158" i="2"/>
  <c r="AW158" i="2" s="1"/>
  <c r="P158" i="2"/>
  <c r="Y158" i="2" s="1"/>
  <c r="AH164" i="2"/>
  <c r="AF164" i="2"/>
  <c r="Z164" i="2"/>
  <c r="AH166" i="2"/>
  <c r="AF166" i="2"/>
  <c r="Z166" i="2"/>
  <c r="AH174" i="2"/>
  <c r="AF174" i="2"/>
  <c r="Z174" i="2"/>
  <c r="AH192" i="2"/>
  <c r="AF192" i="2"/>
  <c r="AX143" i="2"/>
  <c r="AW143" i="2" s="1"/>
  <c r="AX155" i="2"/>
  <c r="AW155" i="2" s="1"/>
  <c r="AX173" i="2"/>
  <c r="AW173" i="2" s="1"/>
  <c r="AH215" i="2"/>
  <c r="AF215" i="2"/>
  <c r="Z215" i="2"/>
  <c r="AX220" i="2"/>
  <c r="AW220" i="2" s="1"/>
  <c r="P220" i="2"/>
  <c r="Y220" i="2" s="1"/>
  <c r="Y238" i="2"/>
  <c r="AX131" i="2"/>
  <c r="AW131" i="2" s="1"/>
  <c r="AX132" i="2"/>
  <c r="AW132" i="2" s="1"/>
  <c r="AX133" i="2"/>
  <c r="AW133" i="2" s="1"/>
  <c r="AX134" i="2"/>
  <c r="AW134" i="2" s="1"/>
  <c r="AX135" i="2"/>
  <c r="AW135" i="2" s="1"/>
  <c r="AX136" i="2"/>
  <c r="AW136" i="2" s="1"/>
  <c r="AX137" i="2"/>
  <c r="AW137" i="2" s="1"/>
  <c r="AX138" i="2"/>
  <c r="AW138" i="2" s="1"/>
  <c r="AX139" i="2"/>
  <c r="AW139" i="2" s="1"/>
  <c r="AX140" i="2"/>
  <c r="AW140" i="2" s="1"/>
  <c r="AX141" i="2"/>
  <c r="AW141" i="2" s="1"/>
  <c r="AX142" i="2"/>
  <c r="AW142" i="2" s="1"/>
  <c r="P185" i="2"/>
  <c r="Y185" i="2" s="1"/>
  <c r="AH245" i="2"/>
  <c r="AF245" i="2"/>
  <c r="Z245" i="2"/>
  <c r="AX153" i="2"/>
  <c r="AW153" i="2" s="1"/>
  <c r="AH191" i="2"/>
  <c r="AF191" i="2"/>
  <c r="Y194" i="2"/>
  <c r="AH210" i="2"/>
  <c r="AF210" i="2"/>
  <c r="AX152" i="2"/>
  <c r="AW152" i="2" s="1"/>
  <c r="Z191" i="2"/>
  <c r="P197" i="2"/>
  <c r="Y197" i="2" s="1"/>
  <c r="AH208" i="2"/>
  <c r="Z210" i="2"/>
  <c r="Z212" i="2"/>
  <c r="AH223" i="2"/>
  <c r="AF223" i="2"/>
  <c r="Z223" i="2"/>
  <c r="AH231" i="2"/>
  <c r="AF231" i="2"/>
  <c r="Z231" i="2"/>
  <c r="AH236" i="2"/>
  <c r="AF236" i="2"/>
  <c r="Z236" i="2"/>
  <c r="AH203" i="2"/>
  <c r="AF203" i="2"/>
  <c r="Z203" i="2"/>
  <c r="AH205" i="2"/>
  <c r="Z205" i="2"/>
  <c r="AX216" i="2"/>
  <c r="AW216" i="2" s="1"/>
  <c r="P216" i="2"/>
  <c r="Y216" i="2" s="1"/>
  <c r="Y250" i="2"/>
  <c r="AI250" i="2"/>
  <c r="AJ250" i="2" s="1"/>
  <c r="AH178" i="2"/>
  <c r="P193" i="2"/>
  <c r="Y193" i="2" s="1"/>
  <c r="AH212" i="2"/>
  <c r="AH239" i="2"/>
  <c r="AF239" i="2"/>
  <c r="Z239" i="2"/>
  <c r="Z177" i="2"/>
  <c r="P199" i="2"/>
  <c r="Y199" i="2" s="1"/>
  <c r="AF205" i="2"/>
  <c r="Z207" i="2"/>
  <c r="AF214" i="2"/>
  <c r="Y246" i="2"/>
  <c r="AI246" i="2"/>
  <c r="AJ246" i="2" s="1"/>
  <c r="AF184" i="2"/>
  <c r="AH214" i="2"/>
  <c r="Z242" i="2"/>
  <c r="AH242" i="2"/>
  <c r="Y183" i="2"/>
  <c r="AH184" i="2"/>
  <c r="AF190" i="2"/>
  <c r="AF207" i="2"/>
  <c r="AH209" i="2"/>
  <c r="AF209" i="2"/>
  <c r="Z209" i="2"/>
  <c r="AH211" i="2"/>
  <c r="Z211" i="2"/>
  <c r="AH219" i="2"/>
  <c r="AF219" i="2"/>
  <c r="Z219" i="2"/>
  <c r="AH232" i="2"/>
  <c r="AF232" i="2"/>
  <c r="Z232" i="2"/>
  <c r="AH253" i="2"/>
  <c r="AF253" i="2"/>
  <c r="Z253" i="2"/>
  <c r="Y189" i="2"/>
  <c r="AF196" i="2"/>
  <c r="Y213" i="2"/>
  <c r="AH227" i="2"/>
  <c r="AF227" i="2"/>
  <c r="Z227" i="2"/>
  <c r="AF242" i="2"/>
  <c r="P224" i="2"/>
  <c r="Y224" i="2" s="1"/>
  <c r="P228" i="2"/>
  <c r="Y228" i="2" s="1"/>
  <c r="Z252" i="2"/>
  <c r="AF248" i="2"/>
  <c r="AF252" i="2"/>
  <c r="Z243" i="2"/>
  <c r="Z247" i="2"/>
  <c r="Z251" i="2"/>
  <c r="P218" i="2"/>
  <c r="Y218" i="2" s="1"/>
  <c r="P222" i="2"/>
  <c r="Y222" i="2" s="1"/>
  <c r="P226" i="2"/>
  <c r="Y226" i="2" s="1"/>
  <c r="P230" i="2"/>
  <c r="Y230" i="2" s="1"/>
  <c r="AF243" i="2"/>
  <c r="AF247" i="2"/>
  <c r="AF251" i="2"/>
  <c r="AI255" i="2"/>
  <c r="AJ255" i="2" s="1"/>
  <c r="AX486" i="1"/>
  <c r="AW486" i="1" s="1"/>
  <c r="Y397" i="1"/>
  <c r="Y522" i="1"/>
  <c r="P329" i="1"/>
  <c r="P314" i="1"/>
  <c r="AX315" i="1"/>
  <c r="AW315" i="1" s="1"/>
  <c r="Y383" i="1"/>
  <c r="Y395" i="1"/>
  <c r="Y250" i="1"/>
  <c r="Z250" i="1" s="1"/>
  <c r="Y455" i="1"/>
  <c r="P298" i="1"/>
  <c r="Y255" i="1"/>
  <c r="Y393" i="1"/>
  <c r="Y465" i="1"/>
  <c r="P277" i="1"/>
  <c r="Y277" i="1" s="1"/>
  <c r="AX280" i="1"/>
  <c r="AW280" i="1" s="1"/>
  <c r="P300" i="1"/>
  <c r="P483" i="1"/>
  <c r="AH10" i="1"/>
  <c r="AX146" i="1"/>
  <c r="AW146" i="1" s="1"/>
  <c r="Y285" i="1"/>
  <c r="AH285" i="1" s="1"/>
  <c r="P304" i="1"/>
  <c r="Y335" i="1"/>
  <c r="P382" i="1"/>
  <c r="P174" i="1"/>
  <c r="Y174" i="1" s="1"/>
  <c r="AX274" i="1"/>
  <c r="AW274" i="1" s="1"/>
  <c r="Y294" i="1"/>
  <c r="Z294" i="1" s="1"/>
  <c r="Y364" i="1"/>
  <c r="Y168" i="1"/>
  <c r="AH168" i="1" s="1"/>
  <c r="Y198" i="1"/>
  <c r="AH198" i="1" s="1"/>
  <c r="Y287" i="1"/>
  <c r="AH287" i="1" s="1"/>
  <c r="Y329" i="1"/>
  <c r="AH329" i="1" s="1"/>
  <c r="Y333" i="1"/>
  <c r="Z333" i="1" s="1"/>
  <c r="AX168" i="1"/>
  <c r="AW168" i="1" s="1"/>
  <c r="AX183" i="1"/>
  <c r="AW183" i="1" s="1"/>
  <c r="Y452" i="1"/>
  <c r="AX474" i="1"/>
  <c r="AW474" i="1" s="1"/>
  <c r="Y524" i="1"/>
  <c r="AH524" i="1" s="1"/>
  <c r="P201" i="1"/>
  <c r="Y201" i="1" s="1"/>
  <c r="P480" i="1"/>
  <c r="P95" i="1"/>
  <c r="Y95" i="1" s="1"/>
  <c r="AH95" i="1" s="1"/>
  <c r="P162" i="1"/>
  <c r="Y162" i="1" s="1"/>
  <c r="P203" i="1"/>
  <c r="Y203" i="1" s="1"/>
  <c r="P192" i="1"/>
  <c r="Z16" i="1"/>
  <c r="AX177" i="1"/>
  <c r="AW177" i="1" s="1"/>
  <c r="AX246" i="1"/>
  <c r="AW246" i="1" s="1"/>
  <c r="AX306" i="1"/>
  <c r="AW306" i="1" s="1"/>
  <c r="P367" i="1"/>
  <c r="AX384" i="1"/>
  <c r="AW384" i="1" s="1"/>
  <c r="Y459" i="1"/>
  <c r="P147" i="1"/>
  <c r="Y147" i="1" s="1"/>
  <c r="AX248" i="1"/>
  <c r="AW248" i="1" s="1"/>
  <c r="AX394" i="1"/>
  <c r="AW394" i="1" s="1"/>
  <c r="P84" i="1"/>
  <c r="Y84" i="1" s="1"/>
  <c r="AH84" i="1" s="1"/>
  <c r="P151" i="1"/>
  <c r="Y278" i="1"/>
  <c r="AF278" i="1" s="1"/>
  <c r="AX297" i="1"/>
  <c r="AW297" i="1" s="1"/>
  <c r="Y377" i="1"/>
  <c r="Y432" i="1"/>
  <c r="Y438" i="1"/>
  <c r="Y442" i="1"/>
  <c r="Z442" i="1" s="1"/>
  <c r="P490" i="1"/>
  <c r="P180" i="1"/>
  <c r="Y180" i="1" s="1"/>
  <c r="P311" i="1"/>
  <c r="Y492" i="1"/>
  <c r="Y494" i="1"/>
  <c r="Y496" i="1"/>
  <c r="Z21" i="1"/>
  <c r="AH27" i="1"/>
  <c r="AX161" i="1"/>
  <c r="AW161" i="1" s="1"/>
  <c r="Y263" i="1"/>
  <c r="AX338" i="1"/>
  <c r="AW338" i="1" s="1"/>
  <c r="Y403" i="1"/>
  <c r="Y421" i="1"/>
  <c r="Y502" i="1"/>
  <c r="Y431" i="1"/>
  <c r="Y462" i="1"/>
  <c r="AF462" i="1" s="1"/>
  <c r="Y437" i="1"/>
  <c r="Y474" i="1"/>
  <c r="Y512" i="1"/>
  <c r="Y514" i="1"/>
  <c r="Y516" i="1"/>
  <c r="Z17" i="1"/>
  <c r="Y56" i="1"/>
  <c r="AH56" i="1" s="1"/>
  <c r="AH100" i="1"/>
  <c r="Y157" i="1"/>
  <c r="Z157" i="1" s="1"/>
  <c r="AX188" i="1"/>
  <c r="AW188" i="1" s="1"/>
  <c r="P290" i="1"/>
  <c r="Y290" i="1" s="1"/>
  <c r="P319" i="1"/>
  <c r="Y319" i="1" s="1"/>
  <c r="Z319" i="1" s="1"/>
  <c r="Y321" i="1"/>
  <c r="Y400" i="1"/>
  <c r="Y411" i="1"/>
  <c r="AX424" i="1"/>
  <c r="AW424" i="1" s="1"/>
  <c r="AX451" i="1"/>
  <c r="AW451" i="1" s="1"/>
  <c r="AH17" i="1"/>
  <c r="AH127" i="1"/>
  <c r="Z22" i="1"/>
  <c r="AH97" i="1"/>
  <c r="P178" i="1"/>
  <c r="Y178" i="1" s="1"/>
  <c r="Y247" i="1"/>
  <c r="AH247" i="1" s="1"/>
  <c r="AX342" i="1"/>
  <c r="AW342" i="1" s="1"/>
  <c r="AX411" i="1"/>
  <c r="AW411" i="1" s="1"/>
  <c r="Y446" i="1"/>
  <c r="AF446" i="1" s="1"/>
  <c r="AX100" i="1"/>
  <c r="AW100" i="1" s="1"/>
  <c r="P289" i="1"/>
  <c r="Y289" i="1" s="1"/>
  <c r="AH289" i="1" s="1"/>
  <c r="P299" i="1"/>
  <c r="Y385" i="1"/>
  <c r="AX442" i="1"/>
  <c r="AW442" i="1" s="1"/>
  <c r="Y448" i="1"/>
  <c r="Y450" i="1"/>
  <c r="P478" i="1"/>
  <c r="Y478" i="1" s="1"/>
  <c r="Y189" i="1"/>
  <c r="AX266" i="1"/>
  <c r="AW266" i="1" s="1"/>
  <c r="AX333" i="1"/>
  <c r="AW333" i="1" s="1"/>
  <c r="Y339" i="1"/>
  <c r="AX352" i="1"/>
  <c r="AW352" i="1" s="1"/>
  <c r="Y387" i="1"/>
  <c r="Z19" i="1"/>
  <c r="AW44" i="1"/>
  <c r="AX97" i="1"/>
  <c r="AW97" i="1" s="1"/>
  <c r="AX152" i="1"/>
  <c r="AW152" i="1" s="1"/>
  <c r="P182" i="1"/>
  <c r="Y182" i="1" s="1"/>
  <c r="AH182" i="1" s="1"/>
  <c r="P257" i="1"/>
  <c r="Y257" i="1" s="1"/>
  <c r="AH257" i="1" s="1"/>
  <c r="P296" i="1"/>
  <c r="Y410" i="1"/>
  <c r="AX461" i="1"/>
  <c r="AW461" i="1" s="1"/>
  <c r="P482" i="1"/>
  <c r="Y482" i="1" s="1"/>
  <c r="AH19" i="1"/>
  <c r="AX173" i="1"/>
  <c r="AW173" i="1" s="1"/>
  <c r="P175" i="1"/>
  <c r="Y175" i="1" s="1"/>
  <c r="AH175" i="1" s="1"/>
  <c r="AX294" i="1"/>
  <c r="AW294" i="1" s="1"/>
  <c r="AX463" i="1"/>
  <c r="AW463" i="1" s="1"/>
  <c r="P293" i="1"/>
  <c r="Y293" i="1" s="1"/>
  <c r="AH293" i="1" s="1"/>
  <c r="AX339" i="1"/>
  <c r="AW339" i="1" s="1"/>
  <c r="P351" i="1"/>
  <c r="Y351" i="1" s="1"/>
  <c r="AX408" i="1"/>
  <c r="AW408" i="1" s="1"/>
  <c r="Y418" i="1"/>
  <c r="AX498" i="1"/>
  <c r="AW498" i="1" s="1"/>
  <c r="Z15" i="1"/>
  <c r="Z20" i="1"/>
  <c r="P70" i="1"/>
  <c r="Y70" i="1" s="1"/>
  <c r="AH70" i="1" s="1"/>
  <c r="AX139" i="1"/>
  <c r="AW139" i="1" s="1"/>
  <c r="P158" i="1"/>
  <c r="AX189" i="1"/>
  <c r="AW189" i="1" s="1"/>
  <c r="AX278" i="1"/>
  <c r="AW278" i="1" s="1"/>
  <c r="Y288" i="1"/>
  <c r="AH288" i="1" s="1"/>
  <c r="AX305" i="1"/>
  <c r="AW305" i="1" s="1"/>
  <c r="Y353" i="1"/>
  <c r="Y355" i="1"/>
  <c r="Y382" i="1"/>
  <c r="AX504" i="1"/>
  <c r="AW504" i="1" s="1"/>
  <c r="Y202" i="1"/>
  <c r="AH202" i="1" s="1"/>
  <c r="AX416" i="1"/>
  <c r="AW416" i="1" s="1"/>
  <c r="Y424" i="1"/>
  <c r="Y447" i="1"/>
  <c r="P497" i="1"/>
  <c r="Y497" i="1" s="1"/>
  <c r="P275" i="1"/>
  <c r="Y275" i="1" s="1"/>
  <c r="AH275" i="1" s="1"/>
  <c r="Y367" i="1"/>
  <c r="Y394" i="1"/>
  <c r="Y405" i="1"/>
  <c r="Y464" i="1"/>
  <c r="Y490" i="1"/>
  <c r="Z3" i="1"/>
  <c r="Z9" i="1"/>
  <c r="P110" i="1"/>
  <c r="Y110" i="1" s="1"/>
  <c r="AH110" i="1" s="1"/>
  <c r="P124" i="1"/>
  <c r="Y124" i="1" s="1"/>
  <c r="Z124" i="1" s="1"/>
  <c r="P138" i="1"/>
  <c r="Y138" i="1" s="1"/>
  <c r="AH138" i="1" s="1"/>
  <c r="AX141" i="1"/>
  <c r="AW141" i="1" s="1"/>
  <c r="AX153" i="1"/>
  <c r="AW153" i="1" s="1"/>
  <c r="P273" i="1"/>
  <c r="Y273" i="1" s="1"/>
  <c r="AH273" i="1" s="1"/>
  <c r="P334" i="1"/>
  <c r="P341" i="1"/>
  <c r="Y341" i="1" s="1"/>
  <c r="AF341" i="1" s="1"/>
  <c r="AX354" i="1"/>
  <c r="AW354" i="1" s="1"/>
  <c r="P360" i="1"/>
  <c r="Y380" i="1"/>
  <c r="P388" i="1"/>
  <c r="Y388" i="1" s="1"/>
  <c r="Y413" i="1"/>
  <c r="P430" i="1"/>
  <c r="AX437" i="1"/>
  <c r="AW437" i="1" s="1"/>
  <c r="Y439" i="1"/>
  <c r="Y469" i="1"/>
  <c r="P476" i="1"/>
  <c r="Y476" i="1" s="1"/>
  <c r="AF3" i="1"/>
  <c r="Y33" i="1"/>
  <c r="AX55" i="1"/>
  <c r="AW55" i="1" s="1"/>
  <c r="Y135" i="1"/>
  <c r="AH135" i="1" s="1"/>
  <c r="P225" i="1"/>
  <c r="Y225" i="1" s="1"/>
  <c r="AF225" i="1" s="1"/>
  <c r="AX276" i="1"/>
  <c r="AW276" i="1" s="1"/>
  <c r="P316" i="1"/>
  <c r="P344" i="1"/>
  <c r="Y344" i="1" s="1"/>
  <c r="AX383" i="1"/>
  <c r="AW383" i="1" s="1"/>
  <c r="AX400" i="1"/>
  <c r="AW400" i="1" s="1"/>
  <c r="P402" i="1"/>
  <c r="Y402" i="1" s="1"/>
  <c r="AX410" i="1"/>
  <c r="AW410" i="1" s="1"/>
  <c r="AX418" i="1"/>
  <c r="AW418" i="1" s="1"/>
  <c r="P420" i="1"/>
  <c r="Y420" i="1" s="1"/>
  <c r="P481" i="1"/>
  <c r="Y481" i="1" s="1"/>
  <c r="P503" i="1"/>
  <c r="P519" i="1"/>
  <c r="Y519" i="1" s="1"/>
  <c r="Y67" i="1"/>
  <c r="AH67" i="1" s="1"/>
  <c r="AX119" i="1"/>
  <c r="AW119" i="1" s="1"/>
  <c r="Z121" i="1"/>
  <c r="AX126" i="1"/>
  <c r="AW126" i="1" s="1"/>
  <c r="AX133" i="1"/>
  <c r="AW133" i="1" s="1"/>
  <c r="Y140" i="1"/>
  <c r="AH140" i="1" s="1"/>
  <c r="P143" i="1"/>
  <c r="Y146" i="1"/>
  <c r="Y172" i="1"/>
  <c r="AF172" i="1" s="1"/>
  <c r="Y177" i="1"/>
  <c r="P191" i="1"/>
  <c r="Y191" i="1" s="1"/>
  <c r="AH191" i="1" s="1"/>
  <c r="AX262" i="1"/>
  <c r="AW262" i="1" s="1"/>
  <c r="P303" i="1"/>
  <c r="P308" i="1"/>
  <c r="P313" i="1"/>
  <c r="P318" i="1"/>
  <c r="P325" i="1"/>
  <c r="Y325" i="1" s="1"/>
  <c r="AH325" i="1" s="1"/>
  <c r="P328" i="1"/>
  <c r="AX362" i="1"/>
  <c r="AW362" i="1" s="1"/>
  <c r="Y366" i="1"/>
  <c r="P412" i="1"/>
  <c r="Y412" i="1" s="1"/>
  <c r="Y427" i="1"/>
  <c r="P434" i="1"/>
  <c r="Y434" i="1" s="1"/>
  <c r="Y443" i="1"/>
  <c r="Y454" i="1"/>
  <c r="AX455" i="1"/>
  <c r="AW455" i="1" s="1"/>
  <c r="P484" i="1"/>
  <c r="P489" i="1"/>
  <c r="AX514" i="1"/>
  <c r="AW514" i="1" s="1"/>
  <c r="P187" i="1"/>
  <c r="Y187" i="1" s="1"/>
  <c r="Z187" i="1" s="1"/>
  <c r="P205" i="1"/>
  <c r="Y205" i="1" s="1"/>
  <c r="AF205" i="1" s="1"/>
  <c r="Y292" i="1"/>
  <c r="P310" i="1"/>
  <c r="P327" i="1"/>
  <c r="Y327" i="1" s="1"/>
  <c r="AF327" i="1" s="1"/>
  <c r="AX353" i="1"/>
  <c r="AW353" i="1" s="1"/>
  <c r="P359" i="1"/>
  <c r="Y359" i="1" s="1"/>
  <c r="AF359" i="1" s="1"/>
  <c r="P404" i="1"/>
  <c r="Y404" i="1" s="1"/>
  <c r="P422" i="1"/>
  <c r="Y422" i="1" s="1"/>
  <c r="AX473" i="1"/>
  <c r="AW473" i="1" s="1"/>
  <c r="AX494" i="1"/>
  <c r="AW494" i="1" s="1"/>
  <c r="P521" i="1"/>
  <c r="Y521" i="1" s="1"/>
  <c r="P89" i="1"/>
  <c r="Y89" i="1" s="1"/>
  <c r="AH89" i="1" s="1"/>
  <c r="AA156" i="1"/>
  <c r="Y156" i="1" s="1"/>
  <c r="Y167" i="1"/>
  <c r="Y190" i="1"/>
  <c r="P209" i="1"/>
  <c r="Y209" i="1" s="1"/>
  <c r="P245" i="1"/>
  <c r="Y245" i="1" s="1"/>
  <c r="Y274" i="1"/>
  <c r="AH274" i="1" s="1"/>
  <c r="P284" i="1"/>
  <c r="Y284" i="1" s="1"/>
  <c r="P295" i="1"/>
  <c r="Y295" i="1" s="1"/>
  <c r="P343" i="1"/>
  <c r="Y343" i="1" s="1"/>
  <c r="AH343" i="1" s="1"/>
  <c r="P368" i="1"/>
  <c r="Y381" i="1"/>
  <c r="Y384" i="1"/>
  <c r="Y401" i="1"/>
  <c r="Y440" i="1"/>
  <c r="Y468" i="1"/>
  <c r="AF468" i="1" s="1"/>
  <c r="Y498" i="1"/>
  <c r="AX63" i="1"/>
  <c r="AW63" i="1" s="1"/>
  <c r="AX65" i="1"/>
  <c r="AW65" i="1" s="1"/>
  <c r="AX104" i="1"/>
  <c r="AW104" i="1" s="1"/>
  <c r="AX270" i="1"/>
  <c r="AW270" i="1" s="1"/>
  <c r="AX287" i="1"/>
  <c r="AW287" i="1" s="1"/>
  <c r="AX429" i="1"/>
  <c r="AW429" i="1" s="1"/>
  <c r="AX445" i="1"/>
  <c r="AW445" i="1" s="1"/>
  <c r="AH22" i="1"/>
  <c r="P164" i="1"/>
  <c r="P193" i="1"/>
  <c r="Y193" i="1" s="1"/>
  <c r="AX252" i="1"/>
  <c r="AW252" i="1" s="1"/>
  <c r="P265" i="1"/>
  <c r="P302" i="1"/>
  <c r="P330" i="1"/>
  <c r="Y330" i="1" s="1"/>
  <c r="P363" i="1"/>
  <c r="Y363" i="1" s="1"/>
  <c r="AX379" i="1"/>
  <c r="AW379" i="1" s="1"/>
  <c r="Y389" i="1"/>
  <c r="Y408" i="1"/>
  <c r="AI411" i="1"/>
  <c r="AJ411" i="1" s="1"/>
  <c r="P414" i="1"/>
  <c r="Y414" i="1" s="1"/>
  <c r="Y416" i="1"/>
  <c r="Y433" i="1"/>
  <c r="AH433" i="1" s="1"/>
  <c r="AX438" i="1"/>
  <c r="AW438" i="1" s="1"/>
  <c r="Y458" i="1"/>
  <c r="AF458" i="1" s="1"/>
  <c r="P472" i="1"/>
  <c r="Y472" i="1" s="1"/>
  <c r="P488" i="1"/>
  <c r="Y504" i="1"/>
  <c r="AH504" i="1" s="1"/>
  <c r="Z28" i="1"/>
  <c r="Y141" i="1"/>
  <c r="AX150" i="1"/>
  <c r="AW150" i="1" s="1"/>
  <c r="AA161" i="1"/>
  <c r="AI161" i="1" s="1"/>
  <c r="AJ161" i="1" s="1"/>
  <c r="P169" i="1"/>
  <c r="Y169" i="1" s="1"/>
  <c r="AF169" i="1" s="1"/>
  <c r="Y173" i="1"/>
  <c r="AF173" i="1" s="1"/>
  <c r="P176" i="1"/>
  <c r="Y176" i="1" s="1"/>
  <c r="Y184" i="1"/>
  <c r="P195" i="1"/>
  <c r="Y444" i="1"/>
  <c r="AF444" i="1" s="1"/>
  <c r="AX518" i="1"/>
  <c r="AW518" i="1" s="1"/>
  <c r="Y155" i="1"/>
  <c r="AH155" i="1" s="1"/>
  <c r="Y158" i="1"/>
  <c r="AH158" i="1" s="1"/>
  <c r="AX190" i="1"/>
  <c r="AW190" i="1" s="1"/>
  <c r="P269" i="1"/>
  <c r="Y269" i="1" s="1"/>
  <c r="Y276" i="1"/>
  <c r="AF276" i="1" s="1"/>
  <c r="P286" i="1"/>
  <c r="Y286" i="1" s="1"/>
  <c r="AX320" i="1"/>
  <c r="AW320" i="1" s="1"/>
  <c r="P326" i="1"/>
  <c r="Y349" i="1"/>
  <c r="AF349" i="1" s="1"/>
  <c r="AX372" i="1"/>
  <c r="AW372" i="1" s="1"/>
  <c r="Y391" i="1"/>
  <c r="Y428" i="1"/>
  <c r="Y467" i="1"/>
  <c r="AH467" i="1" s="1"/>
  <c r="P485" i="1"/>
  <c r="Y485" i="1" s="1"/>
  <c r="Z485" i="1" s="1"/>
  <c r="Y508" i="1"/>
  <c r="P517" i="1"/>
  <c r="Y517" i="1" s="1"/>
  <c r="AH353" i="1"/>
  <c r="AF353" i="1"/>
  <c r="Z353" i="1"/>
  <c r="AH44" i="1"/>
  <c r="AX76" i="1"/>
  <c r="AW76" i="1" s="1"/>
  <c r="P76" i="1"/>
  <c r="Y76" i="1" s="1"/>
  <c r="AH36" i="1"/>
  <c r="Y186" i="1"/>
  <c r="AH186" i="1" s="1"/>
  <c r="P256" i="1"/>
  <c r="Y256" i="1" s="1"/>
  <c r="AH256" i="1" s="1"/>
  <c r="AX256" i="1"/>
  <c r="AW256" i="1" s="1"/>
  <c r="P264" i="1"/>
  <c r="Y264" i="1" s="1"/>
  <c r="AX264" i="1"/>
  <c r="AW264" i="1" s="1"/>
  <c r="AX267" i="1"/>
  <c r="AW267" i="1" s="1"/>
  <c r="P267" i="1"/>
  <c r="Y267" i="1" s="1"/>
  <c r="AX332" i="1"/>
  <c r="AW332" i="1" s="1"/>
  <c r="P332" i="1"/>
  <c r="P441" i="1"/>
  <c r="Y441" i="1" s="1"/>
  <c r="AX441" i="1"/>
  <c r="AW441" i="1" s="1"/>
  <c r="P457" i="1"/>
  <c r="Y457" i="1" s="1"/>
  <c r="AX457" i="1"/>
  <c r="AW457" i="1" s="1"/>
  <c r="Z14" i="1"/>
  <c r="Z26" i="1"/>
  <c r="P54" i="1"/>
  <c r="Y54" i="1" s="1"/>
  <c r="AH54" i="1" s="1"/>
  <c r="O74" i="1"/>
  <c r="P74" i="1" s="1"/>
  <c r="Y74" i="1" s="1"/>
  <c r="AH74" i="1" s="1"/>
  <c r="P85" i="1"/>
  <c r="Y85" i="1" s="1"/>
  <c r="Z85" i="1" s="1"/>
  <c r="AX107" i="1"/>
  <c r="AW107" i="1" s="1"/>
  <c r="Z113" i="1"/>
  <c r="P159" i="1"/>
  <c r="Y159" i="1" s="1"/>
  <c r="AF159" i="1" s="1"/>
  <c r="P171" i="1"/>
  <c r="Y171" i="1" s="1"/>
  <c r="P181" i="1"/>
  <c r="Y181" i="1" s="1"/>
  <c r="AX184" i="1"/>
  <c r="AW184" i="1" s="1"/>
  <c r="AX196" i="1"/>
  <c r="AW196" i="1" s="1"/>
  <c r="Y244" i="1"/>
  <c r="AH244" i="1" s="1"/>
  <c r="AX253" i="1"/>
  <c r="AW253" i="1" s="1"/>
  <c r="AX261" i="1"/>
  <c r="AW261" i="1" s="1"/>
  <c r="P261" i="1"/>
  <c r="Y261" i="1" s="1"/>
  <c r="AH261" i="1" s="1"/>
  <c r="P272" i="1"/>
  <c r="Y272" i="1" s="1"/>
  <c r="AF272" i="1" s="1"/>
  <c r="AX272" i="1"/>
  <c r="AW272" i="1" s="1"/>
  <c r="AX309" i="1"/>
  <c r="AW309" i="1" s="1"/>
  <c r="P309" i="1"/>
  <c r="AH359" i="1"/>
  <c r="Z359" i="1"/>
  <c r="AI5" i="1"/>
  <c r="AJ5" i="1" s="1"/>
  <c r="AH14" i="1"/>
  <c r="Z18" i="1"/>
  <c r="AH26" i="1"/>
  <c r="P49" i="1"/>
  <c r="Y49" i="1" s="1"/>
  <c r="Z49" i="1" s="1"/>
  <c r="AH113" i="1"/>
  <c r="P118" i="1"/>
  <c r="Y118" i="1" s="1"/>
  <c r="AH118" i="1" s="1"/>
  <c r="Y139" i="1"/>
  <c r="Y166" i="1"/>
  <c r="AX167" i="1"/>
  <c r="AW167" i="1" s="1"/>
  <c r="AX206" i="1"/>
  <c r="AW206" i="1" s="1"/>
  <c r="P206" i="1"/>
  <c r="Y206" i="1" s="1"/>
  <c r="Z206" i="1" s="1"/>
  <c r="AF319" i="1"/>
  <c r="Y361" i="1"/>
  <c r="Y368" i="1"/>
  <c r="Z368" i="1" s="1"/>
  <c r="Y407" i="1"/>
  <c r="AI407" i="1"/>
  <c r="AJ407" i="1" s="1"/>
  <c r="P510" i="1"/>
  <c r="Y510" i="1" s="1"/>
  <c r="AX510" i="1"/>
  <c r="AW510" i="1" s="1"/>
  <c r="AX96" i="1"/>
  <c r="AW96" i="1" s="1"/>
  <c r="AX116" i="1"/>
  <c r="AW116" i="1" s="1"/>
  <c r="Y163" i="1"/>
  <c r="AF163" i="1" s="1"/>
  <c r="AX198" i="1"/>
  <c r="AW198" i="1" s="1"/>
  <c r="Z30" i="1"/>
  <c r="P87" i="1"/>
  <c r="Y87" i="1" s="1"/>
  <c r="AH87" i="1" s="1"/>
  <c r="AX140" i="1"/>
  <c r="AW140" i="1" s="1"/>
  <c r="P170" i="1"/>
  <c r="Y170" i="1" s="1"/>
  <c r="Z170" i="1" s="1"/>
  <c r="AX172" i="1"/>
  <c r="AW172" i="1" s="1"/>
  <c r="P179" i="1"/>
  <c r="Y179" i="1" s="1"/>
  <c r="AF179" i="1" s="1"/>
  <c r="AA192" i="1"/>
  <c r="AI192" i="1" s="1"/>
  <c r="AJ192" i="1" s="1"/>
  <c r="P200" i="1"/>
  <c r="Y200" i="1" s="1"/>
  <c r="P218" i="1"/>
  <c r="Y218" i="1" s="1"/>
  <c r="AX250" i="1"/>
  <c r="AW250" i="1" s="1"/>
  <c r="AX345" i="1"/>
  <c r="AW345" i="1" s="1"/>
  <c r="P345" i="1"/>
  <c r="Y345" i="1" s="1"/>
  <c r="Y347" i="1"/>
  <c r="AH349" i="1"/>
  <c r="Y392" i="1"/>
  <c r="P254" i="1"/>
  <c r="Y254" i="1" s="1"/>
  <c r="AH254" i="1" s="1"/>
  <c r="AX254" i="1"/>
  <c r="AW254" i="1" s="1"/>
  <c r="AF321" i="1"/>
  <c r="AX507" i="1"/>
  <c r="AW507" i="1" s="1"/>
  <c r="P507" i="1"/>
  <c r="Y507" i="1" s="1"/>
  <c r="Z7" i="1"/>
  <c r="Z23" i="1"/>
  <c r="P90" i="1"/>
  <c r="Y90" i="1" s="1"/>
  <c r="AH90" i="1" s="1"/>
  <c r="AA143" i="1"/>
  <c r="AI143" i="1" s="1"/>
  <c r="AJ143" i="1" s="1"/>
  <c r="P185" i="1"/>
  <c r="P215" i="1"/>
  <c r="Y215" i="1" s="1"/>
  <c r="AX249" i="1"/>
  <c r="AW249" i="1" s="1"/>
  <c r="P249" i="1"/>
  <c r="Y249" i="1" s="1"/>
  <c r="AH249" i="1" s="1"/>
  <c r="AX331" i="1"/>
  <c r="AW331" i="1" s="1"/>
  <c r="P331" i="1"/>
  <c r="Y331" i="1" s="1"/>
  <c r="AH341" i="1"/>
  <c r="Z341" i="1"/>
  <c r="AH351" i="1"/>
  <c r="AF351" i="1"/>
  <c r="Z351" i="1"/>
  <c r="Y354" i="1"/>
  <c r="Z354" i="1" s="1"/>
  <c r="AH7" i="1"/>
  <c r="Y50" i="1"/>
  <c r="AH50" i="1" s="1"/>
  <c r="AX144" i="1"/>
  <c r="AW144" i="1" s="1"/>
  <c r="AX285" i="1"/>
  <c r="AW285" i="1" s="1"/>
  <c r="AH333" i="1"/>
  <c r="AF333" i="1"/>
  <c r="Y396" i="1"/>
  <c r="AX406" i="1"/>
  <c r="AW406" i="1" s="1"/>
  <c r="P406" i="1"/>
  <c r="Y406" i="1" s="1"/>
  <c r="AX477" i="1"/>
  <c r="AW477" i="1" s="1"/>
  <c r="P477" i="1"/>
  <c r="Z498" i="1"/>
  <c r="AX130" i="1"/>
  <c r="AW130" i="1" s="1"/>
  <c r="AX154" i="1"/>
  <c r="AW154" i="1" s="1"/>
  <c r="AX251" i="1"/>
  <c r="AW251" i="1" s="1"/>
  <c r="P251" i="1"/>
  <c r="Y251" i="1" s="1"/>
  <c r="AX255" i="1"/>
  <c r="AW255" i="1" s="1"/>
  <c r="Z12" i="1"/>
  <c r="AX108" i="1"/>
  <c r="AW108" i="1" s="1"/>
  <c r="AA137" i="1"/>
  <c r="AI137" i="1" s="1"/>
  <c r="AJ137" i="1" s="1"/>
  <c r="Y152" i="1"/>
  <c r="P212" i="1"/>
  <c r="Y212" i="1" s="1"/>
  <c r="AF212" i="1" s="1"/>
  <c r="P222" i="1"/>
  <c r="Y222" i="1" s="1"/>
  <c r="AX260" i="1"/>
  <c r="AW260" i="1" s="1"/>
  <c r="AH327" i="1"/>
  <c r="Z327" i="1"/>
  <c r="Y148" i="1"/>
  <c r="Z148" i="1" s="1"/>
  <c r="Y183" i="1"/>
  <c r="AH183" i="1" s="1"/>
  <c r="Y248" i="1"/>
  <c r="Z248" i="1" s="1"/>
  <c r="Y253" i="1"/>
  <c r="AX346" i="1"/>
  <c r="AW346" i="1" s="1"/>
  <c r="P346" i="1"/>
  <c r="Y346" i="1" s="1"/>
  <c r="P136" i="1"/>
  <c r="Y136" i="1" s="1"/>
  <c r="Y145" i="1"/>
  <c r="AH145" i="1" s="1"/>
  <c r="AA151" i="1"/>
  <c r="AI151" i="1" s="1"/>
  <c r="AJ151" i="1" s="1"/>
  <c r="Y188" i="1"/>
  <c r="P204" i="1"/>
  <c r="Y204" i="1" s="1"/>
  <c r="AX204" i="1"/>
  <c r="AW204" i="1" s="1"/>
  <c r="Y242" i="1"/>
  <c r="Z242" i="1" s="1"/>
  <c r="AX281" i="1"/>
  <c r="AW281" i="1" s="1"/>
  <c r="P281" i="1"/>
  <c r="Y281" i="1" s="1"/>
  <c r="Z281" i="1" s="1"/>
  <c r="Y297" i="1"/>
  <c r="AX317" i="1"/>
  <c r="AW317" i="1" s="1"/>
  <c r="P317" i="1"/>
  <c r="Y317" i="1" s="1"/>
  <c r="AH335" i="1"/>
  <c r="AF335" i="1"/>
  <c r="Z335" i="1"/>
  <c r="AX321" i="1"/>
  <c r="AW321" i="1" s="1"/>
  <c r="Y326" i="1"/>
  <c r="Z326" i="1" s="1"/>
  <c r="AX335" i="1"/>
  <c r="AW335" i="1" s="1"/>
  <c r="Y340" i="1"/>
  <c r="Z340" i="1" s="1"/>
  <c r="AX348" i="1"/>
  <c r="AW348" i="1" s="1"/>
  <c r="AX349" i="1"/>
  <c r="AW349" i="1" s="1"/>
  <c r="AX380" i="1"/>
  <c r="AW380" i="1" s="1"/>
  <c r="Y399" i="1"/>
  <c r="AX432" i="1"/>
  <c r="AW432" i="1" s="1"/>
  <c r="Y445" i="1"/>
  <c r="AX449" i="1"/>
  <c r="AW449" i="1" s="1"/>
  <c r="Y460" i="1"/>
  <c r="Y500" i="1"/>
  <c r="Y526" i="1"/>
  <c r="AX355" i="1"/>
  <c r="AW355" i="1" s="1"/>
  <c r="Y360" i="1"/>
  <c r="Z360" i="1" s="1"/>
  <c r="Y463" i="1"/>
  <c r="Y466" i="1"/>
  <c r="Y268" i="1"/>
  <c r="P282" i="1"/>
  <c r="Y282" i="1" s="1"/>
  <c r="AF282" i="1" s="1"/>
  <c r="P283" i="1"/>
  <c r="Y283" i="1" s="1"/>
  <c r="AH283" i="1" s="1"/>
  <c r="AX288" i="1"/>
  <c r="AW288" i="1" s="1"/>
  <c r="P291" i="1"/>
  <c r="Y291" i="1" s="1"/>
  <c r="AX292" i="1"/>
  <c r="AW292" i="1" s="1"/>
  <c r="P301" i="1"/>
  <c r="P312" i="1"/>
  <c r="Y312" i="1" s="1"/>
  <c r="P323" i="1"/>
  <c r="Y323" i="1" s="1"/>
  <c r="P324" i="1"/>
  <c r="Y324" i="1" s="1"/>
  <c r="Y332" i="1"/>
  <c r="Z332" i="1" s="1"/>
  <c r="P337" i="1"/>
  <c r="Y337" i="1" s="1"/>
  <c r="AX340" i="1"/>
  <c r="AW340" i="1" s="1"/>
  <c r="Y378" i="1"/>
  <c r="P386" i="1"/>
  <c r="Y386" i="1" s="1"/>
  <c r="P513" i="1"/>
  <c r="Y513" i="1" s="1"/>
  <c r="P523" i="1"/>
  <c r="Y523" i="1" s="1"/>
  <c r="Y265" i="1"/>
  <c r="Y338" i="1"/>
  <c r="Z338" i="1" s="1"/>
  <c r="AX347" i="1"/>
  <c r="AW347" i="1" s="1"/>
  <c r="Y352" i="1"/>
  <c r="Z352" i="1" s="1"/>
  <c r="P357" i="1"/>
  <c r="Y357" i="1" s="1"/>
  <c r="P358" i="1"/>
  <c r="Y358" i="1" s="1"/>
  <c r="AX361" i="1"/>
  <c r="AW361" i="1" s="1"/>
  <c r="Y372" i="1"/>
  <c r="AF372" i="1" s="1"/>
  <c r="AF387" i="1"/>
  <c r="AX392" i="1"/>
  <c r="AW392" i="1" s="1"/>
  <c r="AX396" i="1"/>
  <c r="AW396" i="1" s="1"/>
  <c r="P398" i="1"/>
  <c r="Y398" i="1" s="1"/>
  <c r="Y409" i="1"/>
  <c r="Y417" i="1"/>
  <c r="P425" i="1"/>
  <c r="Y436" i="1"/>
  <c r="Y453" i="1"/>
  <c r="Z453" i="1" s="1"/>
  <c r="Y456" i="1"/>
  <c r="Y503" i="1"/>
  <c r="P336" i="1"/>
  <c r="Y336" i="1" s="1"/>
  <c r="Z343" i="1"/>
  <c r="P350" i="1"/>
  <c r="Y350" i="1" s="1"/>
  <c r="P390" i="1"/>
  <c r="Y390" i="1" s="1"/>
  <c r="P475" i="1"/>
  <c r="Y475" i="1" s="1"/>
  <c r="Y488" i="1"/>
  <c r="AX500" i="1"/>
  <c r="AW500" i="1" s="1"/>
  <c r="P509" i="1"/>
  <c r="Y509" i="1" s="1"/>
  <c r="P525" i="1"/>
  <c r="Y525" i="1" s="1"/>
  <c r="AX258" i="1"/>
  <c r="AW258" i="1" s="1"/>
  <c r="P307" i="1"/>
  <c r="P322" i="1"/>
  <c r="Y322" i="1" s="1"/>
  <c r="Z329" i="1"/>
  <c r="P356" i="1"/>
  <c r="Y356" i="1" s="1"/>
  <c r="AX364" i="1"/>
  <c r="AW364" i="1" s="1"/>
  <c r="AX387" i="1"/>
  <c r="AW387" i="1" s="1"/>
  <c r="AX469" i="1"/>
  <c r="AW469" i="1" s="1"/>
  <c r="P487" i="1"/>
  <c r="Y487" i="1" s="1"/>
  <c r="AX496" i="1"/>
  <c r="AW496" i="1" s="1"/>
  <c r="P499" i="1"/>
  <c r="AF343" i="1"/>
  <c r="AX375" i="1"/>
  <c r="AW375" i="1" s="1"/>
  <c r="AX440" i="1"/>
  <c r="AW440" i="1" s="1"/>
  <c r="AX453" i="1"/>
  <c r="AW453" i="1" s="1"/>
  <c r="AX506" i="1"/>
  <c r="AW506" i="1" s="1"/>
  <c r="Y518" i="1"/>
  <c r="Y252" i="1"/>
  <c r="AF329" i="1"/>
  <c r="Y342" i="1"/>
  <c r="Z342" i="1" s="1"/>
  <c r="AX369" i="1"/>
  <c r="AW369" i="1" s="1"/>
  <c r="Y374" i="1"/>
  <c r="AX381" i="1"/>
  <c r="AW381" i="1" s="1"/>
  <c r="Y419" i="1"/>
  <c r="Y423" i="1"/>
  <c r="AX444" i="1"/>
  <c r="AW444" i="1" s="1"/>
  <c r="AX447" i="1"/>
  <c r="AW447" i="1" s="1"/>
  <c r="AX459" i="1"/>
  <c r="AW459" i="1" s="1"/>
  <c r="Y461" i="1"/>
  <c r="AX492" i="1"/>
  <c r="AW492" i="1" s="1"/>
  <c r="P505" i="1"/>
  <c r="Y505" i="1" s="1"/>
  <c r="P515" i="1"/>
  <c r="Y515" i="1" s="1"/>
  <c r="AX516" i="1"/>
  <c r="AW516" i="1" s="1"/>
  <c r="P527" i="1"/>
  <c r="Y527" i="1" s="1"/>
  <c r="Y280" i="1"/>
  <c r="Y328" i="1"/>
  <c r="Z328" i="1" s="1"/>
  <c r="Y362" i="1"/>
  <c r="Z362" i="1" s="1"/>
  <c r="AX385" i="1"/>
  <c r="AW385" i="1" s="1"/>
  <c r="AX427" i="1"/>
  <c r="AW427" i="1" s="1"/>
  <c r="AX436" i="1"/>
  <c r="AW436" i="1" s="1"/>
  <c r="AX443" i="1"/>
  <c r="AW443" i="1" s="1"/>
  <c r="AX465" i="1"/>
  <c r="AW465" i="1" s="1"/>
  <c r="AX512" i="1"/>
  <c r="AW512" i="1" s="1"/>
  <c r="Y262" i="1"/>
  <c r="AH262" i="1" s="1"/>
  <c r="Y266" i="1"/>
  <c r="Z266" i="1" s="1"/>
  <c r="AX268" i="1"/>
  <c r="AW268" i="1" s="1"/>
  <c r="Y270" i="1"/>
  <c r="P271" i="1"/>
  <c r="Y271" i="1" s="1"/>
  <c r="AH271" i="1" s="1"/>
  <c r="P279" i="1"/>
  <c r="Y279" i="1" s="1"/>
  <c r="AH279" i="1" s="1"/>
  <c r="Y334" i="1"/>
  <c r="Z334" i="1" s="1"/>
  <c r="Y348" i="1"/>
  <c r="Z348" i="1" s="1"/>
  <c r="Y379" i="1"/>
  <c r="Y415" i="1"/>
  <c r="AX439" i="1"/>
  <c r="AW439" i="1" s="1"/>
  <c r="Y470" i="1"/>
  <c r="P501" i="1"/>
  <c r="Y501" i="1" s="1"/>
  <c r="AX502" i="1"/>
  <c r="AW502" i="1" s="1"/>
  <c r="P511" i="1"/>
  <c r="Y511" i="1" s="1"/>
  <c r="Z84" i="1"/>
  <c r="Z95" i="1"/>
  <c r="AH33" i="1"/>
  <c r="Z33" i="1"/>
  <c r="Z58" i="1"/>
  <c r="AH58" i="1"/>
  <c r="AX73" i="1"/>
  <c r="AW73" i="1" s="1"/>
  <c r="P73" i="1"/>
  <c r="Y73" i="1" s="1"/>
  <c r="P75" i="1"/>
  <c r="Y75" i="1" s="1"/>
  <c r="AX75" i="1"/>
  <c r="AW75" i="1" s="1"/>
  <c r="AH42" i="1"/>
  <c r="Z42" i="1"/>
  <c r="Z50" i="1"/>
  <c r="AX79" i="1"/>
  <c r="AW79" i="1" s="1"/>
  <c r="P79" i="1"/>
  <c r="Y79" i="1" s="1"/>
  <c r="Z39" i="1"/>
  <c r="AH39" i="1"/>
  <c r="AH55" i="1"/>
  <c r="Z55" i="1"/>
  <c r="AH60" i="1"/>
  <c r="Z60" i="1"/>
  <c r="P77" i="1"/>
  <c r="Y77" i="1" s="1"/>
  <c r="AX77" i="1"/>
  <c r="AW77" i="1" s="1"/>
  <c r="Z45" i="1"/>
  <c r="AH45" i="1"/>
  <c r="AH52" i="1"/>
  <c r="Z52" i="1"/>
  <c r="AH64" i="1"/>
  <c r="Z64" i="1"/>
  <c r="AH68" i="1"/>
  <c r="Z68" i="1"/>
  <c r="AH47" i="1"/>
  <c r="Z47" i="1"/>
  <c r="AH83" i="1"/>
  <c r="Z83" i="1"/>
  <c r="Z94" i="1"/>
  <c r="AH94" i="1"/>
  <c r="AH32" i="1"/>
  <c r="Z32" i="1"/>
  <c r="AH72" i="1"/>
  <c r="Z72" i="1"/>
  <c r="AH57" i="1"/>
  <c r="Z57" i="1"/>
  <c r="AX80" i="1"/>
  <c r="AW80" i="1" s="1"/>
  <c r="P80" i="1"/>
  <c r="Y80" i="1" s="1"/>
  <c r="AH96" i="1"/>
  <c r="Z96" i="1"/>
  <c r="AH78" i="1"/>
  <c r="Z78" i="1"/>
  <c r="AH85" i="1"/>
  <c r="Z61" i="1"/>
  <c r="AH61" i="1"/>
  <c r="Z88" i="1"/>
  <c r="AH88" i="1"/>
  <c r="AH63" i="1"/>
  <c r="Z63" i="1"/>
  <c r="Z65" i="1"/>
  <c r="AH65" i="1"/>
  <c r="Z69" i="1"/>
  <c r="AH69" i="1"/>
  <c r="AH76" i="1"/>
  <c r="Z76" i="1"/>
  <c r="AH82" i="1"/>
  <c r="Z82" i="1"/>
  <c r="AF142" i="1"/>
  <c r="Z142" i="1"/>
  <c r="Z454" i="1"/>
  <c r="AH454" i="1"/>
  <c r="AF454" i="1"/>
  <c r="Z4" i="1"/>
  <c r="Z6" i="1"/>
  <c r="Z31" i="1"/>
  <c r="Z34" i="1"/>
  <c r="Z40" i="1"/>
  <c r="P46" i="1"/>
  <c r="Y46" i="1" s="1"/>
  <c r="AX57" i="1"/>
  <c r="AW57" i="1" s="1"/>
  <c r="P59" i="1"/>
  <c r="Y59" i="1" s="1"/>
  <c r="AX60" i="1"/>
  <c r="AW60" i="1" s="1"/>
  <c r="P62" i="1"/>
  <c r="Y62" i="1" s="1"/>
  <c r="P66" i="1"/>
  <c r="Y66" i="1" s="1"/>
  <c r="AX94" i="1"/>
  <c r="AW94" i="1" s="1"/>
  <c r="AA150" i="1"/>
  <c r="AI150" i="1" s="1"/>
  <c r="AJ150" i="1" s="1"/>
  <c r="Z168" i="1"/>
  <c r="AF4" i="1"/>
  <c r="AF6" i="1"/>
  <c r="AH34" i="1"/>
  <c r="AH40" i="1"/>
  <c r="AX82" i="1"/>
  <c r="AW82" i="1" s="1"/>
  <c r="AH120" i="1"/>
  <c r="Z120" i="1"/>
  <c r="AH141" i="1"/>
  <c r="AF141" i="1"/>
  <c r="AH146" i="1"/>
  <c r="AF146" i="1"/>
  <c r="AH399" i="1"/>
  <c r="AF399" i="1"/>
  <c r="Z399" i="1"/>
  <c r="AH4" i="1"/>
  <c r="Z5" i="1"/>
  <c r="AH6" i="1"/>
  <c r="AH9" i="1"/>
  <c r="AH12" i="1"/>
  <c r="Z24" i="1"/>
  <c r="AH28" i="1"/>
  <c r="Z35" i="1"/>
  <c r="Z41" i="1"/>
  <c r="Z51" i="1"/>
  <c r="AX64" i="1"/>
  <c r="AW64" i="1" s="1"/>
  <c r="P71" i="1"/>
  <c r="Y71" i="1" s="1"/>
  <c r="AX72" i="1"/>
  <c r="AW72" i="1" s="1"/>
  <c r="P98" i="1"/>
  <c r="Y98" i="1" s="1"/>
  <c r="AH109" i="1"/>
  <c r="Z109" i="1"/>
  <c r="AH116" i="1"/>
  <c r="Z141" i="1"/>
  <c r="Z146" i="1"/>
  <c r="AH167" i="1"/>
  <c r="Z167" i="1"/>
  <c r="AX165" i="1"/>
  <c r="AW165" i="1" s="1"/>
  <c r="P165" i="1"/>
  <c r="Y165" i="1" s="1"/>
  <c r="AF5" i="1"/>
  <c r="AH24" i="1"/>
  <c r="AH35" i="1"/>
  <c r="AH41" i="1"/>
  <c r="AH51" i="1"/>
  <c r="AX78" i="1"/>
  <c r="AW78" i="1" s="1"/>
  <c r="AX83" i="1"/>
  <c r="AW83" i="1" s="1"/>
  <c r="AX88" i="1"/>
  <c r="AW88" i="1" s="1"/>
  <c r="P91" i="1"/>
  <c r="Y91" i="1" s="1"/>
  <c r="P93" i="1"/>
  <c r="Y93" i="1" s="1"/>
  <c r="P99" i="1"/>
  <c r="Y99" i="1" s="1"/>
  <c r="P106" i="1"/>
  <c r="Y106" i="1" s="1"/>
  <c r="AX106" i="1"/>
  <c r="AW106" i="1" s="1"/>
  <c r="Z108" i="1"/>
  <c r="Z116" i="1"/>
  <c r="Z123" i="1"/>
  <c r="AH133" i="1"/>
  <c r="AH136" i="1"/>
  <c r="AF136" i="1"/>
  <c r="Z136" i="1"/>
  <c r="AH5" i="1"/>
  <c r="Z36" i="1"/>
  <c r="AX58" i="1"/>
  <c r="AW58" i="1" s="1"/>
  <c r="AX61" i="1"/>
  <c r="AW61" i="1" s="1"/>
  <c r="AX69" i="1"/>
  <c r="AW69" i="1" s="1"/>
  <c r="P86" i="1"/>
  <c r="Y86" i="1" s="1"/>
  <c r="AX102" i="1"/>
  <c r="AW102" i="1" s="1"/>
  <c r="P102" i="1"/>
  <c r="Y102" i="1" s="1"/>
  <c r="P103" i="1"/>
  <c r="Y103" i="1" s="1"/>
  <c r="AX103" i="1"/>
  <c r="AW103" i="1" s="1"/>
  <c r="AX105" i="1"/>
  <c r="AW105" i="1" s="1"/>
  <c r="P105" i="1"/>
  <c r="Y105" i="1" s="1"/>
  <c r="Z107" i="1"/>
  <c r="AH108" i="1"/>
  <c r="AH119" i="1"/>
  <c r="AH130" i="1"/>
  <c r="Z133" i="1"/>
  <c r="AH142" i="1"/>
  <c r="AF167" i="1"/>
  <c r="AH172" i="1"/>
  <c r="Z172" i="1"/>
  <c r="AH177" i="1"/>
  <c r="AF177" i="1"/>
  <c r="Z177" i="1"/>
  <c r="Z13" i="1"/>
  <c r="Z25" i="1"/>
  <c r="Z37" i="1"/>
  <c r="Z43" i="1"/>
  <c r="Z48" i="1"/>
  <c r="Z53" i="1"/>
  <c r="Z81" i="1"/>
  <c r="Z101" i="1"/>
  <c r="Z104" i="1"/>
  <c r="P115" i="1"/>
  <c r="Y115" i="1" s="1"/>
  <c r="AH139" i="1"/>
  <c r="AF139" i="1"/>
  <c r="AH166" i="1"/>
  <c r="AF166" i="1"/>
  <c r="Z166" i="1"/>
  <c r="AX216" i="1"/>
  <c r="AW216" i="1" s="1"/>
  <c r="P216" i="1"/>
  <c r="Y216" i="1" s="1"/>
  <c r="AH13" i="1"/>
  <c r="AH81" i="1"/>
  <c r="AH101" i="1"/>
  <c r="AH104" i="1"/>
  <c r="Z126" i="1"/>
  <c r="Z139" i="1"/>
  <c r="P112" i="1"/>
  <c r="Y112" i="1" s="1"/>
  <c r="AX112" i="1"/>
  <c r="AW112" i="1" s="1"/>
  <c r="AH16" i="1"/>
  <c r="Z38" i="1"/>
  <c r="Z44" i="1"/>
  <c r="Z87" i="1"/>
  <c r="AX114" i="1"/>
  <c r="AW114" i="1" s="1"/>
  <c r="P114" i="1"/>
  <c r="Y114" i="1" s="1"/>
  <c r="P122" i="1"/>
  <c r="Y122" i="1" s="1"/>
  <c r="AX122" i="1"/>
  <c r="AW122" i="1" s="1"/>
  <c r="AH132" i="1"/>
  <c r="Z132" i="1"/>
  <c r="AH176" i="1"/>
  <c r="AF176" i="1"/>
  <c r="Z176" i="1"/>
  <c r="AX239" i="1"/>
  <c r="AW239" i="1" s="1"/>
  <c r="P239" i="1"/>
  <c r="Y239" i="1" s="1"/>
  <c r="Z8" i="1"/>
  <c r="AH129" i="1"/>
  <c r="Z129" i="1"/>
  <c r="AI162" i="1"/>
  <c r="AJ162" i="1" s="1"/>
  <c r="Y144" i="1"/>
  <c r="AA160" i="1"/>
  <c r="AI160" i="1" s="1"/>
  <c r="AJ160" i="1" s="1"/>
  <c r="AH189" i="1"/>
  <c r="AF189" i="1"/>
  <c r="Z189" i="1"/>
  <c r="AX213" i="1"/>
  <c r="AW213" i="1" s="1"/>
  <c r="P213" i="1"/>
  <c r="Y213" i="1" s="1"/>
  <c r="P117" i="1"/>
  <c r="Y117" i="1" s="1"/>
  <c r="P125" i="1"/>
  <c r="Y125" i="1" s="1"/>
  <c r="P128" i="1"/>
  <c r="Y128" i="1" s="1"/>
  <c r="AX129" i="1"/>
  <c r="AW129" i="1" s="1"/>
  <c r="P131" i="1"/>
  <c r="Y131" i="1" s="1"/>
  <c r="AX132" i="1"/>
  <c r="AW132" i="1" s="1"/>
  <c r="P134" i="1"/>
  <c r="Y134" i="1" s="1"/>
  <c r="AX145" i="1"/>
  <c r="AW145" i="1" s="1"/>
  <c r="AX149" i="1"/>
  <c r="AW149" i="1" s="1"/>
  <c r="AA153" i="1"/>
  <c r="AX210" i="1"/>
  <c r="AW210" i="1" s="1"/>
  <c r="P210" i="1"/>
  <c r="Y210" i="1" s="1"/>
  <c r="AX230" i="1"/>
  <c r="AW230" i="1" s="1"/>
  <c r="P230" i="1"/>
  <c r="Y230" i="1" s="1"/>
  <c r="P111" i="1"/>
  <c r="Y111" i="1" s="1"/>
  <c r="AX155" i="1"/>
  <c r="AW155" i="1" s="1"/>
  <c r="AX157" i="1"/>
  <c r="AW157" i="1" s="1"/>
  <c r="AX163" i="1"/>
  <c r="AW163" i="1" s="1"/>
  <c r="AX166" i="1"/>
  <c r="AW166" i="1" s="1"/>
  <c r="Z191" i="1"/>
  <c r="AX207" i="1"/>
  <c r="AW207" i="1" s="1"/>
  <c r="P207" i="1"/>
  <c r="Y207" i="1" s="1"/>
  <c r="AX135" i="1"/>
  <c r="AW135" i="1" s="1"/>
  <c r="Y149" i="1"/>
  <c r="Y154" i="1"/>
  <c r="Y185" i="1"/>
  <c r="AH188" i="1"/>
  <c r="AF188" i="1"/>
  <c r="Z188" i="1"/>
  <c r="AH204" i="1"/>
  <c r="AF204" i="1"/>
  <c r="Z204" i="1"/>
  <c r="AF218" i="1"/>
  <c r="Z218" i="1"/>
  <c r="AH218" i="1"/>
  <c r="AH184" i="1"/>
  <c r="AF184" i="1"/>
  <c r="P197" i="1"/>
  <c r="Y197" i="1" s="1"/>
  <c r="AX197" i="1"/>
  <c r="AW197" i="1" s="1"/>
  <c r="AX223" i="1"/>
  <c r="AW223" i="1" s="1"/>
  <c r="P223" i="1"/>
  <c r="Y223" i="1" s="1"/>
  <c r="P137" i="1"/>
  <c r="Z184" i="1"/>
  <c r="AH212" i="1"/>
  <c r="AX243" i="1"/>
  <c r="AW243" i="1" s="1"/>
  <c r="P243" i="1"/>
  <c r="Y243" i="1" s="1"/>
  <c r="AH171" i="1"/>
  <c r="Z171" i="1"/>
  <c r="AX186" i="1"/>
  <c r="AW186" i="1" s="1"/>
  <c r="AF209" i="1"/>
  <c r="Z209" i="1"/>
  <c r="AH209" i="1"/>
  <c r="P160" i="1"/>
  <c r="AH181" i="1"/>
  <c r="AF181" i="1"/>
  <c r="Z181" i="1"/>
  <c r="AF206" i="1"/>
  <c r="Z127" i="1"/>
  <c r="AX148" i="1"/>
  <c r="AW148" i="1" s="1"/>
  <c r="Z152" i="1"/>
  <c r="AF171" i="1"/>
  <c r="AF222" i="1"/>
  <c r="AH222" i="1"/>
  <c r="AH173" i="1"/>
  <c r="Z173" i="1"/>
  <c r="Z222" i="1"/>
  <c r="AX231" i="1"/>
  <c r="AW231" i="1" s="1"/>
  <c r="P231" i="1"/>
  <c r="Y231" i="1" s="1"/>
  <c r="AF152" i="1"/>
  <c r="Y164" i="1"/>
  <c r="AI196" i="1"/>
  <c r="AJ196" i="1" s="1"/>
  <c r="Y196" i="1"/>
  <c r="AX219" i="1"/>
  <c r="AW219" i="1" s="1"/>
  <c r="P219" i="1"/>
  <c r="Y219" i="1" s="1"/>
  <c r="AX228" i="1"/>
  <c r="AW228" i="1" s="1"/>
  <c r="P228" i="1"/>
  <c r="Y228" i="1" s="1"/>
  <c r="AX202" i="1"/>
  <c r="AW202" i="1" s="1"/>
  <c r="AX229" i="1"/>
  <c r="AW229" i="1" s="1"/>
  <c r="P229" i="1"/>
  <c r="Y229" i="1" s="1"/>
  <c r="AH265" i="1"/>
  <c r="AF265" i="1"/>
  <c r="Z265" i="1"/>
  <c r="P238" i="1"/>
  <c r="Y238" i="1" s="1"/>
  <c r="AX238" i="1"/>
  <c r="AW238" i="1" s="1"/>
  <c r="AH253" i="1"/>
  <c r="AF253" i="1"/>
  <c r="Z253" i="1"/>
  <c r="P194" i="1"/>
  <c r="Y194" i="1" s="1"/>
  <c r="P224" i="1"/>
  <c r="Y224" i="1" s="1"/>
  <c r="AX237" i="1"/>
  <c r="AW237" i="1" s="1"/>
  <c r="P237" i="1"/>
  <c r="Y237" i="1" s="1"/>
  <c r="P220" i="1"/>
  <c r="Y220" i="1" s="1"/>
  <c r="AH252" i="1"/>
  <c r="AF252" i="1"/>
  <c r="Z252" i="1"/>
  <c r="P208" i="1"/>
  <c r="Y208" i="1" s="1"/>
  <c r="P211" i="1"/>
  <c r="Y211" i="1" s="1"/>
  <c r="P214" i="1"/>
  <c r="Y214" i="1" s="1"/>
  <c r="P217" i="1"/>
  <c r="Y217" i="1" s="1"/>
  <c r="P236" i="1"/>
  <c r="Y236" i="1" s="1"/>
  <c r="AX236" i="1"/>
  <c r="AW236" i="1" s="1"/>
  <c r="Y195" i="1"/>
  <c r="AX235" i="1"/>
  <c r="AW235" i="1" s="1"/>
  <c r="P235" i="1"/>
  <c r="Y235" i="1" s="1"/>
  <c r="AX259" i="1"/>
  <c r="AW259" i="1" s="1"/>
  <c r="P259" i="1"/>
  <c r="Y259" i="1" s="1"/>
  <c r="AH263" i="1"/>
  <c r="AF263" i="1"/>
  <c r="AH267" i="1"/>
  <c r="AF267" i="1"/>
  <c r="Z267" i="1"/>
  <c r="AX241" i="1"/>
  <c r="AW241" i="1" s="1"/>
  <c r="P241" i="1"/>
  <c r="Y241" i="1" s="1"/>
  <c r="Z263" i="1"/>
  <c r="AF199" i="1"/>
  <c r="P221" i="1"/>
  <c r="Y221" i="1" s="1"/>
  <c r="P226" i="1"/>
  <c r="Y226" i="1" s="1"/>
  <c r="P234" i="1"/>
  <c r="Y234" i="1" s="1"/>
  <c r="AX234" i="1"/>
  <c r="AW234" i="1" s="1"/>
  <c r="AH190" i="1"/>
  <c r="AH199" i="1"/>
  <c r="AX233" i="1"/>
  <c r="AW233" i="1" s="1"/>
  <c r="P233" i="1"/>
  <c r="Y233" i="1" s="1"/>
  <c r="P240" i="1"/>
  <c r="Y240" i="1" s="1"/>
  <c r="AX240" i="1"/>
  <c r="AW240" i="1" s="1"/>
  <c r="AH255" i="1"/>
  <c r="AF255" i="1"/>
  <c r="Z255" i="1"/>
  <c r="Y258" i="1"/>
  <c r="P227" i="1"/>
  <c r="Y227" i="1" s="1"/>
  <c r="P232" i="1"/>
  <c r="Y232" i="1" s="1"/>
  <c r="AX232" i="1"/>
  <c r="AW232" i="1" s="1"/>
  <c r="AF292" i="1"/>
  <c r="Z292" i="1"/>
  <c r="AH292" i="1"/>
  <c r="AH282" i="1"/>
  <c r="AX247" i="1"/>
  <c r="AW247" i="1" s="1"/>
  <c r="Y246" i="1"/>
  <c r="Y260" i="1"/>
  <c r="AX263" i="1"/>
  <c r="AW263" i="1" s="1"/>
  <c r="AF266" i="1"/>
  <c r="AF280" i="1"/>
  <c r="Z280" i="1"/>
  <c r="Y316" i="1"/>
  <c r="AI316" i="1"/>
  <c r="AJ316" i="1" s="1"/>
  <c r="AX242" i="1"/>
  <c r="AW242" i="1" s="1"/>
  <c r="AX244" i="1"/>
  <c r="AW244" i="1" s="1"/>
  <c r="AH266" i="1"/>
  <c r="AH280" i="1"/>
  <c r="AI290" i="1"/>
  <c r="AJ290" i="1" s="1"/>
  <c r="AI315" i="1"/>
  <c r="AJ315" i="1" s="1"/>
  <c r="Y315" i="1"/>
  <c r="Z262" i="1"/>
  <c r="AF288" i="1"/>
  <c r="Z288" i="1"/>
  <c r="AI301" i="1"/>
  <c r="AJ301" i="1" s="1"/>
  <c r="Y301" i="1"/>
  <c r="AI305" i="1"/>
  <c r="AJ305" i="1" s="1"/>
  <c r="Y305" i="1"/>
  <c r="AF262" i="1"/>
  <c r="AI309" i="1"/>
  <c r="AJ309" i="1" s="1"/>
  <c r="Y309" i="1"/>
  <c r="AI314" i="1"/>
  <c r="AJ314" i="1" s="1"/>
  <c r="Y314" i="1"/>
  <c r="AI280" i="1"/>
  <c r="AJ280" i="1" s="1"/>
  <c r="AI292" i="1"/>
  <c r="AJ292" i="1" s="1"/>
  <c r="Y298" i="1"/>
  <c r="Y302" i="1"/>
  <c r="Y306" i="1"/>
  <c r="Y310" i="1"/>
  <c r="AH328" i="1"/>
  <c r="AF328" i="1"/>
  <c r="AH352" i="1"/>
  <c r="AF352" i="1"/>
  <c r="AH360" i="1"/>
  <c r="AF360" i="1"/>
  <c r="AH381" i="1"/>
  <c r="AF381" i="1"/>
  <c r="Z381" i="1"/>
  <c r="AH391" i="1"/>
  <c r="AF391" i="1"/>
  <c r="Z391" i="1"/>
  <c r="Z374" i="1"/>
  <c r="AH374" i="1"/>
  <c r="AF374" i="1"/>
  <c r="AH385" i="1"/>
  <c r="AF385" i="1"/>
  <c r="AH395" i="1"/>
  <c r="AF395" i="1"/>
  <c r="Z395" i="1"/>
  <c r="AH431" i="1"/>
  <c r="AF431" i="1"/>
  <c r="Z431" i="1"/>
  <c r="Z364" i="1"/>
  <c r="AH364" i="1"/>
  <c r="AH380" i="1"/>
  <c r="Z380" i="1"/>
  <c r="AF380" i="1"/>
  <c r="Z385" i="1"/>
  <c r="AH409" i="1"/>
  <c r="AF409" i="1"/>
  <c r="Z409" i="1"/>
  <c r="AH417" i="1"/>
  <c r="AF417" i="1"/>
  <c r="Z417" i="1"/>
  <c r="Y296" i="1"/>
  <c r="Y299" i="1"/>
  <c r="Y303" i="1"/>
  <c r="Y307" i="1"/>
  <c r="Y311" i="1"/>
  <c r="AH326" i="1"/>
  <c r="AF326" i="1"/>
  <c r="AH342" i="1"/>
  <c r="AF342" i="1"/>
  <c r="AH367" i="1"/>
  <c r="AF367" i="1"/>
  <c r="Z367" i="1"/>
  <c r="AX370" i="1"/>
  <c r="AW370" i="1" s="1"/>
  <c r="P370" i="1"/>
  <c r="Y370" i="1" s="1"/>
  <c r="AF364" i="1"/>
  <c r="AX376" i="1"/>
  <c r="AW376" i="1" s="1"/>
  <c r="P376" i="1"/>
  <c r="Y376" i="1" s="1"/>
  <c r="AH384" i="1"/>
  <c r="AF384" i="1"/>
  <c r="Z384" i="1"/>
  <c r="AH401" i="1"/>
  <c r="AF401" i="1"/>
  <c r="Z401" i="1"/>
  <c r="AH312" i="1"/>
  <c r="AH379" i="1"/>
  <c r="AF379" i="1"/>
  <c r="Y300" i="1"/>
  <c r="Y304" i="1"/>
  <c r="Y308" i="1"/>
  <c r="Z312" i="1"/>
  <c r="AH321" i="1"/>
  <c r="AH332" i="1"/>
  <c r="AF332" i="1"/>
  <c r="AH340" i="1"/>
  <c r="AF340" i="1"/>
  <c r="AH348" i="1"/>
  <c r="AF348" i="1"/>
  <c r="AH373" i="1"/>
  <c r="AF373" i="1"/>
  <c r="Z373" i="1"/>
  <c r="Z379" i="1"/>
  <c r="AH389" i="1"/>
  <c r="Z389" i="1"/>
  <c r="AH397" i="1"/>
  <c r="AF397" i="1"/>
  <c r="Z397" i="1"/>
  <c r="Y313" i="1"/>
  <c r="AH319" i="1"/>
  <c r="Z321" i="1"/>
  <c r="Z366" i="1"/>
  <c r="AH366" i="1"/>
  <c r="AF366" i="1"/>
  <c r="AH383" i="1"/>
  <c r="AF383" i="1"/>
  <c r="Z383" i="1"/>
  <c r="AH419" i="1"/>
  <c r="AF419" i="1"/>
  <c r="Z419" i="1"/>
  <c r="AH423" i="1"/>
  <c r="AF423" i="1"/>
  <c r="Z423" i="1"/>
  <c r="AH297" i="1"/>
  <c r="AF312" i="1"/>
  <c r="AH317" i="1"/>
  <c r="Z372" i="1"/>
  <c r="AH372" i="1"/>
  <c r="AF389" i="1"/>
  <c r="Y320" i="1"/>
  <c r="AI320" i="1"/>
  <c r="AJ320" i="1" s="1"/>
  <c r="AH338" i="1"/>
  <c r="AF338" i="1"/>
  <c r="AH362" i="1"/>
  <c r="AF362" i="1"/>
  <c r="Y369" i="1"/>
  <c r="AI369" i="1"/>
  <c r="AJ369" i="1" s="1"/>
  <c r="AH378" i="1"/>
  <c r="Z378" i="1"/>
  <c r="AF378" i="1"/>
  <c r="AH415" i="1"/>
  <c r="AF415" i="1"/>
  <c r="Z415" i="1"/>
  <c r="Y318" i="1"/>
  <c r="AI318" i="1"/>
  <c r="AJ318" i="1" s="1"/>
  <c r="Y375" i="1"/>
  <c r="AI375" i="1"/>
  <c r="AJ375" i="1" s="1"/>
  <c r="AH382" i="1"/>
  <c r="AF382" i="1"/>
  <c r="Z382" i="1"/>
  <c r="AH404" i="1"/>
  <c r="AF404" i="1"/>
  <c r="Z404" i="1"/>
  <c r="AH414" i="1"/>
  <c r="AF414" i="1"/>
  <c r="Z414" i="1"/>
  <c r="AH437" i="1"/>
  <c r="AF437" i="1"/>
  <c r="Z437" i="1"/>
  <c r="AX493" i="1"/>
  <c r="AW493" i="1" s="1"/>
  <c r="P493" i="1"/>
  <c r="Y493" i="1" s="1"/>
  <c r="P365" i="1"/>
  <c r="Y365" i="1" s="1"/>
  <c r="AX371" i="1"/>
  <c r="AW371" i="1" s="1"/>
  <c r="AX374" i="1"/>
  <c r="AW374" i="1" s="1"/>
  <c r="AX377" i="1"/>
  <c r="AW377" i="1" s="1"/>
  <c r="AH394" i="1"/>
  <c r="AF394" i="1"/>
  <c r="Z394" i="1"/>
  <c r="AH427" i="1"/>
  <c r="AF427" i="1"/>
  <c r="Z427" i="1"/>
  <c r="AF433" i="1"/>
  <c r="Z433" i="1"/>
  <c r="AH408" i="1"/>
  <c r="AF408" i="1"/>
  <c r="Z408" i="1"/>
  <c r="AH418" i="1"/>
  <c r="AF418" i="1"/>
  <c r="Z418" i="1"/>
  <c r="AI322" i="1"/>
  <c r="AJ322" i="1" s="1"/>
  <c r="AI324" i="1"/>
  <c r="AJ324" i="1" s="1"/>
  <c r="AI326" i="1"/>
  <c r="AJ326" i="1" s="1"/>
  <c r="AI328" i="1"/>
  <c r="AJ328" i="1" s="1"/>
  <c r="AI330" i="1"/>
  <c r="AJ330" i="1" s="1"/>
  <c r="AI332" i="1"/>
  <c r="AJ332" i="1" s="1"/>
  <c r="AI334" i="1"/>
  <c r="AJ334" i="1" s="1"/>
  <c r="AI336" i="1"/>
  <c r="AJ336" i="1" s="1"/>
  <c r="AI338" i="1"/>
  <c r="AJ338" i="1" s="1"/>
  <c r="AI340" i="1"/>
  <c r="AJ340" i="1" s="1"/>
  <c r="AI342" i="1"/>
  <c r="AJ342" i="1" s="1"/>
  <c r="AI344" i="1"/>
  <c r="AJ344" i="1" s="1"/>
  <c r="AI346" i="1"/>
  <c r="AJ346" i="1" s="1"/>
  <c r="AI348" i="1"/>
  <c r="AJ348" i="1" s="1"/>
  <c r="AI350" i="1"/>
  <c r="AJ350" i="1" s="1"/>
  <c r="AI352" i="1"/>
  <c r="AJ352" i="1" s="1"/>
  <c r="AI354" i="1"/>
  <c r="AJ354" i="1" s="1"/>
  <c r="AI356" i="1"/>
  <c r="AJ356" i="1" s="1"/>
  <c r="AI358" i="1"/>
  <c r="AJ358" i="1" s="1"/>
  <c r="AI360" i="1"/>
  <c r="AJ360" i="1" s="1"/>
  <c r="AI362" i="1"/>
  <c r="AJ362" i="1" s="1"/>
  <c r="AX366" i="1"/>
  <c r="AW366" i="1" s="1"/>
  <c r="AX378" i="1"/>
  <c r="AW378" i="1" s="1"/>
  <c r="AH393" i="1"/>
  <c r="AF393" i="1"/>
  <c r="AH398" i="1"/>
  <c r="AF398" i="1"/>
  <c r="Z398" i="1"/>
  <c r="AH413" i="1"/>
  <c r="AF413" i="1"/>
  <c r="Z413" i="1"/>
  <c r="Z450" i="1"/>
  <c r="AH450" i="1"/>
  <c r="AF450" i="1"/>
  <c r="AH392" i="1"/>
  <c r="AF392" i="1"/>
  <c r="Z392" i="1"/>
  <c r="Z393" i="1"/>
  <c r="AH422" i="1"/>
  <c r="AF422" i="1"/>
  <c r="Z422" i="1"/>
  <c r="AH402" i="1"/>
  <c r="AF402" i="1"/>
  <c r="Z402" i="1"/>
  <c r="AH407" i="1"/>
  <c r="AF407" i="1"/>
  <c r="Z407" i="1"/>
  <c r="AH412" i="1"/>
  <c r="AF412" i="1"/>
  <c r="Z412" i="1"/>
  <c r="AH429" i="1"/>
  <c r="AF429" i="1"/>
  <c r="Z429" i="1"/>
  <c r="AH439" i="1"/>
  <c r="AF439" i="1"/>
  <c r="Z439" i="1"/>
  <c r="Z371" i="1"/>
  <c r="Z377" i="1"/>
  <c r="Z432" i="1"/>
  <c r="AH432" i="1"/>
  <c r="AF432" i="1"/>
  <c r="AF368" i="1"/>
  <c r="AH390" i="1"/>
  <c r="AF390" i="1"/>
  <c r="Z390" i="1"/>
  <c r="AH406" i="1"/>
  <c r="AF406" i="1"/>
  <c r="Z406" i="1"/>
  <c r="AH411" i="1"/>
  <c r="AF411" i="1"/>
  <c r="Z411" i="1"/>
  <c r="AH416" i="1"/>
  <c r="AF416" i="1"/>
  <c r="Z416" i="1"/>
  <c r="AH421" i="1"/>
  <c r="AF421" i="1"/>
  <c r="Z421" i="1"/>
  <c r="AH368" i="1"/>
  <c r="AF371" i="1"/>
  <c r="AF377" i="1"/>
  <c r="AH396" i="1"/>
  <c r="AF396" i="1"/>
  <c r="Z396" i="1"/>
  <c r="AH461" i="1"/>
  <c r="AF461" i="1"/>
  <c r="Z461" i="1"/>
  <c r="AH371" i="1"/>
  <c r="AX373" i="1"/>
  <c r="AW373" i="1" s="1"/>
  <c r="AH377" i="1"/>
  <c r="AH387" i="1"/>
  <c r="AH388" i="1"/>
  <c r="AF388" i="1"/>
  <c r="Z388" i="1"/>
  <c r="AH410" i="1"/>
  <c r="AF410" i="1"/>
  <c r="Z410" i="1"/>
  <c r="AH420" i="1"/>
  <c r="AF420" i="1"/>
  <c r="Z420" i="1"/>
  <c r="AH428" i="1"/>
  <c r="AF428" i="1"/>
  <c r="AH386" i="1"/>
  <c r="AF386" i="1"/>
  <c r="Z386" i="1"/>
  <c r="Z387" i="1"/>
  <c r="AH400" i="1"/>
  <c r="AF400" i="1"/>
  <c r="Z400" i="1"/>
  <c r="Y425" i="1"/>
  <c r="Z428" i="1"/>
  <c r="Z434" i="1"/>
  <c r="AH434" i="1"/>
  <c r="AF434" i="1"/>
  <c r="AH445" i="1"/>
  <c r="AF445" i="1"/>
  <c r="Z445" i="1"/>
  <c r="Z444" i="1"/>
  <c r="AH444" i="1"/>
  <c r="Z464" i="1"/>
  <c r="AH464" i="1"/>
  <c r="AF496" i="1"/>
  <c r="AH496" i="1"/>
  <c r="Z496" i="1"/>
  <c r="AH500" i="1"/>
  <c r="AF500" i="1"/>
  <c r="Z500" i="1"/>
  <c r="AH510" i="1"/>
  <c r="AF510" i="1"/>
  <c r="Z510" i="1"/>
  <c r="AH526" i="1"/>
  <c r="AF526" i="1"/>
  <c r="Z526" i="1"/>
  <c r="P426" i="1"/>
  <c r="Y426" i="1" s="1"/>
  <c r="P435" i="1"/>
  <c r="Y435" i="1" s="1"/>
  <c r="AH457" i="1"/>
  <c r="AF457" i="1"/>
  <c r="Z457" i="1"/>
  <c r="AH517" i="1"/>
  <c r="AF517" i="1"/>
  <c r="Z517" i="1"/>
  <c r="AH443" i="1"/>
  <c r="Z460" i="1"/>
  <c r="AH460" i="1"/>
  <c r="AF464" i="1"/>
  <c r="Z488" i="1"/>
  <c r="AH488" i="1"/>
  <c r="AF492" i="1"/>
  <c r="AH492" i="1"/>
  <c r="Z492" i="1"/>
  <c r="AH506" i="1"/>
  <c r="AF506" i="1"/>
  <c r="Z506" i="1"/>
  <c r="AX433" i="1"/>
  <c r="AW433" i="1" s="1"/>
  <c r="Z436" i="1"/>
  <c r="Z443" i="1"/>
  <c r="Y449" i="1"/>
  <c r="AH453" i="1"/>
  <c r="AF453" i="1"/>
  <c r="Z470" i="1"/>
  <c r="AH470" i="1"/>
  <c r="AH474" i="1"/>
  <c r="AF474" i="1"/>
  <c r="Z474" i="1"/>
  <c r="AF488" i="1"/>
  <c r="AH516" i="1"/>
  <c r="AF516" i="1"/>
  <c r="Z516" i="1"/>
  <c r="Z438" i="1"/>
  <c r="AH438" i="1"/>
  <c r="Z440" i="1"/>
  <c r="AH440" i="1"/>
  <c r="AH441" i="1"/>
  <c r="Z456" i="1"/>
  <c r="AH456" i="1"/>
  <c r="AF460" i="1"/>
  <c r="AH463" i="1"/>
  <c r="AF463" i="1"/>
  <c r="Z463" i="1"/>
  <c r="AX495" i="1"/>
  <c r="AW495" i="1" s="1"/>
  <c r="P495" i="1"/>
  <c r="Y495" i="1" s="1"/>
  <c r="AH512" i="1"/>
  <c r="AF512" i="1"/>
  <c r="Z512" i="1"/>
  <c r="Z424" i="1"/>
  <c r="Z441" i="1"/>
  <c r="AF443" i="1"/>
  <c r="Z448" i="1"/>
  <c r="AH448" i="1"/>
  <c r="Z452" i="1"/>
  <c r="AH452" i="1"/>
  <c r="Z466" i="1"/>
  <c r="AH466" i="1"/>
  <c r="AF470" i="1"/>
  <c r="AH436" i="1"/>
  <c r="AF438" i="1"/>
  <c r="AF440" i="1"/>
  <c r="AF456" i="1"/>
  <c r="AH459" i="1"/>
  <c r="AF459" i="1"/>
  <c r="Z459" i="1"/>
  <c r="AH478" i="1"/>
  <c r="AF478" i="1"/>
  <c r="Z478" i="1"/>
  <c r="AX491" i="1"/>
  <c r="AW491" i="1" s="1"/>
  <c r="P491" i="1"/>
  <c r="Y491" i="1" s="1"/>
  <c r="AF424" i="1"/>
  <c r="AX428" i="1"/>
  <c r="AW428" i="1" s="1"/>
  <c r="Y430" i="1"/>
  <c r="AX431" i="1"/>
  <c r="AW431" i="1" s="1"/>
  <c r="AF441" i="1"/>
  <c r="AF448" i="1"/>
  <c r="AF452" i="1"/>
  <c r="Z462" i="1"/>
  <c r="AH462" i="1"/>
  <c r="AF466" i="1"/>
  <c r="AH469" i="1"/>
  <c r="AF469" i="1"/>
  <c r="Z469" i="1"/>
  <c r="Y473" i="1"/>
  <c r="AF494" i="1"/>
  <c r="AH494" i="1"/>
  <c r="Z494" i="1"/>
  <c r="AH518" i="1"/>
  <c r="AF518" i="1"/>
  <c r="Z518" i="1"/>
  <c r="AX389" i="1"/>
  <c r="AW389" i="1" s="1"/>
  <c r="AX391" i="1"/>
  <c r="AW391" i="1" s="1"/>
  <c r="AX393" i="1"/>
  <c r="AW393" i="1" s="1"/>
  <c r="AX395" i="1"/>
  <c r="AW395" i="1" s="1"/>
  <c r="AX397" i="1"/>
  <c r="AW397" i="1" s="1"/>
  <c r="AX399" i="1"/>
  <c r="AW399" i="1" s="1"/>
  <c r="AX401" i="1"/>
  <c r="AW401" i="1" s="1"/>
  <c r="AX403" i="1"/>
  <c r="AW403" i="1" s="1"/>
  <c r="AX405" i="1"/>
  <c r="AW405" i="1" s="1"/>
  <c r="AX407" i="1"/>
  <c r="AW407" i="1" s="1"/>
  <c r="AX409" i="1"/>
  <c r="AW409" i="1" s="1"/>
  <c r="AX413" i="1"/>
  <c r="AW413" i="1" s="1"/>
  <c r="AX415" i="1"/>
  <c r="AW415" i="1" s="1"/>
  <c r="AX417" i="1"/>
  <c r="AW417" i="1" s="1"/>
  <c r="AX419" i="1"/>
  <c r="AW419" i="1" s="1"/>
  <c r="AX421" i="1"/>
  <c r="AW421" i="1" s="1"/>
  <c r="AX423" i="1"/>
  <c r="AW423" i="1" s="1"/>
  <c r="AH424" i="1"/>
  <c r="AH447" i="1"/>
  <c r="AF447" i="1"/>
  <c r="AH455" i="1"/>
  <c r="AF455" i="1"/>
  <c r="Z455" i="1"/>
  <c r="AH505" i="1"/>
  <c r="AF505" i="1"/>
  <c r="Z505" i="1"/>
  <c r="Z446" i="1"/>
  <c r="AH446" i="1"/>
  <c r="Z447" i="1"/>
  <c r="Y451" i="1"/>
  <c r="Z458" i="1"/>
  <c r="AH458" i="1"/>
  <c r="AH465" i="1"/>
  <c r="AF465" i="1"/>
  <c r="Z465" i="1"/>
  <c r="AF490" i="1"/>
  <c r="AH490" i="1"/>
  <c r="Z490" i="1"/>
  <c r="Z468" i="1"/>
  <c r="AH468" i="1"/>
  <c r="AH511" i="1"/>
  <c r="AF511" i="1"/>
  <c r="Z511" i="1"/>
  <c r="Y484" i="1"/>
  <c r="AH497" i="1"/>
  <c r="AF497" i="1"/>
  <c r="P471" i="1"/>
  <c r="Y471" i="1" s="1"/>
  <c r="P479" i="1"/>
  <c r="Y479" i="1" s="1"/>
  <c r="AI482" i="1"/>
  <c r="AJ482" i="1" s="1"/>
  <c r="AI488" i="1"/>
  <c r="AJ488" i="1" s="1"/>
  <c r="Z497" i="1"/>
  <c r="AH521" i="1"/>
  <c r="AF521" i="1"/>
  <c r="Z521" i="1"/>
  <c r="AH525" i="1"/>
  <c r="AF525" i="1"/>
  <c r="Z525" i="1"/>
  <c r="AH485" i="1"/>
  <c r="AF485" i="1"/>
  <c r="AH475" i="1"/>
  <c r="AH502" i="1"/>
  <c r="AF502" i="1"/>
  <c r="AH503" i="1"/>
  <c r="AF503" i="1"/>
  <c r="Z503" i="1"/>
  <c r="AH508" i="1"/>
  <c r="AF508" i="1"/>
  <c r="AH509" i="1"/>
  <c r="AF509" i="1"/>
  <c r="Z509" i="1"/>
  <c r="AH514" i="1"/>
  <c r="AF514" i="1"/>
  <c r="AH515" i="1"/>
  <c r="AF515" i="1"/>
  <c r="Z515" i="1"/>
  <c r="AH520" i="1"/>
  <c r="AF520" i="1"/>
  <c r="Z475" i="1"/>
  <c r="Y480" i="1"/>
  <c r="Y486" i="1"/>
  <c r="Z502" i="1"/>
  <c r="Z508" i="1"/>
  <c r="Z514" i="1"/>
  <c r="Z520" i="1"/>
  <c r="AX446" i="1"/>
  <c r="AW446" i="1" s="1"/>
  <c r="AX448" i="1"/>
  <c r="AW448" i="1" s="1"/>
  <c r="AX450" i="1"/>
  <c r="AW450" i="1" s="1"/>
  <c r="AX452" i="1"/>
  <c r="AW452" i="1" s="1"/>
  <c r="AX454" i="1"/>
  <c r="AW454" i="1" s="1"/>
  <c r="AX456" i="1"/>
  <c r="AW456" i="1" s="1"/>
  <c r="AX458" i="1"/>
  <c r="AW458" i="1" s="1"/>
  <c r="AX460" i="1"/>
  <c r="AW460" i="1" s="1"/>
  <c r="AX462" i="1"/>
  <c r="AW462" i="1" s="1"/>
  <c r="AX464" i="1"/>
  <c r="AW464" i="1" s="1"/>
  <c r="AX466" i="1"/>
  <c r="AW466" i="1" s="1"/>
  <c r="AX468" i="1"/>
  <c r="AW468" i="1" s="1"/>
  <c r="AX470" i="1"/>
  <c r="AW470" i="1" s="1"/>
  <c r="AF475" i="1"/>
  <c r="AH481" i="1"/>
  <c r="AF481" i="1"/>
  <c r="AH487" i="1"/>
  <c r="AF487" i="1"/>
  <c r="Z472" i="1"/>
  <c r="Z476" i="1"/>
  <c r="Z481" i="1"/>
  <c r="Z487" i="1"/>
  <c r="AH501" i="1"/>
  <c r="AF501" i="1"/>
  <c r="Z501" i="1"/>
  <c r="AH507" i="1"/>
  <c r="AF507" i="1"/>
  <c r="Z507" i="1"/>
  <c r="AH513" i="1"/>
  <c r="AF513" i="1"/>
  <c r="Z513" i="1"/>
  <c r="AH519" i="1"/>
  <c r="AF519" i="1"/>
  <c r="Z519" i="1"/>
  <c r="Z523" i="1"/>
  <c r="AH527" i="1"/>
  <c r="AF527" i="1"/>
  <c r="Z527" i="1"/>
  <c r="Y477" i="1"/>
  <c r="AF472" i="1"/>
  <c r="AF476" i="1"/>
  <c r="AH522" i="1"/>
  <c r="AF522" i="1"/>
  <c r="AH472" i="1"/>
  <c r="AH476" i="1"/>
  <c r="Y483" i="1"/>
  <c r="Y489" i="1"/>
  <c r="AH498" i="1"/>
  <c r="AF498" i="1"/>
  <c r="Y499" i="1"/>
  <c r="Z522" i="1"/>
  <c r="AX520" i="1"/>
  <c r="AW520" i="1" s="1"/>
  <c r="AX522" i="1"/>
  <c r="AW522" i="1" s="1"/>
  <c r="AX524" i="1"/>
  <c r="AW524" i="1" s="1"/>
  <c r="AX526" i="1"/>
  <c r="AW526" i="1" s="1"/>
  <c r="AH250" i="1" l="1"/>
  <c r="AF250" i="1"/>
  <c r="AF148" i="1"/>
  <c r="Z110" i="1"/>
  <c r="AF242" i="1"/>
  <c r="AH148" i="1"/>
  <c r="AH242" i="1"/>
  <c r="Z289" i="1"/>
  <c r="AH278" i="1"/>
  <c r="AF191" i="1"/>
  <c r="Z67" i="1"/>
  <c r="Z287" i="1"/>
  <c r="Z278" i="1"/>
  <c r="Z70" i="1"/>
  <c r="AF287" i="1"/>
  <c r="AF186" i="1"/>
  <c r="Z186" i="1"/>
  <c r="AF285" i="1"/>
  <c r="Z285" i="1"/>
  <c r="AF289" i="1"/>
  <c r="Z135" i="1"/>
  <c r="AF135" i="1"/>
  <c r="AF170" i="1"/>
  <c r="AH170" i="1"/>
  <c r="AH147" i="1"/>
  <c r="AF147" i="1"/>
  <c r="Z147" i="1"/>
  <c r="AH180" i="1"/>
  <c r="AF180" i="1"/>
  <c r="Z180" i="1"/>
  <c r="AH269" i="1"/>
  <c r="AF269" i="1"/>
  <c r="Z269" i="1"/>
  <c r="AX74" i="1"/>
  <c r="AW74" i="1" s="1"/>
  <c r="AH294" i="1"/>
  <c r="Z293" i="1"/>
  <c r="Z118" i="1"/>
  <c r="Z74" i="1"/>
  <c r="AF293" i="1"/>
  <c r="Z272" i="1"/>
  <c r="Z275" i="1"/>
  <c r="Z283" i="1"/>
  <c r="AF275" i="1"/>
  <c r="AF283" i="1"/>
  <c r="Z261" i="1"/>
  <c r="Y192" i="1"/>
  <c r="Y137" i="1"/>
  <c r="Z137" i="1" s="1"/>
  <c r="AF261" i="1"/>
  <c r="AF157" i="1"/>
  <c r="AF294" i="1"/>
  <c r="Z282" i="1"/>
  <c r="AH157" i="1"/>
  <c r="AH272" i="1"/>
  <c r="Z276" i="1"/>
  <c r="AH174" i="1"/>
  <c r="AF174" i="1"/>
  <c r="Z174" i="1"/>
  <c r="Z158" i="1"/>
  <c r="AF138" i="1"/>
  <c r="AF158" i="1"/>
  <c r="Z254" i="1"/>
  <c r="Z138" i="1"/>
  <c r="AF254" i="1"/>
  <c r="Z256" i="1"/>
  <c r="Z56" i="1"/>
  <c r="AF256" i="1"/>
  <c r="AF175" i="1"/>
  <c r="Z249" i="1"/>
  <c r="Z175" i="1"/>
  <c r="AF249" i="1"/>
  <c r="Z183" i="1"/>
  <c r="AF183" i="1"/>
  <c r="AF168" i="1"/>
  <c r="AH49" i="1"/>
  <c r="Y161" i="1"/>
  <c r="Z247" i="1"/>
  <c r="AH179" i="1"/>
  <c r="Z182" i="1"/>
  <c r="Z271" i="1"/>
  <c r="AF247" i="1"/>
  <c r="AF182" i="1"/>
  <c r="Z140" i="1"/>
  <c r="AF187" i="1"/>
  <c r="AH276" i="1"/>
  <c r="AH187" i="1"/>
  <c r="AF271" i="1"/>
  <c r="Z89" i="1"/>
  <c r="AH281" i="1"/>
  <c r="AF140" i="1"/>
  <c r="Y150" i="1"/>
  <c r="AH150" i="1" s="1"/>
  <c r="AI156" i="1"/>
  <c r="AJ156" i="1" s="1"/>
  <c r="AF248" i="1"/>
  <c r="AH248" i="1"/>
  <c r="Z257" i="1"/>
  <c r="Z205" i="1"/>
  <c r="AF281" i="1"/>
  <c r="AF257" i="1"/>
  <c r="Z169" i="1"/>
  <c r="AH205" i="1"/>
  <c r="Z198" i="1"/>
  <c r="Z54" i="1"/>
  <c r="AH169" i="1"/>
  <c r="AF198" i="1"/>
  <c r="Z179" i="1"/>
  <c r="AH245" i="1"/>
  <c r="AF245" i="1"/>
  <c r="Z245" i="1"/>
  <c r="Z202" i="1"/>
  <c r="Z212" i="1"/>
  <c r="AF202" i="1"/>
  <c r="Z145" i="1"/>
  <c r="AF145" i="1"/>
  <c r="Z90" i="1"/>
  <c r="AH159" i="1"/>
  <c r="AH225" i="1"/>
  <c r="Z225" i="1"/>
  <c r="Z159" i="1"/>
  <c r="Z163" i="1"/>
  <c r="AH163" i="1"/>
  <c r="AF205" i="6"/>
  <c r="Z205" i="6"/>
  <c r="AH205" i="6"/>
  <c r="AH243" i="6"/>
  <c r="AF243" i="6"/>
  <c r="Z243" i="6"/>
  <c r="AH251" i="6"/>
  <c r="AF251" i="6"/>
  <c r="Z251" i="6"/>
  <c r="AH233" i="6"/>
  <c r="AF233" i="6"/>
  <c r="Z233" i="6"/>
  <c r="AH189" i="6"/>
  <c r="AF189" i="6"/>
  <c r="Z189" i="6"/>
  <c r="AH171" i="6"/>
  <c r="AF171" i="6"/>
  <c r="Z171" i="6"/>
  <c r="AF135" i="6"/>
  <c r="Z135" i="6"/>
  <c r="AH135" i="6"/>
  <c r="AF87" i="6"/>
  <c r="Z87" i="6"/>
  <c r="AH87" i="6"/>
  <c r="AF147" i="6"/>
  <c r="AH147" i="6"/>
  <c r="Z147" i="6"/>
  <c r="AF133" i="6"/>
  <c r="AH133" i="6"/>
  <c r="Z133" i="6"/>
  <c r="AF203" i="6"/>
  <c r="Z203" i="6"/>
  <c r="AH203" i="6"/>
  <c r="AH241" i="6"/>
  <c r="AF241" i="6"/>
  <c r="Z241" i="6"/>
  <c r="AH184" i="6"/>
  <c r="AF184" i="6"/>
  <c r="Z184" i="6"/>
  <c r="AF84" i="6"/>
  <c r="Z84" i="6"/>
  <c r="AH84" i="6"/>
  <c r="AF201" i="6"/>
  <c r="Z201" i="6"/>
  <c r="AH201" i="6"/>
  <c r="AH240" i="6"/>
  <c r="AF240" i="6"/>
  <c r="Z240" i="6"/>
  <c r="AH248" i="6"/>
  <c r="AF248" i="6"/>
  <c r="Z248" i="6"/>
  <c r="AH230" i="6"/>
  <c r="AF230" i="6"/>
  <c r="Z230" i="6"/>
  <c r="AH183" i="6"/>
  <c r="AF183" i="6"/>
  <c r="Z183" i="6"/>
  <c r="AF162" i="6"/>
  <c r="AH162" i="6"/>
  <c r="Z162" i="6"/>
  <c r="AH253" i="6"/>
  <c r="AF253" i="6"/>
  <c r="Z253" i="6"/>
  <c r="AF81" i="6"/>
  <c r="Z81" i="6"/>
  <c r="AH81" i="6"/>
  <c r="AF158" i="6"/>
  <c r="AH158" i="6"/>
  <c r="Z158" i="6"/>
  <c r="AF128" i="6"/>
  <c r="AH128" i="6"/>
  <c r="Z128" i="6"/>
  <c r="AF199" i="6"/>
  <c r="Z199" i="6"/>
  <c r="AH199" i="6"/>
  <c r="AH210" i="6"/>
  <c r="AF210" i="6"/>
  <c r="Z210" i="6"/>
  <c r="AH250" i="6"/>
  <c r="AF250" i="6"/>
  <c r="Z250" i="6"/>
  <c r="AF78" i="6"/>
  <c r="Z78" i="6"/>
  <c r="AH78" i="6"/>
  <c r="AF140" i="6"/>
  <c r="AH140" i="6"/>
  <c r="Z140" i="6"/>
  <c r="AH177" i="6"/>
  <c r="AF177" i="6"/>
  <c r="Z177" i="6"/>
  <c r="AF154" i="6"/>
  <c r="AH154" i="6"/>
  <c r="Z154" i="6"/>
  <c r="AH167" i="6"/>
  <c r="AF167" i="6"/>
  <c r="Z167" i="6"/>
  <c r="AH255" i="6"/>
  <c r="AF255" i="6"/>
  <c r="Z255" i="6"/>
  <c r="AH237" i="6"/>
  <c r="AF237" i="6"/>
  <c r="Z237" i="6"/>
  <c r="AH245" i="6"/>
  <c r="AF245" i="6"/>
  <c r="Z245" i="6"/>
  <c r="AH227" i="6"/>
  <c r="AF227" i="6"/>
  <c r="Z227" i="6"/>
  <c r="AH235" i="6"/>
  <c r="AF235" i="6"/>
  <c r="Z235" i="6"/>
  <c r="AF75" i="6"/>
  <c r="Z75" i="6"/>
  <c r="AH75" i="6"/>
  <c r="AH238" i="6"/>
  <c r="AF238" i="6"/>
  <c r="Z238" i="6"/>
  <c r="AH215" i="6"/>
  <c r="AF215" i="6"/>
  <c r="Z215" i="6"/>
  <c r="Z195" i="6"/>
  <c r="AH195" i="6"/>
  <c r="AF195" i="6"/>
  <c r="AH232" i="6"/>
  <c r="AF232" i="6"/>
  <c r="Z232" i="6"/>
  <c r="AF146" i="6"/>
  <c r="AH146" i="6"/>
  <c r="Z146" i="6"/>
  <c r="AH252" i="6"/>
  <c r="AF252" i="6"/>
  <c r="Z252" i="6"/>
  <c r="AH234" i="6"/>
  <c r="AF234" i="6"/>
  <c r="Z234" i="6"/>
  <c r="AH242" i="6"/>
  <c r="AF242" i="6"/>
  <c r="Z242" i="6"/>
  <c r="AF208" i="6"/>
  <c r="Z208" i="6"/>
  <c r="AH208" i="6"/>
  <c r="AF71" i="6"/>
  <c r="AH71" i="6"/>
  <c r="Z71" i="6"/>
  <c r="AH165" i="6"/>
  <c r="AF165" i="6"/>
  <c r="Z165" i="6"/>
  <c r="AF206" i="6"/>
  <c r="Z206" i="6"/>
  <c r="AH206" i="6"/>
  <c r="AH222" i="6"/>
  <c r="AF222" i="6"/>
  <c r="Z222" i="6"/>
  <c r="AH163" i="6"/>
  <c r="AF163" i="6"/>
  <c r="Z163" i="6"/>
  <c r="AF138" i="6"/>
  <c r="AH138" i="6"/>
  <c r="Z138" i="6"/>
  <c r="AH219" i="6"/>
  <c r="AF219" i="6"/>
  <c r="Z219" i="6"/>
  <c r="AH249" i="6"/>
  <c r="AF249" i="6"/>
  <c r="Z249" i="6"/>
  <c r="AH231" i="6"/>
  <c r="AF231" i="6"/>
  <c r="Z231" i="6"/>
  <c r="AH239" i="6"/>
  <c r="AF239" i="6"/>
  <c r="Z239" i="6"/>
  <c r="AF204" i="6"/>
  <c r="Z204" i="6"/>
  <c r="AH204" i="6"/>
  <c r="AF161" i="6"/>
  <c r="AH161" i="6"/>
  <c r="Z161" i="6"/>
  <c r="AH221" i="6"/>
  <c r="AF221" i="6"/>
  <c r="Z221" i="6"/>
  <c r="AF202" i="6"/>
  <c r="Z202" i="6"/>
  <c r="AH202" i="6"/>
  <c r="AH247" i="6"/>
  <c r="AF247" i="6"/>
  <c r="Z247" i="6"/>
  <c r="AH179" i="6"/>
  <c r="AF179" i="6"/>
  <c r="Z179" i="6"/>
  <c r="AF150" i="6"/>
  <c r="AH150" i="6"/>
  <c r="Z150" i="6"/>
  <c r="AF134" i="6"/>
  <c r="AH134" i="6"/>
  <c r="Z134" i="6"/>
  <c r="AF127" i="6"/>
  <c r="AH127" i="6"/>
  <c r="Z127" i="6"/>
  <c r="AH209" i="6"/>
  <c r="AF209" i="6"/>
  <c r="Z209" i="6"/>
  <c r="AH246" i="6"/>
  <c r="AF246" i="6"/>
  <c r="Z246" i="6"/>
  <c r="AH223" i="6"/>
  <c r="AF223" i="6"/>
  <c r="Z223" i="6"/>
  <c r="AH254" i="6"/>
  <c r="AF254" i="6"/>
  <c r="Z254" i="6"/>
  <c r="AH236" i="6"/>
  <c r="AF236" i="6"/>
  <c r="Z236" i="6"/>
  <c r="AF200" i="6"/>
  <c r="Z200" i="6"/>
  <c r="AH200" i="6"/>
  <c r="Z196" i="6"/>
  <c r="AH196" i="6"/>
  <c r="AF196" i="6"/>
  <c r="AF93" i="6"/>
  <c r="Z93" i="6"/>
  <c r="AH93" i="6"/>
  <c r="AF155" i="6"/>
  <c r="AH155" i="6"/>
  <c r="Z155" i="6"/>
  <c r="AF139" i="6"/>
  <c r="AH139" i="6"/>
  <c r="Z139" i="6"/>
  <c r="AF151" i="6"/>
  <c r="AH151" i="6"/>
  <c r="Z151" i="6"/>
  <c r="Z198" i="6"/>
  <c r="AH198" i="6"/>
  <c r="AF198" i="6"/>
  <c r="AF74" i="6"/>
  <c r="AH74" i="6"/>
  <c r="Z74" i="6"/>
  <c r="AF207" i="6"/>
  <c r="Z207" i="6"/>
  <c r="AH207" i="6"/>
  <c r="AH211" i="6"/>
  <c r="AF211" i="6"/>
  <c r="Z211" i="6"/>
  <c r="AH244" i="6"/>
  <c r="AF244" i="6"/>
  <c r="Z244" i="6"/>
  <c r="AH229" i="6"/>
  <c r="AF229" i="6"/>
  <c r="Z229" i="6"/>
  <c r="AF143" i="6"/>
  <c r="AH143" i="6"/>
  <c r="Z143" i="6"/>
  <c r="AF90" i="6"/>
  <c r="Z90" i="6"/>
  <c r="AH90" i="6"/>
  <c r="AF142" i="6"/>
  <c r="AH142" i="6"/>
  <c r="Z142" i="6"/>
  <c r="AF130" i="6"/>
  <c r="AH130" i="6"/>
  <c r="Z130" i="6"/>
  <c r="AF136" i="6"/>
  <c r="AH136" i="6"/>
  <c r="Z136" i="6"/>
  <c r="AF70" i="6"/>
  <c r="AH70" i="6"/>
  <c r="Z70" i="6"/>
  <c r="AH243" i="5"/>
  <c r="AF243" i="5"/>
  <c r="Z243" i="5"/>
  <c r="AH219" i="5"/>
  <c r="AF219" i="5"/>
  <c r="Z219" i="5"/>
  <c r="AH254" i="5"/>
  <c r="AF254" i="5"/>
  <c r="Z254" i="5"/>
  <c r="AH230" i="5"/>
  <c r="AF230" i="5"/>
  <c r="Z230" i="5"/>
  <c r="AH206" i="5"/>
  <c r="AF206" i="5"/>
  <c r="Z206" i="5"/>
  <c r="AH237" i="5"/>
  <c r="AF237" i="5"/>
  <c r="Z237" i="5"/>
  <c r="AH213" i="5"/>
  <c r="AF213" i="5"/>
  <c r="Z213" i="5"/>
  <c r="AH202" i="5"/>
  <c r="Z202" i="5"/>
  <c r="AF202" i="5"/>
  <c r="AH252" i="5"/>
  <c r="AF252" i="5"/>
  <c r="Z252" i="5"/>
  <c r="AH228" i="5"/>
  <c r="AF228" i="5"/>
  <c r="Z228" i="5"/>
  <c r="Z136" i="5"/>
  <c r="AH136" i="5"/>
  <c r="AF136" i="5"/>
  <c r="AH198" i="5"/>
  <c r="Z198" i="5"/>
  <c r="AF198" i="5"/>
  <c r="Z193" i="5"/>
  <c r="AH193" i="5"/>
  <c r="AF193" i="5"/>
  <c r="AH239" i="5"/>
  <c r="AF239" i="5"/>
  <c r="Z239" i="5"/>
  <c r="AH215" i="5"/>
  <c r="AF215" i="5"/>
  <c r="Z215" i="5"/>
  <c r="AH250" i="5"/>
  <c r="AF250" i="5"/>
  <c r="Z250" i="5"/>
  <c r="AH226" i="5"/>
  <c r="AF226" i="5"/>
  <c r="Z226" i="5"/>
  <c r="AH233" i="5"/>
  <c r="AF233" i="5"/>
  <c r="Z233" i="5"/>
  <c r="AH209" i="5"/>
  <c r="AF209" i="5"/>
  <c r="Z209" i="5"/>
  <c r="AH173" i="5"/>
  <c r="AF173" i="5"/>
  <c r="Z173" i="5"/>
  <c r="AH248" i="5"/>
  <c r="AF248" i="5"/>
  <c r="Z248" i="5"/>
  <c r="AH224" i="5"/>
  <c r="AF224" i="5"/>
  <c r="Z224" i="5"/>
  <c r="Z112" i="5"/>
  <c r="AH112" i="5"/>
  <c r="AF112" i="5"/>
  <c r="AF74" i="5"/>
  <c r="AH74" i="5"/>
  <c r="Z74" i="5"/>
  <c r="AH235" i="5"/>
  <c r="AF235" i="5"/>
  <c r="Z235" i="5"/>
  <c r="AH211" i="5"/>
  <c r="AF211" i="5"/>
  <c r="Z211" i="5"/>
  <c r="AH246" i="5"/>
  <c r="AF246" i="5"/>
  <c r="Z246" i="5"/>
  <c r="AH222" i="5"/>
  <c r="AF222" i="5"/>
  <c r="Z222" i="5"/>
  <c r="AH253" i="5"/>
  <c r="AF253" i="5"/>
  <c r="Z253" i="5"/>
  <c r="AH229" i="5"/>
  <c r="AF229" i="5"/>
  <c r="Z229" i="5"/>
  <c r="AH205" i="5"/>
  <c r="Z205" i="5"/>
  <c r="AF205" i="5"/>
  <c r="AH244" i="5"/>
  <c r="AF244" i="5"/>
  <c r="Z244" i="5"/>
  <c r="AH220" i="5"/>
  <c r="AF220" i="5"/>
  <c r="Z220" i="5"/>
  <c r="AH147" i="5"/>
  <c r="Z147" i="5"/>
  <c r="AF147" i="5"/>
  <c r="AH148" i="5"/>
  <c r="Z148" i="5"/>
  <c r="AF148" i="5"/>
  <c r="AH92" i="5"/>
  <c r="AF92" i="5"/>
  <c r="Z92" i="5"/>
  <c r="Z104" i="5"/>
  <c r="AH104" i="5"/>
  <c r="AF104" i="5"/>
  <c r="AF71" i="5"/>
  <c r="AH71" i="5"/>
  <c r="Z71" i="5"/>
  <c r="AH255" i="5"/>
  <c r="AF255" i="5"/>
  <c r="Z255" i="5"/>
  <c r="AH231" i="5"/>
  <c r="AF231" i="5"/>
  <c r="Z231" i="5"/>
  <c r="AH207" i="5"/>
  <c r="AF207" i="5"/>
  <c r="Z207" i="5"/>
  <c r="AH242" i="5"/>
  <c r="AF242" i="5"/>
  <c r="Z242" i="5"/>
  <c r="AH218" i="5"/>
  <c r="AF218" i="5"/>
  <c r="Z218" i="5"/>
  <c r="AH249" i="5"/>
  <c r="AF249" i="5"/>
  <c r="Z249" i="5"/>
  <c r="AH225" i="5"/>
  <c r="AF225" i="5"/>
  <c r="Z225" i="5"/>
  <c r="AH185" i="5"/>
  <c r="AF185" i="5"/>
  <c r="Z185" i="5"/>
  <c r="Z195" i="5"/>
  <c r="AH195" i="5"/>
  <c r="AF195" i="5"/>
  <c r="Z140" i="5"/>
  <c r="AH140" i="5"/>
  <c r="AF140" i="5"/>
  <c r="Z124" i="5"/>
  <c r="AH124" i="5"/>
  <c r="AF124" i="5"/>
  <c r="AH153" i="5"/>
  <c r="AF153" i="5"/>
  <c r="Z153" i="5"/>
  <c r="AH240" i="5"/>
  <c r="AF240" i="5"/>
  <c r="Z240" i="5"/>
  <c r="AH216" i="5"/>
  <c r="AF216" i="5"/>
  <c r="Z216" i="5"/>
  <c r="AH179" i="5"/>
  <c r="AF179" i="5"/>
  <c r="Z179" i="5"/>
  <c r="Z127" i="5"/>
  <c r="AH127" i="5"/>
  <c r="AF127" i="5"/>
  <c r="Z137" i="5"/>
  <c r="AH137" i="5"/>
  <c r="AF137" i="5"/>
  <c r="AH251" i="5"/>
  <c r="AF251" i="5"/>
  <c r="Z251" i="5"/>
  <c r="AH227" i="5"/>
  <c r="AF227" i="5"/>
  <c r="Z227" i="5"/>
  <c r="AH238" i="5"/>
  <c r="AF238" i="5"/>
  <c r="Z238" i="5"/>
  <c r="AH214" i="5"/>
  <c r="AF214" i="5"/>
  <c r="Z214" i="5"/>
  <c r="AH245" i="5"/>
  <c r="AF245" i="5"/>
  <c r="Z245" i="5"/>
  <c r="AH221" i="5"/>
  <c r="AF221" i="5"/>
  <c r="Z221" i="5"/>
  <c r="Z187" i="5"/>
  <c r="AH187" i="5"/>
  <c r="AF187" i="5"/>
  <c r="AF73" i="5"/>
  <c r="Z73" i="5"/>
  <c r="AH73" i="5"/>
  <c r="AF72" i="5"/>
  <c r="AH72" i="5"/>
  <c r="Z72" i="5"/>
  <c r="AH236" i="5"/>
  <c r="AF236" i="5"/>
  <c r="Z236" i="5"/>
  <c r="AH212" i="5"/>
  <c r="AF212" i="5"/>
  <c r="Z212" i="5"/>
  <c r="Z196" i="5"/>
  <c r="AF196" i="5"/>
  <c r="AH196" i="5"/>
  <c r="AH175" i="5"/>
  <c r="AF175" i="5"/>
  <c r="Z175" i="5"/>
  <c r="AH149" i="5"/>
  <c r="Z149" i="5"/>
  <c r="AF149" i="5"/>
  <c r="AH247" i="5"/>
  <c r="AF247" i="5"/>
  <c r="Z247" i="5"/>
  <c r="AH223" i="5"/>
  <c r="AF223" i="5"/>
  <c r="Z223" i="5"/>
  <c r="AH234" i="5"/>
  <c r="AF234" i="5"/>
  <c r="Z234" i="5"/>
  <c r="AH210" i="5"/>
  <c r="AF210" i="5"/>
  <c r="Z210" i="5"/>
  <c r="AH241" i="5"/>
  <c r="AF241" i="5"/>
  <c r="Z241" i="5"/>
  <c r="AH217" i="5"/>
  <c r="AF217" i="5"/>
  <c r="Z217" i="5"/>
  <c r="AH85" i="5"/>
  <c r="AF85" i="5"/>
  <c r="Z85" i="5"/>
  <c r="AF70" i="5"/>
  <c r="Z70" i="5"/>
  <c r="AH70" i="5"/>
  <c r="Z113" i="5"/>
  <c r="AH113" i="5"/>
  <c r="AF113" i="5"/>
  <c r="AH232" i="5"/>
  <c r="AF232" i="5"/>
  <c r="Z232" i="5"/>
  <c r="AH208" i="5"/>
  <c r="AF208" i="5"/>
  <c r="Z208" i="5"/>
  <c r="AH254" i="4"/>
  <c r="AF254" i="4"/>
  <c r="Z254" i="4"/>
  <c r="Z167" i="4"/>
  <c r="AH167" i="4"/>
  <c r="AF167" i="4"/>
  <c r="AF206" i="4"/>
  <c r="Z206" i="4"/>
  <c r="AH206" i="4"/>
  <c r="AH239" i="4"/>
  <c r="AF239" i="4"/>
  <c r="Z239" i="4"/>
  <c r="AH215" i="4"/>
  <c r="AF215" i="4"/>
  <c r="Z215" i="4"/>
  <c r="Z143" i="4"/>
  <c r="AH143" i="4"/>
  <c r="AF143" i="4"/>
  <c r="Z151" i="4"/>
  <c r="AH151" i="4"/>
  <c r="AF151" i="4"/>
  <c r="Z183" i="4"/>
  <c r="AH183" i="4"/>
  <c r="AF183" i="4"/>
  <c r="AH217" i="4"/>
  <c r="AF217" i="4"/>
  <c r="Z217" i="4"/>
  <c r="AH250" i="4"/>
  <c r="AF250" i="4"/>
  <c r="Z250" i="4"/>
  <c r="AH226" i="4"/>
  <c r="AF226" i="4"/>
  <c r="Z226" i="4"/>
  <c r="AH237" i="4"/>
  <c r="AF237" i="4"/>
  <c r="Z237" i="4"/>
  <c r="AF203" i="4"/>
  <c r="Z203" i="4"/>
  <c r="AH203" i="4"/>
  <c r="AH178" i="4"/>
  <c r="AF178" i="4"/>
  <c r="Z178" i="4"/>
  <c r="Z165" i="4"/>
  <c r="AH165" i="4"/>
  <c r="AF165" i="4"/>
  <c r="Z139" i="4"/>
  <c r="AH139" i="4"/>
  <c r="AF139" i="4"/>
  <c r="Z162" i="4"/>
  <c r="AH162" i="4"/>
  <c r="AF162" i="4"/>
  <c r="Z113" i="4"/>
  <c r="AH113" i="4"/>
  <c r="AF113" i="4"/>
  <c r="Z125" i="4"/>
  <c r="AH125" i="4"/>
  <c r="AF125" i="4"/>
  <c r="AH224" i="4"/>
  <c r="AF224" i="4"/>
  <c r="Z224" i="4"/>
  <c r="Z138" i="4"/>
  <c r="AH138" i="4"/>
  <c r="AF138" i="4"/>
  <c r="AH58" i="4"/>
  <c r="AF58" i="4"/>
  <c r="Z58" i="4"/>
  <c r="AH235" i="4"/>
  <c r="AF235" i="4"/>
  <c r="Z235" i="4"/>
  <c r="AF212" i="4"/>
  <c r="Z212" i="4"/>
  <c r="AH212" i="4"/>
  <c r="Z135" i="4"/>
  <c r="AH135" i="4"/>
  <c r="AF135" i="4"/>
  <c r="AH73" i="4"/>
  <c r="AF73" i="4"/>
  <c r="Z73" i="4"/>
  <c r="AH252" i="4"/>
  <c r="AF252" i="4"/>
  <c r="Z252" i="4"/>
  <c r="AF208" i="4"/>
  <c r="Z208" i="4"/>
  <c r="AH208" i="4"/>
  <c r="AH191" i="4"/>
  <c r="AF191" i="4"/>
  <c r="Z191" i="4"/>
  <c r="AH179" i="4"/>
  <c r="AF179" i="4"/>
  <c r="Z179" i="4"/>
  <c r="AH220" i="4"/>
  <c r="AF220" i="4"/>
  <c r="Z220" i="4"/>
  <c r="AH246" i="4"/>
  <c r="AF246" i="4"/>
  <c r="Z246" i="4"/>
  <c r="AH222" i="4"/>
  <c r="AF222" i="4"/>
  <c r="Z222" i="4"/>
  <c r="AF211" i="4"/>
  <c r="Z211" i="4"/>
  <c r="AH211" i="4"/>
  <c r="AH233" i="4"/>
  <c r="AF233" i="4"/>
  <c r="Z233" i="4"/>
  <c r="Z163" i="4"/>
  <c r="AH163" i="4"/>
  <c r="AF163" i="4"/>
  <c r="Z131" i="4"/>
  <c r="AH131" i="4"/>
  <c r="AF131" i="4"/>
  <c r="AH190" i="4"/>
  <c r="AF190" i="4"/>
  <c r="Z190" i="4"/>
  <c r="Z123" i="4"/>
  <c r="AH123" i="4"/>
  <c r="AF123" i="4"/>
  <c r="Z160" i="4"/>
  <c r="AH160" i="4"/>
  <c r="AF160" i="4"/>
  <c r="Z145" i="4"/>
  <c r="AH145" i="4"/>
  <c r="AF145" i="4"/>
  <c r="AH216" i="4"/>
  <c r="AF216" i="4"/>
  <c r="Z216" i="4"/>
  <c r="Z134" i="4"/>
  <c r="AH134" i="4"/>
  <c r="AF134" i="4"/>
  <c r="AH255" i="4"/>
  <c r="AF255" i="4"/>
  <c r="Z255" i="4"/>
  <c r="AH231" i="4"/>
  <c r="AF231" i="4"/>
  <c r="Z231" i="4"/>
  <c r="Z141" i="4"/>
  <c r="AH141" i="4"/>
  <c r="AF141" i="4"/>
  <c r="AH236" i="4"/>
  <c r="AF236" i="4"/>
  <c r="Z236" i="4"/>
  <c r="AH85" i="4"/>
  <c r="Z85" i="4"/>
  <c r="AF85" i="4"/>
  <c r="Z116" i="4"/>
  <c r="AH116" i="4"/>
  <c r="AF116" i="4"/>
  <c r="AF205" i="4"/>
  <c r="Z205" i="4"/>
  <c r="AH205" i="4"/>
  <c r="Z196" i="4"/>
  <c r="AH196" i="4"/>
  <c r="AF196" i="4"/>
  <c r="AH242" i="4"/>
  <c r="AF242" i="4"/>
  <c r="Z242" i="4"/>
  <c r="AH218" i="4"/>
  <c r="AF218" i="4"/>
  <c r="Z218" i="4"/>
  <c r="AH253" i="4"/>
  <c r="AF253" i="4"/>
  <c r="Z253" i="4"/>
  <c r="AH229" i="4"/>
  <c r="AF229" i="4"/>
  <c r="Z229" i="4"/>
  <c r="Z161" i="4"/>
  <c r="AH161" i="4"/>
  <c r="AF161" i="4"/>
  <c r="AF213" i="4"/>
  <c r="Z213" i="4"/>
  <c r="AH213" i="4"/>
  <c r="Z170" i="4"/>
  <c r="AH170" i="4"/>
  <c r="AF170" i="4"/>
  <c r="Z158" i="4"/>
  <c r="AH158" i="4"/>
  <c r="AF158" i="4"/>
  <c r="AH75" i="4"/>
  <c r="Z75" i="4"/>
  <c r="AF75" i="4"/>
  <c r="AH78" i="4"/>
  <c r="Z78" i="4"/>
  <c r="AF78" i="4"/>
  <c r="AH59" i="4"/>
  <c r="AF59" i="4"/>
  <c r="Z59" i="4"/>
  <c r="AH251" i="4"/>
  <c r="AF251" i="4"/>
  <c r="Z251" i="4"/>
  <c r="AH227" i="4"/>
  <c r="AF227" i="4"/>
  <c r="Z227" i="4"/>
  <c r="AH199" i="4"/>
  <c r="AF199" i="4"/>
  <c r="Z199" i="4"/>
  <c r="Z124" i="4"/>
  <c r="AH124" i="4"/>
  <c r="AF124" i="4"/>
  <c r="AH232" i="4"/>
  <c r="AF232" i="4"/>
  <c r="Z232" i="4"/>
  <c r="AH240" i="4"/>
  <c r="AF240" i="4"/>
  <c r="Z240" i="4"/>
  <c r="AH248" i="4"/>
  <c r="AF248" i="4"/>
  <c r="Z248" i="4"/>
  <c r="AH230" i="4"/>
  <c r="AF230" i="4"/>
  <c r="Z230" i="4"/>
  <c r="AH238" i="4"/>
  <c r="AF238" i="4"/>
  <c r="Z238" i="4"/>
  <c r="AF214" i="4"/>
  <c r="Z214" i="4"/>
  <c r="AH214" i="4"/>
  <c r="AH249" i="4"/>
  <c r="AF249" i="4"/>
  <c r="Z249" i="4"/>
  <c r="AH225" i="4"/>
  <c r="AF225" i="4"/>
  <c r="Z225" i="4"/>
  <c r="Z171" i="4"/>
  <c r="AH171" i="4"/>
  <c r="AF171" i="4"/>
  <c r="Z159" i="4"/>
  <c r="AH159" i="4"/>
  <c r="AF159" i="4"/>
  <c r="Z155" i="4"/>
  <c r="AH155" i="4"/>
  <c r="AF155" i="4"/>
  <c r="AH194" i="4"/>
  <c r="AF194" i="4"/>
  <c r="Z194" i="4"/>
  <c r="Z168" i="4"/>
  <c r="AH168" i="4"/>
  <c r="AF168" i="4"/>
  <c r="Z156" i="4"/>
  <c r="AH156" i="4"/>
  <c r="AF156" i="4"/>
  <c r="Z112" i="4"/>
  <c r="AH112" i="4"/>
  <c r="AF112" i="4"/>
  <c r="AH247" i="4"/>
  <c r="AF247" i="4"/>
  <c r="Z247" i="4"/>
  <c r="AH223" i="4"/>
  <c r="AF223" i="4"/>
  <c r="Z223" i="4"/>
  <c r="Z152" i="4"/>
  <c r="AH152" i="4"/>
  <c r="AF152" i="4"/>
  <c r="AH79" i="4"/>
  <c r="Z79" i="4"/>
  <c r="AF79" i="4"/>
  <c r="Z128" i="4"/>
  <c r="AH128" i="4"/>
  <c r="AF128" i="4"/>
  <c r="AH244" i="4"/>
  <c r="AF244" i="4"/>
  <c r="Z244" i="4"/>
  <c r="AH241" i="4"/>
  <c r="AF241" i="4"/>
  <c r="Z241" i="4"/>
  <c r="Z164" i="4"/>
  <c r="AH164" i="4"/>
  <c r="AF164" i="4"/>
  <c r="Z142" i="4"/>
  <c r="AH142" i="4"/>
  <c r="AF142" i="4"/>
  <c r="AH234" i="4"/>
  <c r="AF234" i="4"/>
  <c r="Z234" i="4"/>
  <c r="AF209" i="4"/>
  <c r="Z209" i="4"/>
  <c r="AH209" i="4"/>
  <c r="AH245" i="4"/>
  <c r="AF245" i="4"/>
  <c r="Z245" i="4"/>
  <c r="AH221" i="4"/>
  <c r="AF221" i="4"/>
  <c r="Z221" i="4"/>
  <c r="Z169" i="4"/>
  <c r="AH169" i="4"/>
  <c r="AF169" i="4"/>
  <c r="Z157" i="4"/>
  <c r="AH157" i="4"/>
  <c r="AF157" i="4"/>
  <c r="Z153" i="4"/>
  <c r="AH153" i="4"/>
  <c r="AF153" i="4"/>
  <c r="Z166" i="4"/>
  <c r="AH166" i="4"/>
  <c r="AF166" i="4"/>
  <c r="Z154" i="4"/>
  <c r="AH154" i="4"/>
  <c r="AF154" i="4"/>
  <c r="Z146" i="4"/>
  <c r="AH146" i="4"/>
  <c r="AF146" i="4"/>
  <c r="AF210" i="4"/>
  <c r="Z210" i="4"/>
  <c r="AH210" i="4"/>
  <c r="AH243" i="4"/>
  <c r="AF243" i="4"/>
  <c r="Z243" i="4"/>
  <c r="AH219" i="4"/>
  <c r="AF219" i="4"/>
  <c r="Z219" i="4"/>
  <c r="AF207" i="4"/>
  <c r="Z207" i="4"/>
  <c r="AH207" i="4"/>
  <c r="Z195" i="4"/>
  <c r="AH195" i="4"/>
  <c r="AF195" i="4"/>
  <c r="AF204" i="4"/>
  <c r="Z204" i="4"/>
  <c r="AH204" i="4"/>
  <c r="AH84" i="4"/>
  <c r="Z84" i="4"/>
  <c r="AF84" i="4"/>
  <c r="AH228" i="4"/>
  <c r="AF228" i="4"/>
  <c r="Z228" i="4"/>
  <c r="AH76" i="4"/>
  <c r="Z76" i="4"/>
  <c r="AF76" i="4"/>
  <c r="AH243" i="3"/>
  <c r="AF243" i="3"/>
  <c r="Z243" i="3"/>
  <c r="AH219" i="3"/>
  <c r="AF219" i="3"/>
  <c r="Z219" i="3"/>
  <c r="AH249" i="3"/>
  <c r="AF249" i="3"/>
  <c r="Z249" i="3"/>
  <c r="AH225" i="3"/>
  <c r="AF225" i="3"/>
  <c r="Z225" i="3"/>
  <c r="AF179" i="3"/>
  <c r="AH179" i="3"/>
  <c r="Z179" i="3"/>
  <c r="AH103" i="3"/>
  <c r="AF103" i="3"/>
  <c r="Z103" i="3"/>
  <c r="AH139" i="3"/>
  <c r="AF139" i="3"/>
  <c r="Z139" i="3"/>
  <c r="AH216" i="3"/>
  <c r="AF216" i="3"/>
  <c r="Z216" i="3"/>
  <c r="AH236" i="3"/>
  <c r="AF236" i="3"/>
  <c r="Z236" i="3"/>
  <c r="AH61" i="3"/>
  <c r="AF61" i="3"/>
  <c r="Z61" i="3"/>
  <c r="AH38" i="3"/>
  <c r="AF38" i="3"/>
  <c r="Z38" i="3"/>
  <c r="AH234" i="3"/>
  <c r="AF234" i="3"/>
  <c r="Z234" i="3"/>
  <c r="AF98" i="3"/>
  <c r="Z98" i="3"/>
  <c r="AH98" i="3"/>
  <c r="AF132" i="3"/>
  <c r="AH132" i="3"/>
  <c r="Z132" i="3"/>
  <c r="AF127" i="3"/>
  <c r="AH127" i="3"/>
  <c r="Z127" i="3"/>
  <c r="Z53" i="3"/>
  <c r="AH53" i="3"/>
  <c r="AF53" i="3"/>
  <c r="AH49" i="3"/>
  <c r="AF49" i="3"/>
  <c r="Z49" i="3"/>
  <c r="AH252" i="3"/>
  <c r="AF252" i="3"/>
  <c r="Z252" i="3"/>
  <c r="AH239" i="3"/>
  <c r="AF239" i="3"/>
  <c r="Z239" i="3"/>
  <c r="AH215" i="3"/>
  <c r="AF215" i="3"/>
  <c r="Z215" i="3"/>
  <c r="AH245" i="3"/>
  <c r="AF245" i="3"/>
  <c r="Z245" i="3"/>
  <c r="AH221" i="3"/>
  <c r="AF221" i="3"/>
  <c r="Z221" i="3"/>
  <c r="AH209" i="3"/>
  <c r="AF209" i="3"/>
  <c r="Z209" i="3"/>
  <c r="AH134" i="3"/>
  <c r="AF134" i="3"/>
  <c r="Z134" i="3"/>
  <c r="AH135" i="3"/>
  <c r="AF135" i="3"/>
  <c r="Z135" i="3"/>
  <c r="AH224" i="3"/>
  <c r="AF224" i="3"/>
  <c r="Z224" i="3"/>
  <c r="AH37" i="3"/>
  <c r="AF37" i="3"/>
  <c r="Z37" i="3"/>
  <c r="AH254" i="3"/>
  <c r="AF254" i="3"/>
  <c r="Z254" i="3"/>
  <c r="AH230" i="3"/>
  <c r="AF230" i="3"/>
  <c r="Z230" i="3"/>
  <c r="AF195" i="3"/>
  <c r="AH195" i="3"/>
  <c r="Z195" i="3"/>
  <c r="AF129" i="3"/>
  <c r="AH129" i="3"/>
  <c r="Z129" i="3"/>
  <c r="Z41" i="3"/>
  <c r="AH41" i="3"/>
  <c r="AF41" i="3"/>
  <c r="AH248" i="3"/>
  <c r="AF248" i="3"/>
  <c r="Z248" i="3"/>
  <c r="AH206" i="3"/>
  <c r="AF206" i="3"/>
  <c r="Z206" i="3"/>
  <c r="AH235" i="3"/>
  <c r="AF235" i="3"/>
  <c r="Z235" i="3"/>
  <c r="AH211" i="3"/>
  <c r="AF211" i="3"/>
  <c r="Z211" i="3"/>
  <c r="AF190" i="3"/>
  <c r="AH190" i="3"/>
  <c r="Z190" i="3"/>
  <c r="AH241" i="3"/>
  <c r="AF241" i="3"/>
  <c r="Z241" i="3"/>
  <c r="AH217" i="3"/>
  <c r="AF217" i="3"/>
  <c r="Z217" i="3"/>
  <c r="AF131" i="3"/>
  <c r="Z131" i="3"/>
  <c r="AH131" i="3"/>
  <c r="AH136" i="3"/>
  <c r="AF136" i="3"/>
  <c r="Z136" i="3"/>
  <c r="Z66" i="3"/>
  <c r="AF66" i="3"/>
  <c r="AH66" i="3"/>
  <c r="AH232" i="3"/>
  <c r="AF232" i="3"/>
  <c r="Z232" i="3"/>
  <c r="AF194" i="3"/>
  <c r="AH194" i="3"/>
  <c r="Z194" i="3"/>
  <c r="AH250" i="3"/>
  <c r="AF250" i="3"/>
  <c r="Z250" i="3"/>
  <c r="AH226" i="3"/>
  <c r="AF226" i="3"/>
  <c r="Z226" i="3"/>
  <c r="Z104" i="3"/>
  <c r="AH104" i="3"/>
  <c r="AF104" i="3"/>
  <c r="AF126" i="3"/>
  <c r="AH126" i="3"/>
  <c r="Z126" i="3"/>
  <c r="AH102" i="3"/>
  <c r="AF102" i="3"/>
  <c r="Z102" i="3"/>
  <c r="AH228" i="3"/>
  <c r="AF228" i="3"/>
  <c r="Z228" i="3"/>
  <c r="AH240" i="3"/>
  <c r="AF240" i="3"/>
  <c r="Z240" i="3"/>
  <c r="AH244" i="3"/>
  <c r="AF244" i="3"/>
  <c r="Z244" i="3"/>
  <c r="AH255" i="3"/>
  <c r="AF255" i="3"/>
  <c r="Z255" i="3"/>
  <c r="AH231" i="3"/>
  <c r="AF231" i="3"/>
  <c r="Z231" i="3"/>
  <c r="AH208" i="3"/>
  <c r="AF208" i="3"/>
  <c r="Z208" i="3"/>
  <c r="AH210" i="3"/>
  <c r="AF210" i="3"/>
  <c r="Z210" i="3"/>
  <c r="AH237" i="3"/>
  <c r="AF237" i="3"/>
  <c r="Z237" i="3"/>
  <c r="AH213" i="3"/>
  <c r="AF213" i="3"/>
  <c r="Z213" i="3"/>
  <c r="AF128" i="3"/>
  <c r="Z128" i="3"/>
  <c r="AH128" i="3"/>
  <c r="AH204" i="3"/>
  <c r="AF204" i="3"/>
  <c r="Z204" i="3"/>
  <c r="AH137" i="3"/>
  <c r="AF137" i="3"/>
  <c r="Z137" i="3"/>
  <c r="AH105" i="3"/>
  <c r="AF105" i="3"/>
  <c r="Z105" i="3"/>
  <c r="Z64" i="3"/>
  <c r="AH64" i="3"/>
  <c r="AF64" i="3"/>
  <c r="Z54" i="3"/>
  <c r="AF54" i="3"/>
  <c r="AH54" i="3"/>
  <c r="AH220" i="3"/>
  <c r="AF220" i="3"/>
  <c r="Z220" i="3"/>
  <c r="Z75" i="3"/>
  <c r="AH75" i="3"/>
  <c r="AF75" i="3"/>
  <c r="AF192" i="3"/>
  <c r="Z192" i="3"/>
  <c r="AH192" i="3"/>
  <c r="AH246" i="3"/>
  <c r="AF246" i="3"/>
  <c r="Z246" i="3"/>
  <c r="AH222" i="3"/>
  <c r="AF222" i="3"/>
  <c r="Z222" i="3"/>
  <c r="AH138" i="3"/>
  <c r="AF138" i="3"/>
  <c r="Z138" i="3"/>
  <c r="Z52" i="3"/>
  <c r="AH52" i="3"/>
  <c r="AF52" i="3"/>
  <c r="AH251" i="3"/>
  <c r="AF251" i="3"/>
  <c r="Z251" i="3"/>
  <c r="AH227" i="3"/>
  <c r="AF227" i="3"/>
  <c r="Z227" i="3"/>
  <c r="AH203" i="3"/>
  <c r="AF203" i="3"/>
  <c r="Z203" i="3"/>
  <c r="AH233" i="3"/>
  <c r="AF233" i="3"/>
  <c r="Z233" i="3"/>
  <c r="AH202" i="3"/>
  <c r="AF202" i="3"/>
  <c r="Z202" i="3"/>
  <c r="AF196" i="3"/>
  <c r="AH196" i="3"/>
  <c r="Z196" i="3"/>
  <c r="AF113" i="3"/>
  <c r="AH113" i="3"/>
  <c r="Z113" i="3"/>
  <c r="Z40" i="3"/>
  <c r="AH40" i="3"/>
  <c r="AF40" i="3"/>
  <c r="Z42" i="3"/>
  <c r="AF42" i="3"/>
  <c r="AH42" i="3"/>
  <c r="AH201" i="3"/>
  <c r="AF201" i="3"/>
  <c r="Z201" i="3"/>
  <c r="AH242" i="3"/>
  <c r="AF242" i="3"/>
  <c r="Z242" i="3"/>
  <c r="AH218" i="3"/>
  <c r="AF218" i="3"/>
  <c r="Z218" i="3"/>
  <c r="AH200" i="3"/>
  <c r="AF200" i="3"/>
  <c r="Z200" i="3"/>
  <c r="AH140" i="3"/>
  <c r="AF140" i="3"/>
  <c r="Z140" i="3"/>
  <c r="AF133" i="3"/>
  <c r="AH133" i="3"/>
  <c r="Z133" i="3"/>
  <c r="AH212" i="3"/>
  <c r="AF212" i="3"/>
  <c r="Z212" i="3"/>
  <c r="Z76" i="3"/>
  <c r="AH76" i="3"/>
  <c r="AF76" i="3"/>
  <c r="AH46" i="3"/>
  <c r="AF46" i="3"/>
  <c r="Z46" i="3"/>
  <c r="AH247" i="3"/>
  <c r="AF247" i="3"/>
  <c r="Z247" i="3"/>
  <c r="AH223" i="3"/>
  <c r="AF223" i="3"/>
  <c r="Z223" i="3"/>
  <c r="AH199" i="3"/>
  <c r="AF199" i="3"/>
  <c r="Z199" i="3"/>
  <c r="AH253" i="3"/>
  <c r="AF253" i="3"/>
  <c r="Z253" i="3"/>
  <c r="AH229" i="3"/>
  <c r="AF229" i="3"/>
  <c r="Z229" i="3"/>
  <c r="AH198" i="3"/>
  <c r="AF198" i="3"/>
  <c r="Z198" i="3"/>
  <c r="AF112" i="3"/>
  <c r="AH112" i="3"/>
  <c r="Z112" i="3"/>
  <c r="AF109" i="3"/>
  <c r="AH109" i="3"/>
  <c r="Z109" i="3"/>
  <c r="Z72" i="3"/>
  <c r="AH72" i="3"/>
  <c r="AF72" i="3"/>
  <c r="AH70" i="3"/>
  <c r="AF70" i="3"/>
  <c r="Z70" i="3"/>
  <c r="AH50" i="3"/>
  <c r="AF50" i="3"/>
  <c r="Z50" i="3"/>
  <c r="AH197" i="3"/>
  <c r="AF197" i="3"/>
  <c r="Z197" i="3"/>
  <c r="AH238" i="3"/>
  <c r="AF238" i="3"/>
  <c r="Z238" i="3"/>
  <c r="AH214" i="3"/>
  <c r="AF214" i="3"/>
  <c r="Z214" i="3"/>
  <c r="AF191" i="3"/>
  <c r="AH191" i="3"/>
  <c r="Z191" i="3"/>
  <c r="AF108" i="3"/>
  <c r="AH108" i="3"/>
  <c r="Z108" i="3"/>
  <c r="AF130" i="3"/>
  <c r="AH130" i="3"/>
  <c r="Z130" i="3"/>
  <c r="Z65" i="3"/>
  <c r="AH65" i="3"/>
  <c r="AF65" i="3"/>
  <c r="Z30" i="3"/>
  <c r="AF30" i="3"/>
  <c r="AH30" i="3"/>
  <c r="AH34" i="3"/>
  <c r="AF34" i="3"/>
  <c r="Z34" i="3"/>
  <c r="AH255" i="2"/>
  <c r="AF255" i="2"/>
  <c r="Z255" i="2"/>
  <c r="AH168" i="2"/>
  <c r="AH248" i="2"/>
  <c r="Z248" i="2"/>
  <c r="Z254" i="2"/>
  <c r="AH254" i="2"/>
  <c r="AF254" i="2"/>
  <c r="Z144" i="2"/>
  <c r="Z208" i="2"/>
  <c r="AF208" i="2"/>
  <c r="AH144" i="2"/>
  <c r="Z196" i="2"/>
  <c r="AH196" i="2"/>
  <c r="AF177" i="2"/>
  <c r="AH177" i="2"/>
  <c r="Z178" i="2"/>
  <c r="AF178" i="2"/>
  <c r="Z190" i="2"/>
  <c r="AH190" i="2"/>
  <c r="AH244" i="2"/>
  <c r="Z244" i="2"/>
  <c r="AH234" i="2"/>
  <c r="Z234" i="2"/>
  <c r="Z230" i="2"/>
  <c r="AH230" i="2"/>
  <c r="AF230" i="2"/>
  <c r="Z250" i="2"/>
  <c r="AH250" i="2"/>
  <c r="AF250" i="2"/>
  <c r="AH220" i="2"/>
  <c r="AF220" i="2"/>
  <c r="Z220" i="2"/>
  <c r="Z226" i="2"/>
  <c r="AH226" i="2"/>
  <c r="AF226" i="2"/>
  <c r="AH228" i="2"/>
  <c r="AF228" i="2"/>
  <c r="Z228" i="2"/>
  <c r="AH199" i="2"/>
  <c r="Z199" i="2"/>
  <c r="AF199" i="2"/>
  <c r="AH216" i="2"/>
  <c r="AF216" i="2"/>
  <c r="Z216" i="2"/>
  <c r="AH194" i="2"/>
  <c r="AF194" i="2"/>
  <c r="Z194" i="2"/>
  <c r="AF150" i="2"/>
  <c r="AH150" i="2"/>
  <c r="Z150" i="2"/>
  <c r="Z222" i="2"/>
  <c r="AH222" i="2"/>
  <c r="AF222" i="2"/>
  <c r="AH224" i="2"/>
  <c r="AF224" i="2"/>
  <c r="Z224" i="2"/>
  <c r="Z218" i="2"/>
  <c r="AH218" i="2"/>
  <c r="AF218" i="2"/>
  <c r="Z183" i="2"/>
  <c r="AH183" i="2"/>
  <c r="AF183" i="2"/>
  <c r="AH171" i="2"/>
  <c r="AF171" i="2"/>
  <c r="Z171" i="2"/>
  <c r="AF158" i="2"/>
  <c r="AH158" i="2"/>
  <c r="Z158" i="2"/>
  <c r="AF146" i="2"/>
  <c r="AH146" i="2"/>
  <c r="Z146" i="2"/>
  <c r="AH213" i="2"/>
  <c r="AF213" i="2"/>
  <c r="Z213" i="2"/>
  <c r="AH165" i="2"/>
  <c r="AF165" i="2"/>
  <c r="Z165" i="2"/>
  <c r="AH197" i="2"/>
  <c r="AF197" i="2"/>
  <c r="Z197" i="2"/>
  <c r="AH185" i="2"/>
  <c r="AF185" i="2"/>
  <c r="Z185" i="2"/>
  <c r="AH189" i="2"/>
  <c r="AF189" i="2"/>
  <c r="Z189" i="2"/>
  <c r="Z246" i="2"/>
  <c r="AH246" i="2"/>
  <c r="AF246" i="2"/>
  <c r="AH193" i="2"/>
  <c r="AF193" i="2"/>
  <c r="Z193" i="2"/>
  <c r="AF147" i="2"/>
  <c r="AH147" i="2"/>
  <c r="Z147" i="2"/>
  <c r="Z238" i="2"/>
  <c r="AH238" i="2"/>
  <c r="AF238" i="2"/>
  <c r="AH176" i="2"/>
  <c r="AF176" i="2"/>
  <c r="Z176" i="2"/>
  <c r="Z350" i="1"/>
  <c r="AH350" i="1"/>
  <c r="AF350" i="1"/>
  <c r="Z277" i="1"/>
  <c r="AH277" i="1"/>
  <c r="AF277" i="1"/>
  <c r="AH295" i="1"/>
  <c r="AF295" i="1"/>
  <c r="Z295" i="1"/>
  <c r="AF482" i="1"/>
  <c r="Z482" i="1"/>
  <c r="AH482" i="1"/>
  <c r="Z358" i="1"/>
  <c r="AH358" i="1"/>
  <c r="AF358" i="1"/>
  <c r="AF523" i="1"/>
  <c r="AF201" i="1"/>
  <c r="Z325" i="1"/>
  <c r="AH523" i="1"/>
  <c r="AF442" i="1"/>
  <c r="Z403" i="1"/>
  <c r="AF354" i="1"/>
  <c r="AF200" i="1"/>
  <c r="AF325" i="1"/>
  <c r="AF403" i="1"/>
  <c r="AH354" i="1"/>
  <c r="AF291" i="1"/>
  <c r="Z291" i="1"/>
  <c r="AH200" i="1"/>
  <c r="Z363" i="1"/>
  <c r="AH403" i="1"/>
  <c r="Z405" i="1"/>
  <c r="AH291" i="1"/>
  <c r="AH201" i="1"/>
  <c r="AF363" i="1"/>
  <c r="Z504" i="1"/>
  <c r="Z467" i="1"/>
  <c r="AH442" i="1"/>
  <c r="AF405" i="1"/>
  <c r="Z244" i="1"/>
  <c r="Z200" i="1"/>
  <c r="AH363" i="1"/>
  <c r="Z355" i="1"/>
  <c r="AF467" i="1"/>
  <c r="AH405" i="1"/>
  <c r="AF244" i="1"/>
  <c r="AF355" i="1"/>
  <c r="AF334" i="1"/>
  <c r="Z201" i="1"/>
  <c r="AH206" i="1"/>
  <c r="Z339" i="1"/>
  <c r="AH355" i="1"/>
  <c r="AF524" i="1"/>
  <c r="AH334" i="1"/>
  <c r="Z155" i="1"/>
  <c r="AF339" i="1"/>
  <c r="Z524" i="1"/>
  <c r="AF504" i="1"/>
  <c r="AF155" i="1"/>
  <c r="AH339" i="1"/>
  <c r="Y151" i="1"/>
  <c r="AH151" i="1" s="1"/>
  <c r="AH193" i="1"/>
  <c r="AF193" i="1"/>
  <c r="Z193" i="1"/>
  <c r="Z322" i="1"/>
  <c r="AH322" i="1"/>
  <c r="AF322" i="1"/>
  <c r="Z190" i="1"/>
  <c r="AF190" i="1"/>
  <c r="Z349" i="1"/>
  <c r="Z344" i="1"/>
  <c r="AH344" i="1"/>
  <c r="AF344" i="1"/>
  <c r="Z330" i="1"/>
  <c r="AF330" i="1"/>
  <c r="AH330" i="1"/>
  <c r="Z346" i="1"/>
  <c r="AH346" i="1"/>
  <c r="AF346" i="1"/>
  <c r="Z274" i="1"/>
  <c r="AF274" i="1"/>
  <c r="Y160" i="1"/>
  <c r="AF160" i="1" s="1"/>
  <c r="Z324" i="1"/>
  <c r="AH324" i="1"/>
  <c r="AF324" i="1"/>
  <c r="Z356" i="1"/>
  <c r="AH356" i="1"/>
  <c r="AF356" i="1"/>
  <c r="Z336" i="1"/>
  <c r="AH336" i="1"/>
  <c r="AF336" i="1"/>
  <c r="AH331" i="1"/>
  <c r="AF331" i="1"/>
  <c r="Z331" i="1"/>
  <c r="AH323" i="1"/>
  <c r="AF323" i="1"/>
  <c r="Z323" i="1"/>
  <c r="AF279" i="1"/>
  <c r="Z279" i="1"/>
  <c r="AF273" i="1"/>
  <c r="Z273" i="1"/>
  <c r="AH361" i="1"/>
  <c r="Z361" i="1"/>
  <c r="AF361" i="1"/>
  <c r="AH347" i="1"/>
  <c r="Z347" i="1"/>
  <c r="AF347" i="1"/>
  <c r="AH270" i="1"/>
  <c r="Z270" i="1"/>
  <c r="AF270" i="1"/>
  <c r="AH345" i="1"/>
  <c r="AF345" i="1"/>
  <c r="Z345" i="1"/>
  <c r="Y143" i="1"/>
  <c r="AF317" i="1"/>
  <c r="Z317" i="1"/>
  <c r="AH268" i="1"/>
  <c r="Z268" i="1"/>
  <c r="AF268" i="1"/>
  <c r="AH152" i="1"/>
  <c r="AH357" i="1"/>
  <c r="AF357" i="1"/>
  <c r="Z357" i="1"/>
  <c r="AH337" i="1"/>
  <c r="AF337" i="1"/>
  <c r="Z337" i="1"/>
  <c r="Z297" i="1"/>
  <c r="AF297" i="1"/>
  <c r="AF264" i="1"/>
  <c r="AH264" i="1"/>
  <c r="Z264" i="1"/>
  <c r="AF436" i="1"/>
  <c r="AF214" i="1"/>
  <c r="AH214" i="1"/>
  <c r="Z214" i="1"/>
  <c r="AH162" i="1"/>
  <c r="AF162" i="1"/>
  <c r="Z162" i="1"/>
  <c r="AH62" i="1"/>
  <c r="Z62" i="1"/>
  <c r="AH499" i="1"/>
  <c r="AF499" i="1"/>
  <c r="Z499" i="1"/>
  <c r="AH484" i="1"/>
  <c r="AF484" i="1"/>
  <c r="Z484" i="1"/>
  <c r="AH451" i="1"/>
  <c r="AF451" i="1"/>
  <c r="Z451" i="1"/>
  <c r="AH435" i="1"/>
  <c r="AF435" i="1"/>
  <c r="Z435" i="1"/>
  <c r="Z370" i="1"/>
  <c r="AH370" i="1"/>
  <c r="AF370" i="1"/>
  <c r="AH296" i="1"/>
  <c r="AF296" i="1"/>
  <c r="Z296" i="1"/>
  <c r="AF227" i="1"/>
  <c r="Z227" i="1"/>
  <c r="AH227" i="1"/>
  <c r="AF221" i="1"/>
  <c r="Z221" i="1"/>
  <c r="AH221" i="1"/>
  <c r="AF211" i="1"/>
  <c r="AH211" i="1"/>
  <c r="Z211" i="1"/>
  <c r="AH128" i="1"/>
  <c r="Z128" i="1"/>
  <c r="Z114" i="1"/>
  <c r="AH114" i="1"/>
  <c r="AF216" i="1"/>
  <c r="AH216" i="1"/>
  <c r="Z216" i="1"/>
  <c r="AH91" i="1"/>
  <c r="Z91" i="1"/>
  <c r="AH71" i="1"/>
  <c r="Z71" i="1"/>
  <c r="AH75" i="1"/>
  <c r="Z75" i="1"/>
  <c r="Z430" i="1"/>
  <c r="AH430" i="1"/>
  <c r="AF430" i="1"/>
  <c r="AF230" i="1"/>
  <c r="Z230" i="1"/>
  <c r="AH230" i="1"/>
  <c r="AH112" i="1"/>
  <c r="Z112" i="1"/>
  <c r="AH426" i="1"/>
  <c r="AF426" i="1"/>
  <c r="Z426" i="1"/>
  <c r="Z425" i="1"/>
  <c r="AH425" i="1"/>
  <c r="AF425" i="1"/>
  <c r="AH320" i="1"/>
  <c r="AF320" i="1"/>
  <c r="Z320" i="1"/>
  <c r="AH308" i="1"/>
  <c r="AF308" i="1"/>
  <c r="Z308" i="1"/>
  <c r="AF286" i="1"/>
  <c r="Z286" i="1"/>
  <c r="AH286" i="1"/>
  <c r="Z203" i="1"/>
  <c r="AH203" i="1"/>
  <c r="AF203" i="1"/>
  <c r="AF208" i="1"/>
  <c r="AH208" i="1"/>
  <c r="Z208" i="1"/>
  <c r="AF210" i="1"/>
  <c r="AH210" i="1"/>
  <c r="Z210" i="1"/>
  <c r="Z125" i="1"/>
  <c r="AH103" i="1"/>
  <c r="Z103" i="1"/>
  <c r="AH59" i="1"/>
  <c r="Z59" i="1"/>
  <c r="AH73" i="1"/>
  <c r="Z73" i="1"/>
  <c r="AH491" i="1"/>
  <c r="AF491" i="1"/>
  <c r="Z491" i="1"/>
  <c r="AH495" i="1"/>
  <c r="AF495" i="1"/>
  <c r="Z495" i="1"/>
  <c r="AH365" i="1"/>
  <c r="AF365" i="1"/>
  <c r="Z365" i="1"/>
  <c r="AH313" i="1"/>
  <c r="AF313" i="1"/>
  <c r="Z313" i="1"/>
  <c r="AH304" i="1"/>
  <c r="AF304" i="1"/>
  <c r="Z304" i="1"/>
  <c r="Z376" i="1"/>
  <c r="AH376" i="1"/>
  <c r="AF376" i="1"/>
  <c r="AH310" i="1"/>
  <c r="AF310" i="1"/>
  <c r="Z310" i="1"/>
  <c r="Z258" i="1"/>
  <c r="AH258" i="1"/>
  <c r="AF258" i="1"/>
  <c r="Z117" i="1"/>
  <c r="AH117" i="1"/>
  <c r="Z156" i="1"/>
  <c r="AH156" i="1"/>
  <c r="AF156" i="1"/>
  <c r="AH102" i="1"/>
  <c r="Z102" i="1"/>
  <c r="AH77" i="1"/>
  <c r="Z77" i="1"/>
  <c r="AF226" i="1"/>
  <c r="Z226" i="1"/>
  <c r="AH226" i="1"/>
  <c r="AH300" i="1"/>
  <c r="AF300" i="1"/>
  <c r="Z300" i="1"/>
  <c r="AH306" i="1"/>
  <c r="AF306" i="1"/>
  <c r="Z306" i="1"/>
  <c r="AH316" i="1"/>
  <c r="AF316" i="1"/>
  <c r="Z316" i="1"/>
  <c r="AH251" i="1"/>
  <c r="Z251" i="1"/>
  <c r="AF251" i="1"/>
  <c r="AF235" i="1"/>
  <c r="Z235" i="1"/>
  <c r="AH235" i="1"/>
  <c r="AF207" i="1"/>
  <c r="AH207" i="1"/>
  <c r="Z207" i="1"/>
  <c r="AF213" i="1"/>
  <c r="AH213" i="1"/>
  <c r="Z213" i="1"/>
  <c r="AH486" i="1"/>
  <c r="AF486" i="1"/>
  <c r="Z486" i="1"/>
  <c r="AH449" i="1"/>
  <c r="AF449" i="1"/>
  <c r="Z449" i="1"/>
  <c r="AH493" i="1"/>
  <c r="AF493" i="1"/>
  <c r="Z493" i="1"/>
  <c r="AH302" i="1"/>
  <c r="AF302" i="1"/>
  <c r="Z302" i="1"/>
  <c r="Z290" i="1"/>
  <c r="AH290" i="1"/>
  <c r="AF290" i="1"/>
  <c r="AH260" i="1"/>
  <c r="AF260" i="1"/>
  <c r="Z260" i="1"/>
  <c r="AF237" i="1"/>
  <c r="Z237" i="1"/>
  <c r="AH237" i="1"/>
  <c r="AF192" i="1"/>
  <c r="Z192" i="1"/>
  <c r="AH192" i="1"/>
  <c r="AI153" i="1"/>
  <c r="AJ153" i="1" s="1"/>
  <c r="Y153" i="1"/>
  <c r="AH86" i="1"/>
  <c r="Z86" i="1"/>
  <c r="AH489" i="1"/>
  <c r="AF489" i="1"/>
  <c r="Z489" i="1"/>
  <c r="AH480" i="1"/>
  <c r="AF480" i="1"/>
  <c r="Z480" i="1"/>
  <c r="AH298" i="1"/>
  <c r="AF298" i="1"/>
  <c r="Z298" i="1"/>
  <c r="AH315" i="1"/>
  <c r="Z315" i="1"/>
  <c r="AF315" i="1"/>
  <c r="AH246" i="1"/>
  <c r="AF246" i="1"/>
  <c r="Z246" i="1"/>
  <c r="AH241" i="1"/>
  <c r="AF241" i="1"/>
  <c r="Z241" i="1"/>
  <c r="AH115" i="1"/>
  <c r="Z115" i="1"/>
  <c r="AH46" i="1"/>
  <c r="Z46" i="1"/>
  <c r="AF232" i="1"/>
  <c r="Z232" i="1"/>
  <c r="AH232" i="1"/>
  <c r="AH479" i="1"/>
  <c r="AF479" i="1"/>
  <c r="Z479" i="1"/>
  <c r="AH473" i="1"/>
  <c r="Z473" i="1"/>
  <c r="AF473" i="1"/>
  <c r="Z375" i="1"/>
  <c r="AH375" i="1"/>
  <c r="AF375" i="1"/>
  <c r="AH305" i="1"/>
  <c r="Z305" i="1"/>
  <c r="AF305" i="1"/>
  <c r="AH301" i="1"/>
  <c r="Z301" i="1"/>
  <c r="AF301" i="1"/>
  <c r="AH195" i="1"/>
  <c r="AF195" i="1"/>
  <c r="Z195" i="1"/>
  <c r="AF224" i="1"/>
  <c r="AH224" i="1"/>
  <c r="Z224" i="1"/>
  <c r="AF219" i="1"/>
  <c r="Z219" i="1"/>
  <c r="AH219" i="1"/>
  <c r="AH178" i="1"/>
  <c r="AF178" i="1"/>
  <c r="Z178" i="1"/>
  <c r="AF223" i="1"/>
  <c r="Z223" i="1"/>
  <c r="AH223" i="1"/>
  <c r="AH79" i="1"/>
  <c r="Z79" i="1"/>
  <c r="AH299" i="1"/>
  <c r="AF299" i="1"/>
  <c r="Z299" i="1"/>
  <c r="AH477" i="1"/>
  <c r="Z477" i="1"/>
  <c r="AF477" i="1"/>
  <c r="AH471" i="1"/>
  <c r="AF471" i="1"/>
  <c r="Z471" i="1"/>
  <c r="AH259" i="1"/>
  <c r="AF259" i="1"/>
  <c r="Z259" i="1"/>
  <c r="AF238" i="1"/>
  <c r="Z238" i="1"/>
  <c r="AH238" i="1"/>
  <c r="AF229" i="1"/>
  <c r="Z229" i="1"/>
  <c r="AH229" i="1"/>
  <c r="Z122" i="1"/>
  <c r="AH243" i="1"/>
  <c r="AF243" i="1"/>
  <c r="Z243" i="1"/>
  <c r="AH165" i="1"/>
  <c r="AF165" i="1"/>
  <c r="Z165" i="1"/>
  <c r="AH483" i="1"/>
  <c r="AF483" i="1"/>
  <c r="Z483" i="1"/>
  <c r="AH318" i="1"/>
  <c r="AF318" i="1"/>
  <c r="Z318" i="1"/>
  <c r="AH311" i="1"/>
  <c r="AF311" i="1"/>
  <c r="Z311" i="1"/>
  <c r="AH314" i="1"/>
  <c r="AF314" i="1"/>
  <c r="Z314" i="1"/>
  <c r="AH284" i="1"/>
  <c r="AF284" i="1"/>
  <c r="Z284" i="1"/>
  <c r="Z196" i="1"/>
  <c r="AH196" i="1"/>
  <c r="AF196" i="1"/>
  <c r="AH164" i="1"/>
  <c r="AF164" i="1"/>
  <c r="Z164" i="1"/>
  <c r="AF215" i="1"/>
  <c r="Z215" i="1"/>
  <c r="AH215" i="1"/>
  <c r="AF185" i="1"/>
  <c r="Z185" i="1"/>
  <c r="AH185" i="1"/>
  <c r="AH134" i="1"/>
  <c r="Z134" i="1"/>
  <c r="Z144" i="1"/>
  <c r="AH144" i="1"/>
  <c r="AF144" i="1"/>
  <c r="AF233" i="1"/>
  <c r="Z233" i="1"/>
  <c r="AH233" i="1"/>
  <c r="AF239" i="1"/>
  <c r="Z239" i="1"/>
  <c r="AH239" i="1"/>
  <c r="Z80" i="1"/>
  <c r="AH80" i="1"/>
  <c r="AH307" i="1"/>
  <c r="AF307" i="1"/>
  <c r="Z307" i="1"/>
  <c r="AF236" i="1"/>
  <c r="Z236" i="1"/>
  <c r="AH236" i="1"/>
  <c r="AH154" i="1"/>
  <c r="AF154" i="1"/>
  <c r="Z154" i="1"/>
  <c r="AH106" i="1"/>
  <c r="Z106" i="1"/>
  <c r="AH98" i="1"/>
  <c r="Z98" i="1"/>
  <c r="AH93" i="1"/>
  <c r="Z93" i="1"/>
  <c r="Z369" i="1"/>
  <c r="AH369" i="1"/>
  <c r="AF369" i="1"/>
  <c r="AH303" i="1"/>
  <c r="AF303" i="1"/>
  <c r="Z303" i="1"/>
  <c r="AH309" i="1"/>
  <c r="Z309" i="1"/>
  <c r="AF309" i="1"/>
  <c r="AF240" i="1"/>
  <c r="Z240" i="1"/>
  <c r="AH240" i="1"/>
  <c r="AF234" i="1"/>
  <c r="Z234" i="1"/>
  <c r="AH234" i="1"/>
  <c r="AF217" i="1"/>
  <c r="AH217" i="1"/>
  <c r="Z217" i="1"/>
  <c r="AF220" i="1"/>
  <c r="AH220" i="1"/>
  <c r="Z220" i="1"/>
  <c r="AH194" i="1"/>
  <c r="AF194" i="1"/>
  <c r="Z194" i="1"/>
  <c r="AF228" i="1"/>
  <c r="AH228" i="1"/>
  <c r="Z228" i="1"/>
  <c r="AF231" i="1"/>
  <c r="Z231" i="1"/>
  <c r="AH231" i="1"/>
  <c r="AH197" i="1"/>
  <c r="AF197" i="1"/>
  <c r="Z197" i="1"/>
  <c r="AH149" i="1"/>
  <c r="AF149" i="1"/>
  <c r="Z149" i="1"/>
  <c r="AH111" i="1"/>
  <c r="Z111" i="1"/>
  <c r="AH131" i="1"/>
  <c r="Z131" i="1"/>
  <c r="AH105" i="1"/>
  <c r="Z105" i="1"/>
  <c r="AH99" i="1"/>
  <c r="Z99" i="1"/>
  <c r="AH66" i="1"/>
  <c r="Z66" i="1"/>
  <c r="AF137" i="1" l="1"/>
  <c r="AH137" i="1"/>
  <c r="Z150" i="1"/>
  <c r="Z151" i="1"/>
  <c r="AF150" i="1"/>
  <c r="AF151" i="1"/>
  <c r="AF161" i="1"/>
  <c r="AH161" i="1"/>
  <c r="Z161" i="1"/>
  <c r="AH160" i="1"/>
  <c r="Z160" i="1"/>
  <c r="AF143" i="1"/>
  <c r="Z143" i="1"/>
  <c r="AH143" i="1"/>
  <c r="AH153" i="1"/>
  <c r="AF153" i="1"/>
  <c r="Z153" i="1"/>
</calcChain>
</file>

<file path=xl/sharedStrings.xml><?xml version="1.0" encoding="utf-8"?>
<sst xmlns="http://schemas.openxmlformats.org/spreadsheetml/2006/main" count="5459" uniqueCount="1543">
  <si>
    <t>Основание для заключения
Номер извещения/ распоряжение/ ст. № 44-ФЗ</t>
  </si>
  <si>
    <t>Дата извещения</t>
  </si>
  <si>
    <t>Нормативно-правовой акт, в рамках которого осуществляется централизованная закупка лекарственных препаратов</t>
  </si>
  <si>
    <t>Номер реестровой записи контракта</t>
  </si>
  <si>
    <t>Ссылка на ЕИС</t>
  </si>
  <si>
    <t>Дата заключения контракта</t>
  </si>
  <si>
    <t>№ Контракта</t>
  </si>
  <si>
    <t>Поставщик</t>
  </si>
  <si>
    <t>МНН закупаемого лекарственного препарата</t>
  </si>
  <si>
    <t>НМЦК (руб.)</t>
  </si>
  <si>
    <t>НМЦК (руб.) первый год</t>
  </si>
  <si>
    <t>НМЦК (руб.)   Второй год</t>
  </si>
  <si>
    <t>НМЦК (руб.)   Третий год</t>
  </si>
  <si>
    <t>цена по контракту на 2024 год</t>
  </si>
  <si>
    <t>цена с учетом ДС к контракту на 2024</t>
  </si>
  <si>
    <t>цена с учетом многолетних ГК</t>
  </si>
  <si>
    <t>Торговое наименование</t>
  </si>
  <si>
    <t>форма выпуска в соответствии с регистрационным удостоверением лекарственного препарата</t>
  </si>
  <si>
    <t>РУ</t>
  </si>
  <si>
    <t>Страна происхождения</t>
  </si>
  <si>
    <t>Доля ЛП отечественного призводства, %</t>
  </si>
  <si>
    <t>Доля ЛП иностранного призводства, %</t>
  </si>
  <si>
    <t>единица измерения</t>
  </si>
  <si>
    <t>Количество единиц измерения во вторичной упаковке</t>
  </si>
  <si>
    <t>Цена за ед. по ТЗ</t>
  </si>
  <si>
    <t>Цена за упаковку</t>
  </si>
  <si>
    <t xml:space="preserve">                                             Количество поставляемого Товара в 2024 году</t>
  </si>
  <si>
    <t>субъекты поставки по Кругу добра/COVID</t>
  </si>
  <si>
    <t xml:space="preserve">            Срок поставки согласно ГК</t>
  </si>
  <si>
    <t>Срок предоставления документов (план.), до</t>
  </si>
  <si>
    <t xml:space="preserve">                         Обеспечение исп. ГК</t>
  </si>
  <si>
    <t>цена оплаченная по контракту</t>
  </si>
  <si>
    <t>цена неоплаченная по контракту</t>
  </si>
  <si>
    <t>план на 2024 год</t>
  </si>
  <si>
    <t>статус исполнения Контракта</t>
  </si>
  <si>
    <t>общеее Количество</t>
  </si>
  <si>
    <t>I</t>
  </si>
  <si>
    <t>II</t>
  </si>
  <si>
    <t>III</t>
  </si>
  <si>
    <t>Итого кол-во 2024 дети</t>
  </si>
  <si>
    <t>Итого стоимсть 2024 дети</t>
  </si>
  <si>
    <t>Итого кол-во 2024 взрослые</t>
  </si>
  <si>
    <t>Итого стоимсть 2024 взрослые</t>
  </si>
  <si>
    <t>кол-во упаковок по потребности</t>
  </si>
  <si>
    <t>кол-во целых упаковок</t>
  </si>
  <si>
    <t>форма</t>
  </si>
  <si>
    <t>%</t>
  </si>
  <si>
    <t>сумма</t>
  </si>
  <si>
    <t>возврат пп</t>
  </si>
  <si>
    <t>0873400003922000002</t>
  </si>
  <si>
    <t>1970515020222000153</t>
  </si>
  <si>
    <t>https://zakupki.gov.ru/epz/order/notice/ea20/view/common-info.html?regNumber=0873400003922000002</t>
  </si>
  <si>
    <t>0873400003922000002_358372</t>
  </si>
  <si>
    <t>АО "Р-Фарм"</t>
  </si>
  <si>
    <t>Такролимус, капсулы пролонгированного действия 5 мг</t>
  </si>
  <si>
    <t>Адваграф®</t>
  </si>
  <si>
    <t>капсулы пролонгированного действия</t>
  </si>
  <si>
    <t>ЛСР-006205/09</t>
  </si>
  <si>
    <t>Ирландия</t>
  </si>
  <si>
    <t>шт.</t>
  </si>
  <si>
    <t>47 субъектов</t>
  </si>
  <si>
    <t>бг</t>
  </si>
  <si>
    <t>исполнен в части 2023</t>
  </si>
  <si>
    <t>0873400003922000003</t>
  </si>
  <si>
    <t>1970515020222000154</t>
  </si>
  <si>
    <t>https://zakupki.gov.ru/epz/order/notice/ea20/view/common-info.html?regNumber=0873400003922000003</t>
  </si>
  <si>
    <t>0873400003922000003-0001</t>
  </si>
  <si>
    <t>Такролимус, капсулы пролонгированного действия 0,5 мг</t>
  </si>
  <si>
    <t>0873400003922000004</t>
  </si>
  <si>
    <t>1970515020222000155</t>
  </si>
  <si>
    <t>https://zakupki.gov.ru/epz/order/notice/ea20/view/common-info.html?regNumber=0873400003922000004</t>
  </si>
  <si>
    <t>0873400003922000004-0001</t>
  </si>
  <si>
    <t>Такролимус, капсулы пролонгированного действия 1 мг</t>
  </si>
  <si>
    <t>0873400003922000279 </t>
  </si>
  <si>
    <t>1970515020222000333</t>
  </si>
  <si>
    <t>https://zakupki.gov.ru/epz/order/notice/ea20/view/common-info.html?regNumber=0873400003922000279</t>
  </si>
  <si>
    <t>0873400003922000279-0001</t>
  </si>
  <si>
    <t>Ритуксимаб, концентрат для приготовления раствора для инфузий,10  мг/мл,  10  мл</t>
  </si>
  <si>
    <t>Реддитукс®</t>
  </si>
  <si>
    <t>концентрат для приготовления раствора для инфузий, 
10 мг/мл (флакон) 10 мл х 1 (пачка картонная)</t>
  </si>
  <si>
    <t>ЛП-003584</t>
  </si>
  <si>
    <t>Россия</t>
  </si>
  <si>
    <t>мл</t>
  </si>
  <si>
    <t>0873400003922000285 </t>
  </si>
  <si>
    <t>1970515020222000316</t>
  </si>
  <si>
    <t>https://zakupki.gov.ru/epz/order/notice/ea20/view/common-info.html?regNumber=0873400003922000285</t>
  </si>
  <si>
    <t>0873400003922000285-0001</t>
  </si>
  <si>
    <t>АО "Фармимэкс"</t>
  </si>
  <si>
    <t>Эфмороктоког альфа, лиофилизат для приготовления раствора для внутривенного введения, 1500МЕ</t>
  </si>
  <si>
    <t>60 118 200,00</t>
  </si>
  <si>
    <t>ЭЛОКТЕЙТ</t>
  </si>
  <si>
    <t>[лиофилизат для приготовления раствора для внутривенного введения, 1500 МЕ (флакон) х1 + растворитель (шприц) 3 мл х1 + шток поршня х1 + адаптер для флакона х1 + инфузионный набор х1 + спиртовые салфетки х2 + пластырь х 2 + марлевая салфетка х1] х 1 (пачка картонная)</t>
  </si>
  <si>
    <t>ЛП-006034</t>
  </si>
  <si>
    <t>Германия</t>
  </si>
  <si>
    <t>МЕ</t>
  </si>
  <si>
    <t>нг</t>
  </si>
  <si>
    <t>0873400003922000286</t>
  </si>
  <si>
    <t>1970515020222000317</t>
  </si>
  <si>
    <t>https://zakupki.gov.ru/epz/order/notice/ea20/view/common-info.html?regNumber=0873400003922000286</t>
  </si>
  <si>
    <t>0873400003922000286-0001</t>
  </si>
  <si>
    <t>Эфмороктоког альфа, лиофилизат для приготовления раствора для внутривенного введения, 500МЕ</t>
  </si>
  <si>
    <t>[лиофилизат для приготовления раствора для внутривенного введения, 500 МЕ (флакон) х1 + растворитель (шприц) 3 мл х1 + шток поршня х1 + адаптер для флакона х1 + инфузионный набор х1 + спиртовые салфетки х2 + пластырь х 2 + марлевая салфетка х1] х 1 (пачка картонная)</t>
  </si>
  <si>
    <t>0873400003922000287</t>
  </si>
  <si>
    <t>1970515020222000323</t>
  </si>
  <si>
    <t>https://zakupki.gov.ru/epz/order/notice/ea20/view/common-info.html?regNumber=0873400003922000287</t>
  </si>
  <si>
    <t>0873400003922000287-0001</t>
  </si>
  <si>
    <t xml:space="preserve">Эфмороктоког альфа, лиофилизат  для  приготовления  раствора  для  внутривенного  введения, 1000МЕ </t>
  </si>
  <si>
    <t>[лиофилизат для приготовления раствора для внутривенного введения, 1000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</t>
  </si>
  <si>
    <t>0873400003922000288</t>
  </si>
  <si>
    <t>1970515020222000331</t>
  </si>
  <si>
    <t>https://zakupki.gov.ru/epz/order/notice/ea20/view/common-info.html?regNumber=0873400003922000288</t>
  </si>
  <si>
    <t>0873400003922000288-0001</t>
  </si>
  <si>
    <t>АО "Биокад"</t>
  </si>
  <si>
    <t>Глатирамера ацетат, раствор для подкожного введения, 40 мг/мл</t>
  </si>
  <si>
    <t>39 460 017,24</t>
  </si>
  <si>
    <t>Тимексон®</t>
  </si>
  <si>
    <t>[раствор для подкожного введения, 40 мг/мл (шприц) 1 мл х 6 + салфетка спиртовая х 6] х 1 (пачка картонная)</t>
  </si>
  <si>
    <t>ЛП-005103</t>
  </si>
  <si>
    <t>0873400003922000293</t>
  </si>
  <si>
    <t>1970515020222000334</t>
  </si>
  <si>
    <t>https://zakupki.gov.ru/epz/order/notice/ea20/view/common-info.html?regNumber=0873400003922000293</t>
  </si>
  <si>
    <t>0873400003922000293-0001</t>
  </si>
  <si>
    <t>Ритуксимаб, концентрат для приготовления раствора для инфузий, 10 мг/мл</t>
  </si>
  <si>
    <t>1. Ацеллбия®;
2. Ацеллбия®.</t>
  </si>
  <si>
    <t>1. концентрат для приготовления раствора для инфузий, 10 мг/мл (флакон) 50 мл х 1 (пачка картонная);
2.  концентрат для приготовления раствора для инфузий, 10 мг/мл (флакон) 10 мл х 2 (пачка картонная).</t>
  </si>
  <si>
    <t>1. ЛП-002420;
2. ЛП-002420.</t>
  </si>
  <si>
    <t>50
20</t>
  </si>
  <si>
    <t>32355,00
12942,00</t>
  </si>
  <si>
    <t>0873400003922000295</t>
  </si>
  <si>
    <t>1970515020222000324</t>
  </si>
  <si>
    <t>https://zakupki.gov.ru/epz/order/notice/ea20/view/common-info.html?regNumber=0873400003922000295</t>
  </si>
  <si>
    <t>0873400003922000295-0001</t>
  </si>
  <si>
    <t>Интерферон бета-1а, раствор для подкожного введения, 22 мкг (6 млн. МЕ)</t>
  </si>
  <si>
    <t>Тебериф®</t>
  </si>
  <si>
    <t>[раствор для подкожного введения, 
22 мкг/0.5 мл (шприц) 0.5 мл х 3 + салфетка спиртовая х 3] х 1 (пачка картонная)</t>
  </si>
  <si>
    <t>ЛП-004137</t>
  </si>
  <si>
    <t>0873400003922000300</t>
  </si>
  <si>
    <t>1970515020222000352</t>
  </si>
  <si>
    <t>https://zakupki.gov.ru/epz/order/notice/ea20/view/common-info.html?regNumber=0873400003922000300</t>
  </si>
  <si>
    <t>0873400003922000300-0001</t>
  </si>
  <si>
    <t>АО "Фармстандарт"</t>
  </si>
  <si>
    <t>Кладрибин, таблетки, 10 мг</t>
  </si>
  <si>
    <t xml:space="preserve">1 369 797 000,00	</t>
  </si>
  <si>
    <t xml:space="preserve">717 974 400,00	</t>
  </si>
  <si>
    <t>МАВЕНКЛАД®</t>
  </si>
  <si>
    <t>таблетки, 10 мг (блистер) 1 х 1 (пачка картонная)</t>
  </si>
  <si>
    <t>ЛП-006137</t>
  </si>
  <si>
    <t>Италия</t>
  </si>
  <si>
    <t>0873400003922000301</t>
  </si>
  <si>
    <t>1970515020222000350</t>
  </si>
  <si>
    <t>https://zakupki.gov.ru/epz/order/notice/ea20/view/common-info.html?regNumber=0873400003922000301</t>
  </si>
  <si>
    <t>0873400003922000301-0001</t>
  </si>
  <si>
    <t>Помалидомид, капсулы, 4 м</t>
  </si>
  <si>
    <t xml:space="preserve">1 387 286 299,35	</t>
  </si>
  <si>
    <t xml:space="preserve">694 979 649,00	</t>
  </si>
  <si>
    <t>1. Помалидомид-ТЛ;
2. Иматанго®.</t>
  </si>
  <si>
    <t>1. капсулы, 4 мг (банка) 21 х 1 (пачка картонная);
2. капсулы, 4 мг (контурная ячейковая упаковка) 7 х 3 (пачка картонная).</t>
  </si>
  <si>
    <t>1. ЛП-005891;
2. ЛП-№(000399)-(РГ-RU).</t>
  </si>
  <si>
    <t>0873400003922000307</t>
  </si>
  <si>
    <t>1970515020222000381</t>
  </si>
  <si>
    <t>https://zakupki.gov.ru/epz/order/notice/ea20/view/common-info.html?regNumber=0873400003922000307</t>
  </si>
  <si>
    <t>0873400003922000307-0001</t>
  </si>
  <si>
    <t xml:space="preserve">Интерферон бета-1а, раствор для подкожного введения, 44 мкг (12 млн. МЕ) </t>
  </si>
  <si>
    <t xml:space="preserve">1 209 556 819,20	</t>
  </si>
  <si>
    <t>[раствор для подкожного введения, 
44 мкг/0.5 мл (шприц) 0.5 мл х 3 + салфетка спиртовая х 3] х 1 (пачка картонная)</t>
  </si>
  <si>
    <t>0873400003922000311</t>
  </si>
  <si>
    <t>1970515020222000361</t>
  </si>
  <si>
    <t>https://zakupki.gov.ru/epz/order/notice/ea20/view/common-info.html?regNumber=0873400003922000311</t>
  </si>
  <si>
    <t>0873400003922000311-0001</t>
  </si>
  <si>
    <t>Адалимумаб, раствор для подкожного введения, 100 мг/мл и/или 40 мг/ 0,4 мл</t>
  </si>
  <si>
    <t xml:space="preserve">5 804 396,28	</t>
  </si>
  <si>
    <t>Хумира®</t>
  </si>
  <si>
    <t>[раствор для подкожного введения, 100 мг/мл (шприц) 0.4 мл х 1] х 2 (пачка картонная)</t>
  </si>
  <si>
    <t>ЛП-004593</t>
  </si>
  <si>
    <t>0873400003922000312</t>
  </si>
  <si>
    <t>1970515020222000359</t>
  </si>
  <si>
    <t>https://zakupki.gov.ru/epz/order/notice/ea20/view/common-info.html?regNumber=0873400003922000312</t>
  </si>
  <si>
    <t>0873400003922000312-0001</t>
  </si>
  <si>
    <t>Эфмороктоког альфа, лиофилизат для приготовления раствора для внутривенного введения, 2000МЕ</t>
  </si>
  <si>
    <t xml:space="preserve">133 077 600,00	</t>
  </si>
  <si>
    <t xml:space="preserve">67 241 760,00	</t>
  </si>
  <si>
    <t>[лиофилизат для приготовления раствора для внутривенного введения, 2000 МЕ (флакон) х1 + растворитель (шприц) 3 мл х1 + шток поршня х1 + адаптер для флакона х1 + инфузионный набор х1 + спиртовые салфетки х2 + пластырь х 2 + марлевая салфетка х1] х 1 (пачка картонная)</t>
  </si>
  <si>
    <t>0873400003922000315</t>
  </si>
  <si>
    <t>1970515020222000360</t>
  </si>
  <si>
    <t>https://zakupki.gov.ru/epz/order/notice/ea20/view/common-info.html?regNumber=0873400003922000315</t>
  </si>
  <si>
    <t>0873400003922000315-0001</t>
  </si>
  <si>
    <t>Этанерцепт, раствор для подкожного введения, 50мг/мл</t>
  </si>
  <si>
    <t xml:space="preserve">4 812 012,80	</t>
  </si>
  <si>
    <t>Энбрел®</t>
  </si>
  <si>
    <t>[раствор для подкожного введения, 50 мг/мл (шприц) 1 мл (50 мг) х 4 + салфетка спиртовая х 4] х 1 (пачка картонная)</t>
  </si>
  <si>
    <t>ЛСР-006652/09</t>
  </si>
  <si>
    <t>0873400003922000317</t>
  </si>
  <si>
    <t>1970515020222000362</t>
  </si>
  <si>
    <t>https://zakupki.gov.ru/epz/order/notice/ea20/view/common-info.html?regNumber=0873400003922000317</t>
  </si>
  <si>
    <t>0873400003922000317-0001</t>
  </si>
  <si>
    <t>Помалидомид, капсулы, 2мг</t>
  </si>
  <si>
    <t xml:space="preserve">22 423 472,82	</t>
  </si>
  <si>
    <t>Иматанго®</t>
  </si>
  <si>
    <t>капсулы, 2 мг (контурная ячейковая упаковка) 7 х 3 (пачка картонная)</t>
  </si>
  <si>
    <t>ЛП-№(000399)-(РГ-RU)</t>
  </si>
  <si>
    <t>0873400003922000321</t>
  </si>
  <si>
    <t>1970515020222000382</t>
  </si>
  <si>
    <t>https://zakupki.gov.ru/epz/order/notice/ea20/view/common-info.html?regNumber=0873400003922000321</t>
  </si>
  <si>
    <t>0873400003922000321-0001</t>
  </si>
  <si>
    <t>АО "Центр внедрения "ПРОТЕК"</t>
  </si>
  <si>
    <t>Леналидомид, капсулы 15 мг</t>
  </si>
  <si>
    <t xml:space="preserve">380 839 357,08	</t>
  </si>
  <si>
    <t>1. Леналидомид;
2. МИЕЛАНИКС.</t>
  </si>
  <si>
    <t>1. капсулы, 15 мг (контурная ячейковая упаковка) 7 х 3 (пачка картонная);
2. капсулы, 15.0 мг (банка) 21 х 1 (пачка   картонная)</t>
  </si>
  <si>
    <t>1. ЛП-005745;
2. ЛП-006637.</t>
  </si>
  <si>
    <t>0873400003922000322</t>
  </si>
  <si>
    <t>1970515020222000364</t>
  </si>
  <si>
    <t>https://zakupki.gov.ru/epz/order/notice/ea20/view/common-info.html?regNumber=0873400003922000322</t>
  </si>
  <si>
    <t>0873400003922000322-0001</t>
  </si>
  <si>
    <t>АО "БИОПРЕПАРАТ"</t>
  </si>
  <si>
    <t>Леналидомид, капсулы 5 мг</t>
  </si>
  <si>
    <t xml:space="preserve">30 743 391,84	</t>
  </si>
  <si>
    <t>ЛЕНАЛИДОМИД-ПРОМОМЕД</t>
  </si>
  <si>
    <t>капсулы, 5 мг (банка) 21 х 1 (пачка картонная)</t>
  </si>
  <si>
    <t>ЛП-008107</t>
  </si>
  <si>
    <t>пп</t>
  </si>
  <si>
    <t>0873400003922000323</t>
  </si>
  <si>
    <t>1970515020222000369</t>
  </si>
  <si>
    <t>https://zakupki.gov.ru/epz/order/notice/ea20/view/common-info.html?regNumber=0873400003922000323</t>
  </si>
  <si>
    <t>0873400003922000323-0001</t>
  </si>
  <si>
    <t>ООО "Примафарм"</t>
  </si>
  <si>
    <t xml:space="preserve">Леналидомид, капсулы, 25 мг </t>
  </si>
  <si>
    <t xml:space="preserve">1 645 612 899,84	</t>
  </si>
  <si>
    <t>МИЕЛАНИКС</t>
  </si>
  <si>
    <t>капсулы, 25.0 мг (банка) 21 х 1 (пачка картонная)</t>
  </si>
  <si>
    <t>ЛП-006637</t>
  </si>
  <si>
    <t>0873400003922000326</t>
  </si>
  <si>
    <t>1970515020222000363</t>
  </si>
  <si>
    <t>https://zakupki.gov.ru/epz/order/notice/ea20/view/common-info.html?regNumber=0873400003922000326</t>
  </si>
  <si>
    <t>0873400003922000326-0001</t>
  </si>
  <si>
    <t xml:space="preserve">Леналидомид, капсулы 10 мг </t>
  </si>
  <si>
    <t xml:space="preserve">134 446 372,20	</t>
  </si>
  <si>
    <t>капсулы, 10 мг (банка) 21 х 1 (пачка картонная)</t>
  </si>
  <si>
    <t>0873400003922000334</t>
  </si>
  <si>
    <t>1970515020222000374</t>
  </si>
  <si>
    <t>https://zakupki.gov.ru/epz/order/notice/ea20/view/common-info.html?regNumber=0873400003922000334</t>
  </si>
  <si>
    <t>0873400003922000334-0001</t>
  </si>
  <si>
    <t>Терифлуномид, таблетки, покрытые пленочной оболочкой, 14 мг</t>
  </si>
  <si>
    <t xml:space="preserve">700 075 102,50	</t>
  </si>
  <si>
    <t>Терифлуномид</t>
  </si>
  <si>
    <t>таблетки, покрытые пленочной оболочкой, 14 мг (контурная ячейковая упаковка (блистер)) 14 х 2 (пачка картонная)</t>
  </si>
  <si>
    <t>ЛП-005229</t>
  </si>
  <si>
    <t>0873400003922000367</t>
  </si>
  <si>
    <t>1970515020222000402</t>
  </si>
  <si>
    <t>https://zakupki.gov.ru/epz/order/notice/ea20/view/common-info.html?regNumber=0873400003922000367</t>
  </si>
  <si>
    <t>0873400003922000367-0001</t>
  </si>
  <si>
    <t>АО "БИОКАД"</t>
  </si>
  <si>
    <t>Глатирамера ацетат, раствор для подкожного введения, 20 мг/мл</t>
  </si>
  <si>
    <t xml:space="preserve">380 860 928,00	</t>
  </si>
  <si>
    <t>[раствор для подкожного введения, 20 мг/мл (шприц) 1 мл х 28 + (салфетка спиртовая) х 28] х 1 (пачка картонная)</t>
  </si>
  <si>
    <t>ЛП-003875</t>
  </si>
  <si>
    <t>0873400003922000368 </t>
  </si>
  <si>
    <t>1970515020222000391</t>
  </si>
  <si>
    <t>https://zakupki.gov.ru/epz/order/notice/ea20/view/common-info.html?regNumber=0873400003922000368</t>
  </si>
  <si>
    <t>0873400003922000368 -0001</t>
  </si>
  <si>
    <t>Тоцилизумаб, концентрат для приготовления раствора для инфузий, 20 мг/мл, 10 мл и/или 20 мг/мл, 20 мл</t>
  </si>
  <si>
    <t xml:space="preserve">137 016 230,40	</t>
  </si>
  <si>
    <t>Актемра®</t>
  </si>
  <si>
    <t>концентрат для приготовления раствора для инфузий, 20 мг/мл (флакон) 10 мл (200 мг/10 мл) х 1 (пачка картонная)</t>
  </si>
  <si>
    <t>ЛСР-003012/09</t>
  </si>
  <si>
    <t>Япония</t>
  </si>
  <si>
    <t>0873400003922000371</t>
  </si>
  <si>
    <t>1970515020222000409</t>
  </si>
  <si>
    <t>https://zakupki.gov.ru/epz/order/notice/ea20/view/common-info.html?regNumber=0873400003922000371</t>
  </si>
  <si>
    <t>0873400003922000371-0001</t>
  </si>
  <si>
    <t>ООО "ИРВИН 2"</t>
  </si>
  <si>
    <t>Интерферон бета-1а, лиофилизат для приготовления раствора для внутримышечного введения, 30 мкг</t>
  </si>
  <si>
    <t xml:space="preserve">620 032 406,40	</t>
  </si>
  <si>
    <t>СинноВекс</t>
  </si>
  <si>
    <t>[лиофилизат для приготовления раствора для внутримышечного введения (в комплекте с растворителем), 30 мкг/мл (6 млн. МЕ/мл) (флакон) х 1 + растворитель (шприц) 1 мл х 1 + игла х 2] х 4 (пачка картонная)</t>
  </si>
  <si>
    <t>ЛСР-009100/10</t>
  </si>
  <si>
    <t>Иран</t>
  </si>
  <si>
    <t>мкг</t>
  </si>
  <si>
    <t>0873400003922000383 </t>
  </si>
  <si>
    <t>1970515020222000421</t>
  </si>
  <si>
    <t>https://zakupki.gov.ru/epz/order/notice/ea20/view/common-info.html?regNumber=0873400003922000383</t>
  </si>
  <si>
    <t>0873400003922000383-0001</t>
  </si>
  <si>
    <t>Эфмороктоког альфа, лиофилизат для приготовления раствора для внутривенного введения, 3000 МЕ</t>
  </si>
  <si>
    <t xml:space="preserve">58 559 580,00	</t>
  </si>
  <si>
    <t xml:space="preserve">[лиофилизат для приготовления раствора для внутривенного введения,
3000 МЕ (флакон) х 1 + растворитель (шприц) 3 мл х 1 + шток поршня х1 + адаптер для флакона х1 + инфузионный набор х1 + спиртовые салфетки х2 + пластырь х 2 + марлевая салфетка х1] х 1 (пачка картонная)
</t>
  </si>
  <si>
    <t>0873400003922000384 </t>
  </si>
  <si>
    <t>1970515020222000435</t>
  </si>
  <si>
    <t>https://zakupki.gov.ru/epz/order/notice/ea20/view/common-info.html?regNumber=0873400003922000384</t>
  </si>
  <si>
    <t>0873400003922000384-0001</t>
  </si>
  <si>
    <t>Канакинумаб, раствор для подкожного введения, 150 мг/мл и/или лиофилизат для приготовления раствора для подкожного введения, 150 мг</t>
  </si>
  <si>
    <t xml:space="preserve">661 336 500,00	</t>
  </si>
  <si>
    <t>Иларис®</t>
  </si>
  <si>
    <t>раствор для подкожного введения,
150 мг/мл (флакон) 1 мл х 1 (пачка картонная)</t>
  </si>
  <si>
    <t>ЛП-005320</t>
  </si>
  <si>
    <t>Швейцария</t>
  </si>
  <si>
    <t>мг 
мл</t>
  </si>
  <si>
    <t>3698,75 
554812,50</t>
  </si>
  <si>
    <t>0873400003922000395</t>
  </si>
  <si>
    <t>1970515020222000407</t>
  </si>
  <si>
    <t>https://zakupki.gov.ru/epz/order/notice/ea20/view/common-info.html?regNumber=0873400003922000395</t>
  </si>
  <si>
    <t>0873400003922000395-0001</t>
  </si>
  <si>
    <t>Тоцилизумаб, концентрат для приготовления раствора для инфузий, 20 мг/мл, 4 мл </t>
  </si>
  <si>
    <t xml:space="preserve">83 393 186,80	</t>
  </si>
  <si>
    <t xml:space="preserve">48 848 723,00	</t>
  </si>
  <si>
    <t>концентрат для приготовления раствора для инфузий, 20 мг/мл (флакон) 4 мл (80 мг/4 мл) х 1 (пачка картонная)</t>
  </si>
  <si>
    <t>0873400003923000230</t>
  </si>
  <si>
    <t>1970515020223000233</t>
  </si>
  <si>
    <t>https://zakupki.gov.ru/epz/order/notice/ea20/view/common-info.html?regNumber=0873400003923000230</t>
  </si>
  <si>
    <t>0873400003923000230-0001</t>
  </si>
  <si>
    <t>ООО "Нанолек"</t>
  </si>
  <si>
    <t>Вакцина для профилактики дифтерии, столбняка, коклюша, полиомиелита и инфекций, вызываемых Haemophilus influenzae тип b, лиофилизат для приготовления суспензии для внутримышечного введения, в комплекте с суспензией для внутримышечного введения</t>
  </si>
  <si>
    <t xml:space="preserve">3 102 917 592,96	</t>
  </si>
  <si>
    <t>1.Пентаксим® (вакцина для профилактики дифтерии и столбняка адсорбированная, коклюша ацеллюлярная, полиомиелита инактивированная и инфекций, вызываемых Haemophilus influenzae тип b конъюгированная);
2. Пентаксим® (вакцина для профилактики дифтерии и столбняка адсорбированная, коклюша ацеллюлярная, полиомиелита инактивированная и инфекций, вызываемых Haemophilus influenzae тип b конъюгированная).</t>
  </si>
  <si>
    <t>1.	[лиофилизат для приготовления суспензии для внутримышечного введения, 1 доза (флакон) 1 доза х 1 + суспензия для внутримышечного введения, 0.5 мл (шприц + игла) 0.5 мл (1 доза) х 1] х 1 (пачка картонная);
2.	[лиофилизат для приготовления суспензии для внутримышечного введения, 1 доза (флакон) 1 доза х 1 + суспензия для внутримышечного введения, 0.5 мл (шприц + игла) 0.5 мл (1 доза) х 1] х 1 (пачка картонная).</t>
  </si>
  <si>
    <t>1.ЛСР-005121/08;
2.ЛСР-005121/08.</t>
  </si>
  <si>
    <t>Франция</t>
  </si>
  <si>
    <t>доза</t>
  </si>
  <si>
    <t>исполнен 1 этап</t>
  </si>
  <si>
    <t>0873400003923000432</t>
  </si>
  <si>
    <t>1970515020223000410</t>
  </si>
  <si>
    <t>https://zakupki.gov.ru/epz/order/notice/ea20/view/common-info.html?regNumber=0873400003923000432</t>
  </si>
  <si>
    <t>0873400003923000432_358372</t>
  </si>
  <si>
    <t>АО "Ланцет"</t>
  </si>
  <si>
    <t>Тедуглутид, лиофилизат для приготовления раствора для подкожного введения, 5 мг</t>
  </si>
  <si>
    <t>Гэттестив®</t>
  </si>
  <si>
    <t>[лиофилизат для приготовления раствора для подкожного введения, 5 мг (флакон) x 28 + растворитель (шприц) 0.5 мл x 28] x 1 (пачка картонная)</t>
  </si>
  <si>
    <t>ЛП-007112</t>
  </si>
  <si>
    <t>мг</t>
  </si>
  <si>
    <t>86 субъектов</t>
  </si>
  <si>
    <t>в стадии исполнения</t>
  </si>
  <si>
    <t>0873400003923000436</t>
  </si>
  <si>
    <t>1970515020223000393</t>
  </si>
  <si>
    <t>https://zakupki.gov.ru/epz/order/notice/ea20/view/common-info.html?regNumber=0873400003923000436</t>
  </si>
  <si>
    <t>0873400003923000436_358372</t>
  </si>
  <si>
    <t>АО «Фармимэкс»</t>
  </si>
  <si>
    <t>Элосульфаза альфа, концентрат для
приготовления раствора для инфузий, 1 мг/мл</t>
  </si>
  <si>
    <t>1. Вимизайм®;
2. Вимизайм®;
3. Вимизайм®.</t>
  </si>
  <si>
    <t>1. концентрат для приготовления раствора для инфузий, 1 мг/мл (флакон) 5 мл х 1 (пачка картонная);
2. концентрат для приготовления раствора для инфузий, 1 мг/мл (флакон) 5 мл х 1 (пачка картонная);
3. концентрат для приготовления раствора для инфузий, 1 мг/мл (флакон) 5 мл х 1 (пачка картонная).</t>
  </si>
  <si>
    <t>1. ЛП-№(001669)-(РГ-RU);
2. ЛП-№(001669)-(РГ-RU);
3. ЛП-№(001669)-(РГ-RU).</t>
  </si>
  <si>
    <t>0873400003923000442</t>
  </si>
  <si>
    <t>1970515020223000399</t>
  </si>
  <si>
    <t>https://zakupki.gov.ru/epz/order/notice/ea20/view/common-info.html?regNumber=0873400003923000442</t>
  </si>
  <si>
    <t>0873400003923000442_358372</t>
  </si>
  <si>
    <t>Аталурен, порошок для приема внутрь, 250 мг</t>
  </si>
  <si>
    <t>1. ТРАНСЛАРНА®;
2. ТРАНСЛАРНА®;
3. ТРАНСЛАРНА®;
4. ТРАНСЛАРНА®;
5. ТРАНСЛАРНА®.</t>
  </si>
  <si>
    <t>1. порошок для приема внутрь, 250 мг (пакетик-саше) 1000 мг х 30 (пачка картонная);
2. порошок для приема внутрь, 250 мг (пакетик-саше) 1000 мг х 30 (пачка картонная);
3. порошок для приема внутрь, 250 мг (пакетик-саше) 1000 мг х 30 (пачка картонная);
4. порошок для приема внутрь, 250 мг (пакетик-саше) 1000 мг х 30 (пачка картонная);
5. порошок для приема внутрь, 250 мг (пакетик-саше) 1000 мг х 30 (пачка картонная).</t>
  </si>
  <si>
    <t>1. ЛП-006596;
2. ЛП-006596;
3. ЛП-006596;
4. ЛП-006596;
5. ЛП-006596.</t>
  </si>
  <si>
    <t>США, Испания</t>
  </si>
  <si>
    <t>г</t>
  </si>
  <si>
    <t>0873400003923000445</t>
  </si>
  <si>
    <t>1970515020223000397</t>
  </si>
  <si>
    <t>https://zakupki.gov.ru/epz/order/notice/ea20/view/common-info.html?regNumber=0873400003923000445</t>
  </si>
  <si>
    <t>0873400003923000445_358372</t>
  </si>
  <si>
    <t>Нусинерсен, раствор для интратекального введения, 2,4 мг/мл</t>
  </si>
  <si>
    <t>1.Спинраза;
2.Спинраза.</t>
  </si>
  <si>
    <t>1.раствор для интратекального введения, 2.4 мг/мл (флакон) 5 мл х 1 (пачка картонная);
2.раствор для интратекального введения, 2.4 мг/мл (флакон) 5 мл х 1 (пачка картонная).</t>
  </si>
  <si>
    <t>1.ЛП-005730;
2.ЛП-005730.</t>
  </si>
  <si>
    <t>0873400003923000446</t>
  </si>
  <si>
    <t>1970515020223000402</t>
  </si>
  <si>
    <t>https://zakupki.gov.ru/epz/order/notice/ea20/view/common-info.html?regNumber=0873400003923000446</t>
  </si>
  <si>
    <t>0873400003923000446_358372</t>
  </si>
  <si>
    <t>ООО "ИРВИН"</t>
  </si>
  <si>
    <t>Рисдиплам, порошок для приготовления раствора для приема внутрь 0,75 мг/мл</t>
  </si>
  <si>
    <t>1.ЭВРИСДИ®;
2.ЭВРИСДИ®.</t>
  </si>
  <si>
    <t>1. [Порошок для приготовления раствора для приема внутрь 0.75 мг/мл (флакон) 2 г х 1 + адаптер х 1 + шприц 6 мл х 2 + шприц 12 мл х 2] х 1 (пачка картонная);
2. [Порошок для приготовления раствора для приема внутрь, 0.75 мг/мл (флакон) 2 г х 1 + адаптер х 1 + шприц 1 мл х 2 + шприц 6 мл х 2 + шприц 12 мл х 1] х 1 (пачка картонная).</t>
  </si>
  <si>
    <t>1. ЛП-006602;
2. ЛП-006602.</t>
  </si>
  <si>
    <t>исполнен</t>
  </si>
  <si>
    <t>0873400003923000447</t>
  </si>
  <si>
    <t>1970515020223000396</t>
  </si>
  <si>
    <t>https://zakupki.gov.ru/epz/order/notice/ea20/view/common-info.html?regNumber=0873400003923000447</t>
  </si>
  <si>
    <t>0873400003923000447_358372</t>
  </si>
  <si>
    <t>Асфотаза альфа, раствор для подкожного введения, 100 мг/мл, 0,8 мл</t>
  </si>
  <si>
    <t>1. Стрензик®;
2. Стрензик®.</t>
  </si>
  <si>
    <t>1. раствор для подкожного введения,
100 мг/мл (флакон) 80 мг/0.8 мл х 12 (пачка картонная);
2. раствор для подкожного введения,
100 мг/мл (флакон) 80 мг/0.8 мл х 12 (пачка картонная).</t>
  </si>
  <si>
    <t>1. ЛП-005666;
2. ЛП-005666.</t>
  </si>
  <si>
    <t>0873400003923000450</t>
  </si>
  <si>
    <t>1970515020223000424</t>
  </si>
  <si>
    <t>https://zakupki.gov.ru/epz/order/notice/ea20/view/common-info.html?regNumber=0873400003923000450</t>
  </si>
  <si>
    <t>0873400003923000450_358372</t>
  </si>
  <si>
    <t>Асфотаза альфа, раствор для подкожного введения, 40 мг/мл, 1 мл</t>
  </si>
  <si>
    <t>1. Стрензик®;
2. Стрензик®;
3. Стрензик®;
4. Стрензик®.</t>
  </si>
  <si>
    <t>1. раствор для подкожного введения,
40 мг/мл (флакон) 40 мг/1.0 мл х 12 (пачка картонная);
2. раствор для подкожного введения,
40 мг/мл (флакон) 40 мг/1.0 мл х 12 (пачка картонная);
3. раствор для подкожного введения,
40 мг/мл (флакон) 40 мг/1.0 мл х 12 (пачка картонная);
4. раствор для подкожного введения,
40 мг/мл (флакон) 40 мг/1.0 мл х 12 (пачка картонная).</t>
  </si>
  <si>
    <t>1. ЛП-005666;
2. ЛП-005666;
3. ЛП-005666;
4. ЛП-005666.</t>
  </si>
  <si>
    <t>0873400003923000452</t>
  </si>
  <si>
    <t>1970515020223000422</t>
  </si>
  <si>
    <t>https://zakupki.gov.ru/epz/order/notice/ea20/view/common-info.html?regNumber=0873400003923000452</t>
  </si>
  <si>
    <t>0873400003923000452_358372</t>
  </si>
  <si>
    <t>Селуметиниб, капсулы, 25 мг</t>
  </si>
  <si>
    <t>Коселуго</t>
  </si>
  <si>
    <t>капсулы, 25 мг (флакон) 60 х 1 (пачка картонная)</t>
  </si>
  <si>
    <t>ЛП-007563</t>
  </si>
  <si>
    <t>США</t>
  </si>
  <si>
    <t>шт</t>
  </si>
  <si>
    <t>0873400003923000455</t>
  </si>
  <si>
    <t>1970515020223000414</t>
  </si>
  <si>
    <t>https://zakupki.gov.ru/epz/order/notice/ea20/view/common-info.html?regNumber=0873400003923000455</t>
  </si>
  <si>
    <t>0873400003923000455_358372</t>
  </si>
  <si>
    <t>Канакинумаб, лиофилизат для приготовления раствора для подкожного введения, 150 мг и/или раствор для подкожного введения, 150
мг/мл</t>
  </si>
  <si>
    <t>раствор для подкожного введения, 150 мг/мл (флакон) 1 мл х 1 (пачка картонная)</t>
  </si>
  <si>
    <t>0873400003923000456</t>
  </si>
  <si>
    <t>1970515020223000413</t>
  </si>
  <si>
    <t>https://zakupki.gov.ru/epz/order/notice/ea20/view/common-info.html?regNumber=0873400003923000456</t>
  </si>
  <si>
    <t>0873400003923000456_358372</t>
  </si>
  <si>
    <t>Себелипаза альфа, концентрат для
приготовления раствора для инфузий, 2 мг/мл</t>
  </si>
  <si>
    <t>1. Канума®;
2. Канума®;
3. Канума®;
4. Канума®;
5. Канума®;
6. Канума®;
7. Канума®.</t>
  </si>
  <si>
    <t>1. концентрат для приготовления раствора для инфузий, 2 мг/мл (флакон) 10 мл х 1 (пачка картонная);
2. концентрат для приготовления раствора для инфузий, 2 мг/мл (флакон) 10 мл х 1 (пачка картонная);
3. концентрат для приготовления раствора для инфузий, 2 мг/мл (флакон) 10 мл х 1 (пачка картонная);
4. концентрат для приготовления раствора для инфузий, 2 мг/мл (флакон) 10 мл х 1 (пачка картонная);
5. концентрат для приготовления раствора для инфузий, 2 мг/мл (флакон) 10 мл х 1 (пачка картонная);
6. концентрат для приготовления раствора для инфузий, 2 мг/мл (флакон) 10 мл х 1 (пачка картонная);
7. концентрат для приготовления раствора для инфузий, 2 мг/мл (флакон) 10 мл х 1 (пачка картонная).</t>
  </si>
  <si>
    <t>1. ЛП-004513;
2. ЛП-004513;
3. ЛП-004513;
4. ЛП-004513;
5. ЛП-004513;
6. ЛП-004513;
7. ЛП-004513.</t>
  </si>
  <si>
    <t>Ирландия, Германия, Италия</t>
  </si>
  <si>
    <t>0873400003923000460</t>
  </si>
  <si>
    <t>1970515020223000433</t>
  </si>
  <si>
    <t>https://zakupki.gov.ru/epz/order/notice/ea20/view/common-info.html?regNumber=08734000039230004560</t>
  </si>
  <si>
    <t>0873400003923000460_358372</t>
  </si>
  <si>
    <t>Селуметиниб, капсулы, 10 мг</t>
  </si>
  <si>
    <t>капсулы, 10 мг (флакон) 60 х 1  
(пачка картонная)</t>
  </si>
  <si>
    <t>0873400003923000463</t>
  </si>
  <si>
    <t>1970515020223000430</t>
  </si>
  <si>
    <t>https://zakupki.gov.ru/epz/order/notice/ea20/view/common-info.html?regNumber=0873400003923000463</t>
  </si>
  <si>
    <t>0873400003923000463_358372</t>
  </si>
  <si>
    <t>Аталурен, порошок для приема внутрь, 125 мг</t>
  </si>
  <si>
    <t>1. порошок для приема внутрь, 125 мг (пакетик-саше) 500 мг х 30 (пачка картонная);
2. порошок для приема внутрь, 125 мг (пакетик-саше) 500 мг х 30 (пачка картонная);
3. порошок для приема внутрь, 125 мг (пакетик-саше) 500 мг х 30 (пачка картонная);
4. порошок для приема внутрь, 125 мг (пакетик-саше) 500 мг х 30 (пачка картонная);
5. порошок для приема внутрь, 125 мг (пакетик-саше) 500 мг х 30 (пачка картонная).</t>
  </si>
  <si>
    <t>1.ЛП-006596;
2.ЛП-006596;
3.ЛП-006596;
4.ЛП-006596;
5.ЛП-006596.</t>
  </si>
  <si>
    <t>0873400003923000467</t>
  </si>
  <si>
    <t>1970515020223000421</t>
  </si>
  <si>
    <t>https://zakupki.gov.ru/epz/order/notice/ea20/view/common-info.html?regNumber=0873400003923000467</t>
  </si>
  <si>
    <t>0873400003923000467_358372</t>
  </si>
  <si>
    <t xml:space="preserve">Аталурен, порошок для приема внутрь, 1000 мг </t>
  </si>
  <si>
    <t>1. порошок для приема внутрь, 1000 мг (пакетик-саше) 4000 мг х 30 (пачка картонная);
2. порошок для приема внутрь, 1000 мг (пакетик-саше) 4000 мг х 30 (пачка картонная);
3. порошок для приема внутрь, 1000 мг (пакетик-саше) 4000 мг х 30 (пачка картонная);
4. порошок для приема внутрь, 1000 мг (пакетик-саше) 4000 мг х 30 (пачка картонная);
5. порошок для приема внутрь, 1000 мг (пакетик-саше) 4000 мг х 30 (пачка картонная).</t>
  </si>
  <si>
    <t>0873400003923000468</t>
  </si>
  <si>
    <t>1970515020223000401</t>
  </si>
  <si>
    <t>https://zakupki.gov.ru/epz/order/notice/ea20/view/common-info.html?regNumber=0873400003923000468</t>
  </si>
  <si>
    <t>0873400003923000468_358372</t>
  </si>
  <si>
    <t>Селексипаг, таблетки, покрытые пленочной оболочкой, 200 мкг</t>
  </si>
  <si>
    <t>Апбрави</t>
  </si>
  <si>
    <t>таблетки, покрытые пленочной оболочкой, 200 мкг (блистер) 10 х 6 (пачка картонная)</t>
  </si>
  <si>
    <t>ЛП-005577</t>
  </si>
  <si>
    <t>0873400003923000470</t>
  </si>
  <si>
    <t>нет заявок</t>
  </si>
  <si>
    <t>1512 вич</t>
  </si>
  <si>
    <t>https://zakupki.gov.ru/epz/order/notice/ea20/view/common-info.html?regNumber=0873400003923000470</t>
  </si>
  <si>
    <t>Доравирин + Ламивудин + Тенофовир, таблетки, покрытые пленочной оболочкой, 100 мг + 300 мг + 245 мг</t>
  </si>
  <si>
    <t>0873400003923000472</t>
  </si>
  <si>
    <t>1970515020223000423</t>
  </si>
  <si>
    <t>https://zakupki.gov.ru/epz/order/notice/ea20/view/common-info.html?regNumber=0873400003923000472</t>
  </si>
  <si>
    <t>0873400003923000472_358372</t>
  </si>
  <si>
    <t>Эверолимус, таблетки диспергируемые, 5 мг</t>
  </si>
  <si>
    <t>Афинитор®</t>
  </si>
  <si>
    <t>таблетки диспергируемые, 5 мг (блистер) 10 х 3 (пачка картонная)</t>
  </si>
  <si>
    <t>ЛП-002288</t>
  </si>
  <si>
    <t>0873400003923000474</t>
  </si>
  <si>
    <t>1970515020223000425</t>
  </si>
  <si>
    <t>https://zakupki.gov.ru/epz/order/notice/ea20/view/common-info.html?regNumber=0873400003923000474</t>
  </si>
  <si>
    <t>0873400003923000474_358372</t>
  </si>
  <si>
    <t>Селексипаг, таблетки, покрытые пленочной оболочкой, 800 мкг</t>
  </si>
  <si>
    <t>таблетки, покрытые пленочной оболочкой, 800 мкг (блистер) 10 х 6 (пачка картонная)</t>
  </si>
  <si>
    <t>0873400003923000475</t>
  </si>
  <si>
    <t>1970515020223000426</t>
  </si>
  <si>
    <t>https://zakupki.gov.ru/epz/order/notice/ea20/view/common-info.html?regNumber=0873400003923000475</t>
  </si>
  <si>
    <t>0873400003923000475-0001</t>
  </si>
  <si>
    <t>ООО "Фарм-Трэйд"</t>
  </si>
  <si>
    <t>Дарунавир, таблетки, покрытые пленочной оболочкой, 800 мг</t>
  </si>
  <si>
    <t>1. Дарунавир;
2. Дарунавир.</t>
  </si>
  <si>
    <t>1. таблетки, покрытые пленочной оболочкой, 800 мг (банка) 60 х 1 (пачка картонная);
2. таблетки, покрытые пленочной оболочкой, 800 мг (банка) 60 х 1 (пачка картонная).</t>
  </si>
  <si>
    <t>1. ЛП-006293;
2. ЛП-006293.</t>
  </si>
  <si>
    <t>0873400003923000484</t>
  </si>
  <si>
    <t>1970515020223000420</t>
  </si>
  <si>
    <t>https://zakupki.gov.ru/epz/order/notice/ea20/view/common-info.html?regNumber=0873400003923000484</t>
  </si>
  <si>
    <t>0873400003923000484_358372</t>
  </si>
  <si>
    <t>Эверолимус, таблетки диспергируемые, 3 мг</t>
  </si>
  <si>
    <t>таблетки диспергируемые, 3 мг (блистер) 10 х 3 (пачка картонная)</t>
  </si>
  <si>
    <t>0873400003923000485</t>
  </si>
  <si>
    <t>1970515020223000419</t>
  </si>
  <si>
    <t>https://zakupki.gov.ru/epz/order/notice/ea20/view/common-info.html?regNumber=0873400003923000485</t>
  </si>
  <si>
    <t>0873400003923000485_358372</t>
  </si>
  <si>
    <t>Ланаделумаб, раствор для подкожного
введения, 150 мг/мл</t>
  </si>
  <si>
    <t>Такзайро®</t>
  </si>
  <si>
    <t>раствор для подкожного введения, 150 мг/мл (предварительно заполненный шприц) 
2.0 мл х 1 (пачка картонная)</t>
  </si>
  <si>
    <t>ЛП-006876</t>
  </si>
  <si>
    <t>0873400003923000486</t>
  </si>
  <si>
    <t>1970515020223000434</t>
  </si>
  <si>
    <t>https://zakupki.gov.ru/epz/order/notice/ea20/view/common-info.html?regNumber=0873400003923000486</t>
  </si>
  <si>
    <t>0873400003923000486_358372</t>
  </si>
  <si>
    <t>Эверолимус, таблетки диспергируемые, 2 мг</t>
  </si>
  <si>
    <t>таблетки диспергируемые, 2 мг (блистер) 10 х 3 (пачка картонная)</t>
  </si>
  <si>
    <t>0873400003923000487</t>
  </si>
  <si>
    <t>1970515020223000418</t>
  </si>
  <si>
    <t>https://zakupki.gov.ru/epz/order/notice/ea20/view/common-info.html?regNumber=0873400003923000487</t>
  </si>
  <si>
    <t>0873400003923000487_358372</t>
  </si>
  <si>
    <t>ООО "РЕДФАРМ"</t>
  </si>
  <si>
    <t>Карглумовая кислота, таблетки
диспергируемые, 200 мг</t>
  </si>
  <si>
    <t>1. Карбаглю;
2. Карглумовая кислота Вэймейд.</t>
  </si>
  <si>
    <t>1.таблетки диспергируемые, 200 мг (флакон)
60 х 1 (пачка картонная);
2.таблетки диспергируемые, 200 мг (флакон)
60 х 1 (пачка картонная).</t>
  </si>
  <si>
    <t>1. ЛП-008186;
2. ЛП-№(002565)-(РГ-RU).</t>
  </si>
  <si>
    <t>Франция, Индия</t>
  </si>
  <si>
    <t>0873400003923000490</t>
  </si>
  <si>
    <t>закупка отменена</t>
  </si>
  <si>
    <t>https://zakupki.gov.ru/epz/order/notice/ea20/view/common-info.html?regNumber=0873400003923000490</t>
  </si>
  <si>
    <t>Атазанавир, капсулы, 200 мг</t>
  </si>
  <si>
    <t>0873400003923000492</t>
  </si>
  <si>
    <t>1512 туб</t>
  </si>
  <si>
    <t>https://zakupki.gov.ru/epz/order/notice/ea20/view/common-info.html?regNumber=0873400003923000492</t>
  </si>
  <si>
    <t>Аннулирована</t>
  </si>
  <si>
    <t>Бедаквилин, таблетки, 100 мг</t>
  </si>
  <si>
    <t>0873400003923000494</t>
  </si>
  <si>
    <t>1970515020223000429</t>
  </si>
  <si>
    <t>https://zakupki.gov.ru/epz/order/notice/ea20/view/common-info.html?regNumber=0873400003923000494</t>
  </si>
  <si>
    <t>0873400003923000494_358372</t>
  </si>
  <si>
    <t>АО "Санофи Россия"</t>
  </si>
  <si>
    <t>Алглюкозидаза альфа, лиофилизат для приготовления концентрата для приготовления раствора для инфузий, 50 мг</t>
  </si>
  <si>
    <t>Майозайм®</t>
  </si>
  <si>
    <t>лиофилизат для приготовления концентрата для приготовления раствора для инфузий, 50 мг (флакон) х 1 (пачка картонная)</t>
  </si>
  <si>
    <t>ЛП-№(000136)-(РГ-RU)</t>
  </si>
  <si>
    <t>0873400003923000499</t>
  </si>
  <si>
    <t>1970515020223000437</t>
  </si>
  <si>
    <t>https://zakupki.gov.ru/epz/order/notice/ea20/view/common-info.html?regNumber=0873400003923000499</t>
  </si>
  <si>
    <t>0873400003923000499-0001</t>
  </si>
  <si>
    <t>Доравирин + Ламивудин + Тенофовир,
таблетки, покрытые пленочной оболочкой, 100 мг + 300 мг + 245 мг</t>
  </si>
  <si>
    <t>Делстриго</t>
  </si>
  <si>
    <t>таблетки, покрытые пленочной оболочкой, 100 мг+300 мг+245 мг (флакон) 30 х 1 (пачка картонная)</t>
  </si>
  <si>
    <t>ЛП-005928</t>
  </si>
  <si>
    <t>0873400003923000511</t>
  </si>
  <si>
    <t>1970515020223000447</t>
  </si>
  <si>
    <t>https://zakupki.gov.ru/epz/order/notice/ea20/view/common-info.html?regNumber=0873400003923000511</t>
  </si>
  <si>
    <t>0873400003923000511_358372</t>
  </si>
  <si>
    <t>Ивакафтор+Лумакафтор, гранулы, 188
мг+150 мг</t>
  </si>
  <si>
    <t>1. Оркамби®;
2. Оркамби®.</t>
  </si>
  <si>
    <t>1. гранулы, 188 мг+150 мг (саше) 497.4 мг х 56 (пачка картонная);
2. гранулы, 188 мг+150 мг (саше) 497.4 мг х 56 (пачка картонная).</t>
  </si>
  <si>
    <t>1.ЛП-007000;
2.ЛП-007000.</t>
  </si>
  <si>
    <t>Великобритания, США</t>
  </si>
  <si>
    <t>0873400003923000512</t>
  </si>
  <si>
    <t>1970515020223000448</t>
  </si>
  <si>
    <t>https://zakupki.gov.ru/epz/order/notice/ea20/view/common-info.html?regNumber=0873400003923000512</t>
  </si>
  <si>
    <t>0873400003923000512_358372</t>
  </si>
  <si>
    <t>Асфотаза альфа, раствор для подкожного
введения, 40 мг/мл, 1 мл</t>
  </si>
  <si>
    <t>1. ЛП-005666 от 19.07.2019 изм. 09.07.2021;
2. ЛП-005666 от 19.07.2019 изм. 09.07.2021;
3. ЛП-005666 от 19.07.2019 изм. 21.03.2023;
4. ЛП-005666 от 19.07.2019 изм. 21.03.2023.</t>
  </si>
  <si>
    <t>Алтайский край, Тюменская область</t>
  </si>
  <si>
    <t>0873400003923000514</t>
  </si>
  <si>
    <t>1970515020223000450</t>
  </si>
  <si>
    <t>https://zakupki.gov.ru/epz/order/notice/ea20/view/common-info.html?regNumber=0873400003923000514</t>
  </si>
  <si>
    <t>0873400003923000514-0001</t>
  </si>
  <si>
    <t>Сиртуро</t>
  </si>
  <si>
    <t>таблетки, 100 мг (флакон) 188 х 1 (пачка картонная)</t>
  </si>
  <si>
    <t>ЛП-002281</t>
  </si>
  <si>
    <t>0873400003923000515</t>
  </si>
  <si>
    <t>1970515020223000458</t>
  </si>
  <si>
    <t>https://zakupki.gov.ru/epz/order/notice/ea20/view/common-info.html?regNumber=0873400003923000515</t>
  </si>
  <si>
    <t>0873400003923000515_358372</t>
  </si>
  <si>
    <t>0873400003923000517</t>
  </si>
  <si>
    <t>1970515020223000452</t>
  </si>
  <si>
    <t>https://zakupki.gov.ru/epz/order/notice/ea20/view/common-info.html?regNumber=0873400003923000517</t>
  </si>
  <si>
    <t>0873400003923000517_358372</t>
  </si>
  <si>
    <t>1. порошок для приема внутрь, 125 мг (пакетик-саше) 500 мг х 30 (пачка картонная);
2. порошок для приема внутрь, 125 мг (пакетик-саше) 500 мг х 30 (пачка картонная);
3. порошок для приема внутрь, 125 мг (пакетик-саше) 500 мг х 30 (пачка картонная);
4. порошок для приема внутрь, 125 мг (пакетик-саше) 500 мг х 30 (пачка картонная);
5.  порошок для приема внутрь, 125 мг (пакетик-саше) 500 мг х 30 (пачка картонная).</t>
  </si>
  <si>
    <t>1.ЛП-006596 от 24.11.2020;
2.ЛП-006596 от 24.11.2020;
3.ЛП-006596 от 24.11.2020 изм. от 09.01.2023;
4.ЛП-006596 от 24.11.2020 изм. от 09.01.2023;
5.ЛП-006596 от 24.11.2020 изм. от 09.01.2023.</t>
  </si>
  <si>
    <t>0873400003923000519</t>
  </si>
  <si>
    <t>1970515020223000459</t>
  </si>
  <si>
    <t>https://zakupki.gov.ru/epz/order/notice/ea20/view/common-info.html?regNumber=0873400003923000519</t>
  </si>
  <si>
    <t>0873400003923000519_358372</t>
  </si>
  <si>
    <t>1. раствор для подкожного введения, 100 мг/мл (флакон) 80 мг/0.8 мл х 12 (пачка картонная);
2. раствор для подкожного введения, 100 мг/мл (флакон) 80 мг/0.8 мл х 12 (пачка картонная).</t>
  </si>
  <si>
    <t>0873400003923000521</t>
  </si>
  <si>
    <t>1970515020223000456</t>
  </si>
  <si>
    <t>https://zakupki.gov.ru/epz/order/notice/ea20/view/common-info.html?regNumber=0873400003923000521</t>
  </si>
  <si>
    <t>0873400003923000521_358372</t>
  </si>
  <si>
    <t>1.  Майозайм®;
2.  Майозайм®.</t>
  </si>
  <si>
    <t>1. лиофилизат для приготовления концентрата для приготовления раствора для инфузий, 50 мг (флакон) х 1 (пачка картонная);
2. лиофилизат для приготовления концентрата для приготовления раствора для инфузий, 50 мг (флакон) х 1 (пачка картонная).</t>
  </si>
  <si>
    <t>1. ЛП-№(000136)-(РГ-RU);
2. ЛП-№(000136)-(РГ-RU) с изм от 03.10.2023.</t>
  </si>
  <si>
    <t>16599 от 22.01.2024</t>
  </si>
  <si>
    <t>0873400003923000522</t>
  </si>
  <si>
    <t>1970515020223000465</t>
  </si>
  <si>
    <t>https://zakupki.gov.ru/epz/order/notice/ea20/view/common-info.html?regNumber=0873400003923000522</t>
  </si>
  <si>
    <t>0873400003923000522_358372</t>
  </si>
  <si>
    <t>ООО "Мир-Фарм"</t>
  </si>
  <si>
    <t>Карглумовая кислота, таблетки диспергируемые, 200 мг</t>
  </si>
  <si>
    <t>Карглумовая кислота</t>
  </si>
  <si>
    <t>таблетки диспергируемые 200 мг (банка) 60 х 1 (пачка картонная)</t>
  </si>
  <si>
    <t>ЛП-№(003379)-(РГ-RU)</t>
  </si>
  <si>
    <t>0873400003923000526</t>
  </si>
  <si>
    <t>1970515020223000462</t>
  </si>
  <si>
    <t>https://zakupki.gov.ru/epz/order/notice/ea20/view/common-info.html?regNumber=0873400003923000526</t>
  </si>
  <si>
    <t>0873400003923000526_358372</t>
  </si>
  <si>
    <t>Республика Башкортостан, Республика Дагестан, Челябинская область</t>
  </si>
  <si>
    <t>0873400003923000527</t>
  </si>
  <si>
    <t>1970515020223000461</t>
  </si>
  <si>
    <t>https://zakupki.gov.ru/epz/order/notice/ea20/view/common-info.html?regNumber=0873400003923000527</t>
  </si>
  <si>
    <t>0873400003923000527_358372</t>
  </si>
  <si>
    <t>Глекапревир+Пибрентасвир, гранулы, покрытые оболочкой, 50 мг+20 мг</t>
  </si>
  <si>
    <t>Мавирет</t>
  </si>
  <si>
    <t>гранулы, покрытые оболочкой, для детей, 50 мг + 20 мг (саше) х 28 (пачка картонная)</t>
  </si>
  <si>
    <t>ЛП-008048</t>
  </si>
  <si>
    <t>0873400003923000528</t>
  </si>
  <si>
    <t>1970515020223000463</t>
  </si>
  <si>
    <t>https://zakupki.gov.ru/epz/order/notice/ea20/view/common-info.html?regNumber=0873400003923000528</t>
  </si>
  <si>
    <t>0873400003923000528_358372</t>
  </si>
  <si>
    <t>Кризотиниб, капсулы, 250 мг</t>
  </si>
  <si>
    <t>Ксалкори®</t>
  </si>
  <si>
    <t>капсулы, 250 мг (блистер) 10 х 6 (пачка картонная)</t>
  </si>
  <si>
    <t>ЛП-001917</t>
  </si>
  <si>
    <t>0873400003923000529</t>
  </si>
  <si>
    <t>https://zakupki.gov.ru/epz/order/notice/ea20/view/common-info.html?regNumber=0873400003923000529</t>
  </si>
  <si>
    <t>Энтректиниб, капсулы, 200 мг</t>
  </si>
  <si>
    <t>0873400003923000531</t>
  </si>
  <si>
    <t>https://zakupki.gov.ru/epz/order/notice/ea20/view/common-info.html?regNumber=0873400003923000531</t>
  </si>
  <si>
    <t>Рисдиплам, порошок для приготовления
раствора для приема внутрь 0,75 мг/мл</t>
  </si>
  <si>
    <t>0873400003923000534</t>
  </si>
  <si>
    <t>1970515020223000477</t>
  </si>
  <si>
    <t>https://zakupki.gov.ru/epz/order/notice/ea20/view/common-info.html?regNumber=0873400003923000534</t>
  </si>
  <si>
    <t>0873400003923000534_358372</t>
  </si>
  <si>
    <t>Асфотаза альфа, раствор для подкожного
введения, 40 мг/мл, 0,7 мл</t>
  </si>
  <si>
    <t>Стрензик®</t>
  </si>
  <si>
    <t>раствор для подкожного введения, 40 мг/мл (флакон) 28 мг/0.7 мл х 12 (пачка картонная)</t>
  </si>
  <si>
    <t>ЛП-005666</t>
  </si>
  <si>
    <t>Пермский край</t>
  </si>
  <si>
    <t>0873400003923000536</t>
  </si>
  <si>
    <t>1970515020223000475</t>
  </si>
  <si>
    <t>https://zakupki.gov.ru/epz/order/notice/ea20/view/common-info.html?regNumber=0873400003923000536</t>
  </si>
  <si>
    <t>0873400003923000536-0001</t>
  </si>
  <si>
    <t>Окрелизумаб, концентрат для приготовления раствора для инфузий, 30 мг/мл</t>
  </si>
  <si>
    <t>Окревус®</t>
  </si>
  <si>
    <t>концентрат для приготовления раствора для инфузий, 
30 мг/мл (флакон) 10 мл х 1 (пачка картонная)</t>
  </si>
  <si>
    <t>ЛП-004503</t>
  </si>
  <si>
    <t>Московская область, Орловская область, Рязанская область, Тульская область, Ярославская область</t>
  </si>
  <si>
    <t>0873400003923000537</t>
  </si>
  <si>
    <t>1970515020223000474</t>
  </si>
  <si>
    <t>https://zakupki.gov.ru/epz/order/notice/ea20/view/common-info.html?regNumber=0873400003923000537</t>
  </si>
  <si>
    <t>0873400003923000537-0001</t>
  </si>
  <si>
    <t>Москва</t>
  </si>
  <si>
    <t>0873400003923000538</t>
  </si>
  <si>
    <t>1970515020223000473</t>
  </si>
  <si>
    <t>https://zakupki.gov.ru/epz/order/notice/ea20/view/common-info.html?regNumber=0873400003923000538</t>
  </si>
  <si>
    <t>0873400003923000538-0001</t>
  </si>
  <si>
    <t>Кировская, Оренбургская, Пензенская, Самарская, Саратовская области, Пермский край, Республика Башкорскостан, Республика Марий Эл, Чувашская Республика</t>
  </si>
  <si>
    <t>0873400003923000539</t>
  </si>
  <si>
    <t>1970515020223000472</t>
  </si>
  <si>
    <t>https://zakupki.gov.ru/epz/order/notice/ea20/view/common-info.html?regNumber=0873400003923000539</t>
  </si>
  <si>
    <t>0873400003923000539-0001</t>
  </si>
  <si>
    <t>Архангельская, Волгородская, Калининградская, Новгородская, Псковская области, Республика Карелия, Республика Коми, Санкт-Петербург</t>
  </si>
  <si>
    <t>0873400003923000540</t>
  </si>
  <si>
    <t>1970515020223000471</t>
  </si>
  <si>
    <t>https://zakupki.gov.ru/epz/order/notice/ea20/view/common-info.html?regNumber=0873400003923000540</t>
  </si>
  <si>
    <t>0873400003923000540-0001</t>
  </si>
  <si>
    <t>12 субъектов</t>
  </si>
  <si>
    <t xml:space="preserve"> исполнен</t>
  </si>
  <si>
    <t>0873400003923000541</t>
  </si>
  <si>
    <t>1970515020223000470</t>
  </si>
  <si>
    <t>https://zakupki.gov.ru/epz/order/notice/ea20/view/common-info.html?regNumber=0873400003923000541</t>
  </si>
  <si>
    <t>0873400003923000541-0001</t>
  </si>
  <si>
    <t>Астраханская, Волгоградская, Ростовская области, Краснодарский край, Республика Адыгея, Республика Калмыкия, Севастополь</t>
  </si>
  <si>
    <t>0873400003923000542</t>
  </si>
  <si>
    <t>1970515020223000469</t>
  </si>
  <si>
    <t>https://zakupki.gov.ru/epz/order/notice/ea20/view/common-info.html?regNumber=0873400003923000542</t>
  </si>
  <si>
    <t>0873400003923000542-0001</t>
  </si>
  <si>
    <t>17 субъектов</t>
  </si>
  <si>
    <t>0873400003923000543</t>
  </si>
  <si>
    <t>1970515020223000468</t>
  </si>
  <si>
    <t>https://zakupki.gov.ru/epz/order/notice/ea20/view/common-info.html?regNumber=0873400003923000543</t>
  </si>
  <si>
    <t>0873400003923000543-0001</t>
  </si>
  <si>
    <t>Кабардино-Балкарская Республика, Карачаево-Черкесская Ресупблика, Республика Дагестан, Республика Ингушетия, Республика Северная Осетия, Чеченская Республика, Москва</t>
  </si>
  <si>
    <t>0873400003923000544</t>
  </si>
  <si>
    <t>1970515020223000467</t>
  </si>
  <si>
    <t>https://zakupki.gov.ru/epz/order/notice/ea20/view/common-info.html?regNumber=0873400003923000544</t>
  </si>
  <si>
    <t>0873400003923000544-0001</t>
  </si>
  <si>
    <t>Курганская, Свердловская, Томская, Тюменская, Челябинская области. Ханты-Мансийский АО, Ямало-Ненецкий АО, Байконур</t>
  </si>
  <si>
    <t>0873400003923000551</t>
  </si>
  <si>
    <t>1970515020223000480</t>
  </si>
  <si>
    <t>https://zakupki.gov.ru/epz/order/notice/ea20/view/common-info.html?regNumber=0873400003923000551</t>
  </si>
  <si>
    <t>0873400003923000551_358372</t>
  </si>
  <si>
    <t>Розлитрек®</t>
  </si>
  <si>
    <t>капсулы, 200 мг (флакон) 90 х 1 (пачка картонная)</t>
  </si>
  <si>
    <t>ЛП-№(001399)-(РГ-RU)</t>
  </si>
  <si>
    <t>0873400003923000553</t>
  </si>
  <si>
    <t>Онасемноген абепарвовек, раствор для
инфузий, 2x10^13 вектор-геномов/мл</t>
  </si>
  <si>
    <t>0873400003923000555</t>
  </si>
  <si>
    <t>1970515020223000482</t>
  </si>
  <si>
    <t>https://zakupki.gov.ru/epz/order/notice/ea20/view/common-info.html?regNumber=0873400003923000555</t>
  </si>
  <si>
    <t>0873400003923000555-0001</t>
  </si>
  <si>
    <t>АО "Фармацевт Плюс"</t>
  </si>
  <si>
    <t>Ритуксимаб, концентрат для приготовления раствора для инфузий 10 мг/мл, 10 мл</t>
  </si>
  <si>
    <t>АЦЕЛЛБИЯ®</t>
  </si>
  <si>
    <t>концентрат для приготовления раствора для инфузий, 10 мг/мл (флакон) 10 мл х 2 (пачка картонная)</t>
  </si>
  <si>
    <t>ЛП-002420</t>
  </si>
  <si>
    <t>0873400003923000556</t>
  </si>
  <si>
    <t>1970515020223000485</t>
  </si>
  <si>
    <t>https://zakupki.gov.ru/epz/order/notice/ea20/view/common-info.html?regNumber=0873400003923000556</t>
  </si>
  <si>
    <t>0873400003923000556-0001</t>
  </si>
  <si>
    <t>ООО «Русбиофарма»</t>
  </si>
  <si>
    <t>Фактор свертывания крови IX, лиофилизат для приготовления раствора для внутривенного введения и/или инфузий, 1000 – 1200 МЕ</t>
  </si>
  <si>
    <t>1.Октанайн Ф (фильтрованный);
2.Октанайн Ф (фильтрованный);
3.Иммунин;
4.Аимафикс</t>
  </si>
  <si>
    <t>лиофилизат для приготовления раствора для инфузий, 1000 МЕ (флакон) 1000 МЕ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</t>
  </si>
  <si>
    <t>1. П №015193/01;
2. П №015193/01;
3. П №013750/01;
4. П №015034/01.</t>
  </si>
  <si>
    <t>Австрия, Германия</t>
  </si>
  <si>
    <t xml:space="preserve">1.1000;
2.1000;
3.1200;
</t>
  </si>
  <si>
    <t>0873400003923000557</t>
  </si>
  <si>
    <t>1970515020223000483</t>
  </si>
  <si>
    <t>https://zakupki.gov.ru/epz/order/notice/ea20/view/event-journal.html?regNumber=0873400003923000557</t>
  </si>
  <si>
    <t>0873400003923000557-0001</t>
  </si>
  <si>
    <t>Фактор свертывания крови VIII + Фактор Виллебранда, лиофилизат для приготовления раствора для внутривенного введения, 500 МЕ + 1200 МЕ</t>
  </si>
  <si>
    <t>Гемате® П</t>
  </si>
  <si>
    <t>[лиофилизат для приготовления раствора для внутривенного введения, 500 МЕ+1200 МЕ (флакон) х 1 + растворитель (флакон) 10 мл х 1 + комплект для внутривенного введения [устройство для добавления растворителя со встроенным фильтром (Mix-2VialТМ 20/20) х 1+ шприц х 1 + игла-бабочка х 1 + салфетка дезинфицирующая х 2 + лейкопластырь х 1] х 1] х 1 (пачка картонная)</t>
  </si>
  <si>
    <t>ЛП-000596</t>
  </si>
  <si>
    <t>0873400003923000558</t>
  </si>
  <si>
    <t>1970515020223000484</t>
  </si>
  <si>
    <t>https://zakupki.gov.ru/epz/order/notice/ea20/view/common-info.html?regNumber=0873400003923000558</t>
  </si>
  <si>
    <t>0873400003923000558-0001</t>
  </si>
  <si>
    <t>Эфмороктоког альфа, лиофилизат для
приготовления раствора для внутривенного введения, 500 МЕ</t>
  </si>
  <si>
    <t>[лиофилизат для приготовления раствора для внутривенного введения,
500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</t>
  </si>
  <si>
    <t>0873400003923000559</t>
  </si>
  <si>
    <t>1970515020223000486</t>
  </si>
  <si>
    <t>https://zakupki.gov.ru/epz/order/notice/ea20/view/common-info.html?regNumber=0873400003923000559</t>
  </si>
  <si>
    <t>0873400003923000559-0001</t>
  </si>
  <si>
    <t>Эфмороктоког альфа, лиофилизат для
приготовления раствора для внутривенного введения, 3000 МЕ</t>
  </si>
  <si>
    <t>[лиофилизат для приготовления раствора для внутривенного введения,
3000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</t>
  </si>
  <si>
    <t>0873400003923000560</t>
  </si>
  <si>
    <t>1970515020223000491</t>
  </si>
  <si>
    <t>https://zakupki.gov.ru/epz/order/notice/ea20/view/common-info.html?regNumber=0873400003923000560</t>
  </si>
  <si>
    <t>0873400003923000560-0001</t>
  </si>
  <si>
    <t>Эфмороктоког альфа, лиофилизат для
приготовления раствора для внутривенного введения, 1000 МЕ</t>
  </si>
  <si>
    <t>Германия/Италия</t>
  </si>
  <si>
    <t>0873400003923000563</t>
  </si>
  <si>
    <t>1970515020223000490</t>
  </si>
  <si>
    <t>https://zakupki.gov.ru/epz/order/notice/ea20/view/common-info.html?regNumber=0873400003923000563</t>
  </si>
  <si>
    <t>873400003923000563-0001</t>
  </si>
  <si>
    <t>Фактор свертывания крови IX, лиофилизат для приготовления раствора для внутривенного введения и/или инфузий, 500 – 600 МЕ</t>
  </si>
  <si>
    <t>Октанайн Ф (фильтрованный)</t>
  </si>
  <si>
    <t>лиофилизат для приготовления раствора для инфузий, 500 МЕ (флакон) 500 МЕ х 1 (пачка картонная) + [растворитель – вода для инъекций (флакон) 5 мл х 1 + шприц х 1 + игла двухконцевая х 1 + игла фильтровальная х 1 + игла-бабочка х 1 + салфетка дезинфицирующая х 2] х 1 (пачка картонная)</t>
  </si>
  <si>
    <t>П N015193/01</t>
  </si>
  <si>
    <t>0873400003923000569</t>
  </si>
  <si>
    <t>1970515020223000492</t>
  </si>
  <si>
    <t>https://zakupki.gov.ru/epz/order/notice/ea20/view/common-info.html?regNumber=0873400003923000569</t>
  </si>
  <si>
    <t>0873400003923000569-0001</t>
  </si>
  <si>
    <t>Фактор свертывания крови VIII, лиофилизат для приготовления раствора для внутривенного введения и/или инфузий, 1000 МЕ</t>
  </si>
  <si>
    <t>Октанат</t>
  </si>
  <si>
    <t>лиофилизат для приготовления раствора для внутривенного введения 1000 МЕ (флакон) х 1 (пачка картонная) + [растворитель -вода для инъекций (флакон) 10 мл х 1 + шприц х 1 + игла  двухконцевая х 1 + игла фильтровальная х 1 + игла-бабочка х 1 + салфетка дезинфицирующая х 2] х 1 (пачка картонная)</t>
  </si>
  <si>
    <t>П N016162/01</t>
  </si>
  <si>
    <t>Швеция/Франция/Австрия</t>
  </si>
  <si>
    <t>0873400003923000570</t>
  </si>
  <si>
    <t>1970515020223000493</t>
  </si>
  <si>
    <t>https://zakupki.gov.ru/epz/order/notice/ea20/view/common-info.html?regNumber=0873400003923000570</t>
  </si>
  <si>
    <t>0873400003923000570-0001</t>
  </si>
  <si>
    <t>Ритуксимаб, концентрат для приготовления раствора для инфузий, 10 мг/мл, 50 мл</t>
  </si>
  <si>
    <t>концентрат для приготовления раствора для инфузий, 10 мг/мл (флакон) 50 мл х 1 (пачка картонная)</t>
  </si>
  <si>
    <t>0873400003923000571</t>
  </si>
  <si>
    <t>1970515020223000502</t>
  </si>
  <si>
    <t>https://zakupki.gov.ru/epz/order/notice/ea20/view/common-info.html?regNumber=0873400003923000571</t>
  </si>
  <si>
    <t>К-02-Т/13-4</t>
  </si>
  <si>
    <t>Фактор свертывания крови VIII, лиофилизат для приготовления раствора для внутривенного введения и/или лиофилизат для приготовления раствора для инфузий, 500 МЕ</t>
  </si>
  <si>
    <t>0873400003923000572</t>
  </si>
  <si>
    <t>1970515020223000497</t>
  </si>
  <si>
    <t>https://zakupki.gov.ru/epz/order/notice/ea20/view/common-info.html?regNumber=0873400003923000572</t>
  </si>
  <si>
    <t>0873400003923000572-0001</t>
  </si>
  <si>
    <t>ООО "Ирвин"</t>
  </si>
  <si>
    <t>Эмицизумаб, раствор для подкожного
введения, 150 мг/мл, 1,0 мл</t>
  </si>
  <si>
    <t>Гемлибра®</t>
  </si>
  <si>
    <t>раствор для подкожного введения, 150 мг/мл (флакон) 150 мг/1 мл х 1 (пачка картонная)</t>
  </si>
  <si>
    <t>ЛП-№(001088)-(РГ-RU)</t>
  </si>
  <si>
    <t>0873400003923000573</t>
  </si>
  <si>
    <t>1970515020223000496</t>
  </si>
  <si>
    <t>https://zakupki.gov.ru/epz/order/notice/ea20/view/common-info.html?regNumber=0873400003923000573</t>
  </si>
  <si>
    <t>0873400003923000573-0001</t>
  </si>
  <si>
    <t>Алемтузумаб, концентрат для приготовления раствора для инфузий 10 мг/мл</t>
  </si>
  <si>
    <t>Лемтрада®</t>
  </si>
  <si>
    <t>концентрат для приготовления раствора для инфузий, 10 мг/мл (флакон) 1.2 мл х1 (пачка картонная)</t>
  </si>
  <si>
    <t>ЛП-003714</t>
  </si>
  <si>
    <t>0873400003923000577</t>
  </si>
  <si>
    <t>1970515020223000498</t>
  </si>
  <si>
    <t>https://zakupki.gov.ru/epz/order/notice/ea20/view/common-info.html?regNumber=0873400003923000577</t>
  </si>
  <si>
    <t>0873400003923000577_358372</t>
  </si>
  <si>
    <t>Динутуксимаб бета, концентрат для
приготовления раствора для инфузий, 4,5 мг/мл</t>
  </si>
  <si>
    <t>Карзиба (Карзиба®)</t>
  </si>
  <si>
    <t>В соответствии с регистрационным удостоверением:
концентрат для приготовления раствора для инфузий, 4,5 мг/мл (флакон) 4,5 мл х 1 (пачка картонная)
В соответствии с заключением о возможности (невозможности) обращения в Российской Федерации серии (партии) лекарственного препарата в упаковке, предназначенной для обращения на территории иностранных государств, в отношении которого межведомственной комиссией установлена дефектура или риск ее возникновения в связи с введением в отношении Российской Федерации ограничительных мер экономического характера от 09.06.2023 № 8: 
концентрат для приготовления раствора для инфузий 4,5 мг/мл.</t>
  </si>
  <si>
    <t>ЛП-008352</t>
  </si>
  <si>
    <t>0873400003923000582</t>
  </si>
  <si>
    <t>1970515020223000508</t>
  </si>
  <si>
    <t>https://zakupki.gov.ru/epz/order/notice/ea20/view/common-info.html?regNumber=0873400003923000582</t>
  </si>
  <si>
    <t>0873400003923000582-0001</t>
  </si>
  <si>
    <t>Симоктоког альфа (фактор свертывания крови VIII человеческий рекомбинантный), лиофилизат для приготовления раствора для внутривенного введения, 2000 МЕ</t>
  </si>
  <si>
    <t>1. Нувик;
2. Нувик.</t>
  </si>
  <si>
    <t>1. [лиофилизат для приготовления раствора для внутривенного введения, 2000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картонная);
2. [лиофилизат для приготовления раствора для внутривенного введения, 2000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картонная).</t>
  </si>
  <si>
    <t>1. ЛП-003522;
2. ЛП-003522.</t>
  </si>
  <si>
    <t>Швеция</t>
  </si>
  <si>
    <t>0873400003923000583</t>
  </si>
  <si>
    <t>1970515020223000526</t>
  </si>
  <si>
    <t>https://zakupki.gov.ru/epz/order/notice/ea20/view/common-info.html?regNumber=0873400003923000583</t>
  </si>
  <si>
    <t>0873400003923000583-0001</t>
  </si>
  <si>
    <t>Эмицизумаб, раствор для подкожного введения, 150 мг/мл, 0,7 мл</t>
  </si>
  <si>
    <t>раствор для подкожного введения, 150 мг/мл (флакон) 105 мг/0.7 мл х 1 (пачка картонная)</t>
  </si>
  <si>
    <t>0873400003923000585</t>
  </si>
  <si>
    <t>1970515020223000506</t>
  </si>
  <si>
    <t>https://zakupki.gov.ru/epz/order/notice/ea20/view/common-info.html?regNumber=0873400003923000585</t>
  </si>
  <si>
    <t>0873400003923000585-0001</t>
  </si>
  <si>
    <t>Поставка лекарственного препарата Фактор свертывания крови VIII + Фактор Виллебранда, лиофилизат для приготовления раствора для внутривенного введения, 450 МЕ + 400 МЕ</t>
  </si>
  <si>
    <t>Вилате</t>
  </si>
  <si>
    <t>лиофилизат для приготовления раствора для внутривенного введения, 450 МЕ фактора свертывания крови VIII + 400 МЕ фактора Виллебранда (флакон) [450 МЕ фактора свертывания крови VIII + 400 МЕ фактора Виллебранда] x 1 (пачка картонная),
[растворитель (0,1 % раствор полисорбата 80 в воде для инъекций) (флакон) 5 мл + комплект для растворения и внутривенного введения (пакет): шприц х 1 + двухконцевая игла х 1 + фильтровальная игла х 1 + игла-бабочка х 1 + дезинфицирующая салфетка х 2] х 1 (пачка картонная)</t>
  </si>
  <si>
    <t>ЛС-002306</t>
  </si>
  <si>
    <t>Австрия</t>
  </si>
  <si>
    <t>0873400003923000586</t>
  </si>
  <si>
    <t>1970515020223000505</t>
  </si>
  <si>
    <t>https://zakupki.gov.ru/epz/order/notice/ea20/view/common-info.html?regNumber=0873400003923000586</t>
  </si>
  <si>
    <t>0873400003923000586-0001</t>
  </si>
  <si>
    <t>Симоктоког альфа (фактор свертывания крови VIII человеческий рекомбинантный), лиофилизат для приготовления раствора для внутривенного введения, 500 МЕ</t>
  </si>
  <si>
    <t>Нувик</t>
  </si>
  <si>
    <t>[лиофилизат для приготовления раствора для внутривенного введения, 500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</t>
  </si>
  <si>
    <t>ЛП-003522</t>
  </si>
  <si>
    <t>0873400003923000587</t>
  </si>
  <si>
    <t>1970515020223000527</t>
  </si>
  <si>
    <t>https://zakupki.gov.ru/epz/order/notice/ea20/view/common-info.html?regNumber=0873400003923000587</t>
  </si>
  <si>
    <t>0873400003923000587-0001</t>
  </si>
  <si>
    <t>Симоктоког альфа (фактор свертывания крови VIII человеческий рекомбинантный), лиофилизат для приготовления раствора для внутривенного введения, 1000 МЕ</t>
  </si>
  <si>
    <t>[лиофилизат для приготовления раствора для внутривенного введения, 1000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</t>
  </si>
  <si>
    <t>0873400003923000590</t>
  </si>
  <si>
    <t>1970515020223000507</t>
  </si>
  <si>
    <t>https://zakupki.gov.ru/epz/order/notice/ea20/view/common-info.html?regNumber=0873400003923000590</t>
  </si>
  <si>
    <t>0873400003923000590_358372</t>
  </si>
  <si>
    <t xml:space="preserve">Селексипаг, таблетки, покрытые пленочной оболочкой, 800 мкг                        </t>
  </si>
  <si>
    <t>0873400003923000592</t>
  </si>
  <si>
    <t>1970515020223000510</t>
  </si>
  <si>
    <t>https://zakupki.gov.ru/epz/order/notice/ea20/view/common-info.html?regNumber=0873400003923000592</t>
  </si>
  <si>
    <t>0873400003923000592_358372</t>
  </si>
  <si>
    <t>0873400003923000593</t>
  </si>
  <si>
    <t>1970515020223000513</t>
  </si>
  <si>
    <t>https://zakupki.gov.ru/epz/order/notice/ea20/view/common-info.html?regNumber=0873400003923000593</t>
  </si>
  <si>
    <t>0873400003923000593-0001</t>
  </si>
  <si>
    <t>Фактор свертывания крови VIII + Фактор Виллебранда, лиофилизат для приготовления раствора для внутривенного введения, 
500 МЕ + 1200 МЕ</t>
  </si>
  <si>
    <t>0873400003923000596</t>
  </si>
  <si>
    <t>https://zakupki.gov.ru/epz/order/notice/ea20/view/common-info.html?regNumber=0873400003923000596</t>
  </si>
  <si>
    <t>Леналидомид, капсулы, 25 мг</t>
  </si>
  <si>
    <t>0873400003923000607</t>
  </si>
  <si>
    <t>1970515020223000529</t>
  </si>
  <si>
    <t>https://zakupki.gov.ru/epz/order/notice/ea20/view/common-info.html?regNumber=0873400003923000607</t>
  </si>
  <si>
    <t>0873400003923000607-0001</t>
  </si>
  <si>
    <t>АО "ГлаксоСмитКляйн Трейдинг"</t>
  </si>
  <si>
    <t>Долутегравир, таблетки покрытые пленочной оболочкой, 50 мг</t>
  </si>
  <si>
    <t>1. Тивикай®;
2. Тивикай®.</t>
  </si>
  <si>
    <t>1. таблетки, покрытые пленочной оболочкой, 50 мг (флакон) 30 х 1 (пачка картонная);
2. таблетки, покрытые пленочной оболочкой, 50 мг (флакон) 30 х 1 (пачка картонная).</t>
  </si>
  <si>
    <t>1. ЛП-002536;
2. ЛП-№(002497)-(РГ-RU).</t>
  </si>
  <si>
    <t>0873400003923000609</t>
  </si>
  <si>
    <t>1970515020223000528</t>
  </si>
  <si>
    <t>https://zakupki.gov.ru/epz/order/notice/ea20/view/common-info.html?regNumber=0873400003923000609</t>
  </si>
  <si>
    <t>0873400003923000609-0001</t>
  </si>
  <si>
    <t>0873400003923000613</t>
  </si>
  <si>
    <t>1970515020223000532</t>
  </si>
  <si>
    <t>https://zakupki.gov.ru/epz/order/notice/ea20/view/common-info.html?regNumber=0873400003923000613</t>
  </si>
  <si>
    <t>№ 0873400003923000613-0001</t>
  </si>
  <si>
    <t>Леналидомид, капсулы, 5 мг</t>
  </si>
  <si>
    <t>1. Леналидомид;
2. ЛЕНАЛИДОМИД-ПРОМОМЕД.</t>
  </si>
  <si>
    <t>1. капсулы, 5 мг (контурная ячейковая упаковка) 7 х 3 (пачка картонная);
2. капсулы, 5 мг (банка) 21 х 1 (пачка картонная).</t>
  </si>
  <si>
    <t>1.ЛП-№(000225)-(РГ-RU);
2.ЛП-008107.</t>
  </si>
  <si>
    <t>0873400003923000614</t>
  </si>
  <si>
    <t>1970515020223000530</t>
  </si>
  <si>
    <t>https://zakupki.gov.ru/epz/order/notice/ea20/view/common-info.html?regNumber=0873400003923000614</t>
  </si>
  <si>
    <t>0873400003923000614-0001</t>
  </si>
  <si>
    <t>Глекапревир + Пибрентасвир, таблетки, 
покрытые пленочной оболочкой, 100 мг + 40 мг</t>
  </si>
  <si>
    <t>таблетки, покрытые пленочной оболочкой, 
100 мг + 40 мг (блистер) 3 х 28 (пачка картонная)</t>
  </si>
  <si>
    <t>ЛП-004804</t>
  </si>
  <si>
    <t>исплонен 1 этап</t>
  </si>
  <si>
    <t>0873400003923000615</t>
  </si>
  <si>
    <t>1970515020223000531</t>
  </si>
  <si>
    <t>https://zakupki.gov.ru/epz/order/notice/ea20/view/common-info.html?regNumber=0873400003923000615</t>
  </si>
  <si>
    <t>0873400003923000615-0001</t>
  </si>
  <si>
    <t>Помалидомид, капсулы, 3 мг</t>
  </si>
  <si>
    <t>1. Миелодест;
2. Миелодест.</t>
  </si>
  <si>
    <t>1. капсулы 2 мг (банка) 21 х 1 (пачка картонная);
2. капсулы 1 мг (банка) 21 х 1 (пачка картонная).</t>
  </si>
  <si>
    <t>1.ЛП-№(002507)-(РГ-RU);
2.ЛП-№(002507)-(РГ-RU).</t>
  </si>
  <si>
    <t>0873400003923000616</t>
  </si>
  <si>
    <t>https://zakupki.gov.ru/epz/order/notice/ea20/view/common-info.html?regNumber=0873400003923000616</t>
  </si>
  <si>
    <t>Леналидомид, капсулы, 10 мг</t>
  </si>
  <si>
    <t>0873400003923000617</t>
  </si>
  <si>
    <t>1970515020224000006</t>
  </si>
  <si>
    <t>https://zakupki.gov.ru/epz/order/notice/ea20/view/common-info.html?regNumber=0873400003923000617</t>
  </si>
  <si>
    <t>0873400003923000617-0001</t>
  </si>
  <si>
    <t>Нонаког альфа, лиофилизат для приготовления раствора для внутривенного введения, 500 МЕ</t>
  </si>
  <si>
    <t>Иннонафактор®</t>
  </si>
  <si>
    <t>[лиофилизат для приготовления раствора для внутривенного введения, 500 МЕ (флакон) х 1
+ растворитель -вода для инъекций (флакон) 5 мл х 1 + (шприц) х 1 + (канюля) х 2 + (катетер для периферических вен) х 1 + (пластырь фиксирующий) х 1  + (салфетка спиртовая) х 2] х 1 (пачка картонная)</t>
  </si>
  <si>
    <t>ЛП-№(002260)-(РГ-RU)</t>
  </si>
  <si>
    <t>0873400003923000618</t>
  </si>
  <si>
    <t>https://zakupki.gov.ru/epz/order/notice/ea20/view/common-info.html?regNumber=0873400003923000618</t>
  </si>
  <si>
    <t>0873400003923000618-0001</t>
  </si>
  <si>
    <t>Фактор свертывания крови VIII + Фактор Виллебранда, лиофилизат для приготовления раствора для внутривенного введения, 1000 МЕ + 2400 МЕ</t>
  </si>
  <si>
    <t>[лиофилизат для приготовления раствора для внутривенного введения, 1000 МЕ+2400 МЕ (флакон) х 1 + растворитель (флакон) 15 мл х 1 + комплект для внутривенного введения [устройство для добавления растворителя со встроенным фильтром (Mix-2VialТМ 20/20) х 1 + шприц х 1 + игла-бабочка х 1 + салфетка дезинфицирующая х 2 + лейкопластырь х 1] х 1] х 1 (пачка картонная)</t>
  </si>
  <si>
    <t>0873400003923000619</t>
  </si>
  <si>
    <t>1970515020224000008</t>
  </si>
  <si>
    <t>https://zakupki.gov.ru/epz/order/notice/ea20/view/common-info.html?regNumber=0873400003923000619</t>
  </si>
  <si>
    <t>0873400003923000619-0001</t>
  </si>
  <si>
    <t xml:space="preserve">Циклоспорин, капсулы и/или капсулы 
мягкие, 25 мг </t>
  </si>
  <si>
    <t>Оргаспорин®</t>
  </si>
  <si>
    <t>капсулы, 25 мг (пакет в банке) 50 х 1 (пачка картонная)</t>
  </si>
  <si>
    <t>ЛС-001676</t>
  </si>
  <si>
    <t>0873400003923000620</t>
  </si>
  <si>
    <t>https://zakupki.gov.ru/epz/order/notice/ea20/view/common-info.html?regNumber=0873400003923000620</t>
  </si>
  <si>
    <t>Ритуксимаб, раствор для подкожного 
введения 1400 мг/11,7 мл и/или 1600 мг/13,4 мл</t>
  </si>
  <si>
    <t>0873400003923000621</t>
  </si>
  <si>
    <t>https://zakupki.gov.ru/epz/order/notice/ea20/view/common-info.html?regNumber=0873400003923000621</t>
  </si>
  <si>
    <t>0873400003923000621_358372</t>
  </si>
  <si>
    <t xml:space="preserve">Онасемноген абепарвовек, раствор для
инфузий, 2x10^13 вектор-геномов/мл </t>
  </si>
  <si>
    <t>1. Золгенсма®;
2. Золгенсма®.</t>
  </si>
  <si>
    <t xml:space="preserve">1.: 
раствор для инфузий, 2.0 x 1013 вектор-геномов/мл (флакон) 8.3 мл x 2/3/4/5/6/7/8/9/10/11/12/13/14 (пачка картонная);
[раствор для инфузий, 2.0 x 1013 вектор-геномов/мл (флакон) 5.5 мл x 2 + 8.3 мл x 1] x 1 (пачка картонная);
[раствор для инфузий, 2.0 x 1013 вектор-геномов/мл (флакон) 5.5 мл x 1 + 8.3 мл x 2] x 1 (пачка картонная);
[раствор для инфузий, 2.0 x 1013 вектор-геномов/мл (флакон) 5.5 мл x 2 + 8.3 мл x 2] x 1 (пачка картонная);
[раствор для инфузий, 2.0 x 1013 вектор-геномов/мл (флакон) 5.5 мл x 1 + 8.3 мл x 3] x 1 (пачка картонная);
[раствор для инфузий, 2.0 x 1013 вектор-геномов/мл (флакон) 5.5 мл x 2 + 8.3 мл x 3] x 1 (пачка картонная);
[раствор для инфузий, 2.0 x 1013 вектор-геномов/мл (флакон) 5.5 мл x 1 + 8.3 мл x 4] x 1 (пачка картонная);
[раствор для инфузий, 2.0 x 1013 вектор-геномов/мл (флакон) 5.5 мл x 2 + 8.3 мл x 4] x 1 (пачка картонная);
[раствор для инфузий, 2.0 x 1013 вектор-геномов/мл (флакон) 5.5 мл x 1 + 8.3 мл x 5] x 1 (пачка картонная);
[раствор для инфузий, 2.0 x 1013 вектор-геномов/мл (флакон) 5.5 мл x 2 + 8.3 мл x 5] x 1 (пачка картонная);
[раствор для инфузий, 2.0 x 1013 вектор-геномов/мл (флакон) 5.5 мл x 1 + 8.3 мл x 6] x 1 (пачка картонная);
[раствор для инфузий, 2.0 x 1013 вектор-геномов/мл (флакон) 5.5 мл x 2 + 8.3 мл x 6] x 1 (пачка картонная);
[раствор для инфузий, 2.0 x 1013 вектор-геномов/мл (флакон) 5.5 мл x 1 + 8.3 мл x 7] x 1 (пачка картонная);
[раствор для инфузий, 2.0 x 1013 вектор-геномов/мл (флакон) 5.5 мл x 2 + 8.3 мл x 7] x 1 (пачка картонная);
[раствор для инфузий, 2.0 x 1013 вектор-геномов/мл (флакон) 5.5 мл x 1 + 8.3 мл x 8] x 1 (пачка картонная);
[раствор для инфузий, 2.0 x 1013 вектор-геномов/мл (флакон) 5.5 мл x 2 + 8.3 мл x 8] x 1 (пачка картонная);
[раствор для инфузий, 2.0 x 1013 вектор-геномов/мл (флакон) 5.5 мл x 1 + 8.3 мл x 9] x 1 (пачка картонная);
[раствор для инфузий, 2.0 x 1013 вектор-геномов/мл (флакон) 5.5 мл x 2 + 8.3 мл x 9] x 1 (пачка картонная);
[раствор для инфузий, 2.0 x 1013 вектор-геномов/мл (флакон) 5.5 мл x 1 + 8.3 мл x 10] x 1 (пачка картонная);
[раствор для инфузий, 2.0 x 1013 вектор-геномов/мл (флакон) 5.5 мл x 2 + 8.3 мл x 10] x 1 (пачка картонная);
[раствор для инфузий, 2.0 x 1013 вектор-геномов/мл (флакон) 5.5 мл x 1 + 8.3 мл x 11] x 1 (пачка картонная);
[раствор для инфузий, 2.0 x 1013 вектор-геномов/мл (флакон) 5.5 мл x 2 + 8.3 мл x 11] x 1 (пачка картонная);
[раствор для инфузий, 2.0 x 1013 вектор-геномов/мл (флакон) 5.5 мл x 1 + 8.3 мл x 12] x 1 (пачка картонная);
[раствор для инфузий, 2.0 x 1013 вектор-геномов/мл (флакон) 5.5 мл x 2 + 8.3 мл x 12] x 1 (пачка картонная);
[раствор для инфузий, 2.0 x 1013 вектор-геномов/мл (флакон) 5.5 мл x 1 + 8.3 мл x 13] x 1 (пачка картонная).
2.:
раствор для инфузий, 2.0 x 1013 вектор-геномов/мл (флакон) 8.3 мл x 2/3/4/5/6/7/8/9/10/11/12/13/14 (пачка картонная);
[раствор для инфузий, 2.0 x 1013 вектор-геномов/мл (флакон) 5.5 мл x 2 + 8.3 мл x 1] x 1 (пачка картонная);
[раствор для инфузий, 2.0 x 1013 вектор-геномов/мл (флакон) 5.5 мл x 1 + 8.3 мл x 2] x 1 (пачка картонная);
[раствор для инфузий, 2.0 x 1013 вектор-геномов/мл (флакон) 5.5 мл x 2 + 8.3 мл x 2] x 1 (пачка картонная);
[раствор для инфузий, 2.0 x 1013 вектор-геномов/мл (флакон) 5.5 мл x 1 + 8.3 мл x 3] x 1 (пачка картонная);
[раствор для инфузий, 2.0 x 1013 вектор-геномов/мл (флакон) 5.5 мл x 2 + 8.3 мл x 3] x 1 (пачка картонная);
[раствор для инфузий, 2.0 x 1013 вектор-геномов/мл (флакон) 5.5 мл x 1 + 8.3 мл x 4] x 1 (пачка картонная);
[раствор для инфузий, 2.0 x 1013 вектор-геномов/мл (флакон) 5.5 мл x 2 + 8.3 мл x 4] x 1 (пачка картонная);
[раствор для инфузий, 2.0 x 1013 вектор-геномов/мл (флакон) 5.5 мл x 1 + 8.3 мл x 5] x 1 (пачка картонная);
[раствор для инфузий, 2.0 x 1013 вектор-геномов/мл (флакон) 5.5 мл x 2 + 8.3 мл x 5] x 1 (пачка картонная);
[раствор для инфузий, 2.0 x 1013 вектор-геномов/мл (флакон) 5.5 мл x 1 + 8.3 мл x 6] x 1 (пачка картонная);
[раствор для инфузий, 2.0 x 1013 вектор-геномов/мл (флакон) 5.5 мл x 2 + 8.3 мл x 6] x 1 (пачка картонная);
[раствор для инфузий, 2.0 x 1013 вектор-геномов/мл (флакон) 5.5 мл x 1 + 8.3 мл x 7] x 1 (пачка картонная);
[раствор для инфузий, 2.0 x 1013 вектор-геномов/мл (флакон) 5.5 мл x 2 + 8.3 мл x 7] x 1 (пачка картонная);
[раствор для инфузий, 2.0 x 1013 вектор-геномов/мл (флакон) 5.5 мл x 1 + 8.3 мл x 8] x 1 (пачка картонная);
[раствор для инфузий, 2.0 x 1013 вектор-геномов/мл (флакон) 5.5 мл x 2 + 8.3 мл x 8] x 1 (пачка картонная);
[раствор для инфузий, 2.0 x 1013 вектор-геномов/мл (флакон) 5.5 мл x 1 + 8.3 мл x 9] x 1 (пачка картонная);
[раствор для инфузий, 2.0 x 1013 вектор-геномов/мл (флакон) 5.5 мл x 2 + 8.3 мл x 9] x 1 (пачка картонная);
[раствор для инфузий, 2.0 x 1013 вектор-геномов/мл (флакон) 5.5 мл x 1 + 8.3 мл x 10] x 1 (пачка картонная);
[раствор для инфузий, 2.0 x 1013 вектор-геномов/мл (флакон) 5.5 мл x 2 + 8.3 мл x 10] x 1 (пачка картонная);
[раствор для инфузий, 2.0 x 1013 вектор-геномов/мл (флакон) 5.5 мл x 1 + 8.3 мл x 11] x 1 (пачка картонная);
[раствор для инфузий, 2.0 x 1013 вектор-геномов/мл (флакон) 5.5 мл x 2 + 8.3 мл x 11] x 1 (пачка картонная);
[раствор для инфузий, 2.0 x 1013 вектор-геномов/мл (флакон) 5.5 мл x 1 + 8.3 мл x 12] x 1 (пачка картонная);
[раствор для инфузий, 2.0 x 1013 вектор-геномов/мл (флакон) 5.5 мл x 2 + 8.3 мл x 12] x 1 (пачка картонная);
[раствор для инфузий, 2.0 x 1013 вектор-геномов/мл (флакон) 5.5 мл x 1 + 8.3 мл x 13] x 1 (пачка картонная).
</t>
  </si>
  <si>
    <t>1. ЛП-№(001462)-(РГ-RU);
2. ЛП-№(001462)-(РГ-RU).</t>
  </si>
  <si>
    <t>0873400003923000627</t>
  </si>
  <si>
    <t>1970515020224000007</t>
  </si>
  <si>
    <t>https://zakupki.gov.ru/epz/order/notice/ea20/view/common-info.html?regNumber=0873400003923000627</t>
  </si>
  <si>
    <t>0873400003923000627-0001</t>
  </si>
  <si>
    <t>Нонаког альфа, лиофилизат для приготовления раствора для внутривенного введения, 1000 МЕ</t>
  </si>
  <si>
    <t>1.Иннонафактор®;
2.Иннонафактор®.</t>
  </si>
  <si>
    <t>1.[лиофилизат для приготовления раствора для внутривенного введения, 1000 МЕ (флакон) х 1
+ растворитель - вода для инъекций (флакон) 10 мл х 1 + (шприц) х 1 + (канюля) х 2 + (катетер для периферических вен) х 1 + (пластырь фиксирующий) х 1 + (салфетка спиртовая) х 2] х 1 (пачка картонная);
2.[лиофилизат для приготовления раствора для внутривенного введения, 1000 МЕ (флакон) х 1
+ растворитель - вода для инъекций (флакон) 10 мл х 1 + (шприц) х 1 + (канюля) х 2 + (катетер для периферических вен) х 1 + (пластырь фиксирующий) х 1 + (салфетка спиртовая) х 2] х 1 (пачка картонная).</t>
  </si>
  <si>
    <t>1ЛП-002662;
2.ЛП-№(002260)-(РГ-RU).</t>
  </si>
  <si>
    <t>0873400003923000628</t>
  </si>
  <si>
    <t>https://zakupki.gov.ru/epz/order/notice/ea20/view/common-info.html?regNumber=0873400003923000628</t>
  </si>
  <si>
    <t>Фактор свертывания крови VIII + Фактор Виллебранда, лиофилизат для приготовления раствора для внутривенного введения, 900 МЕ + 800 МЕ</t>
  </si>
  <si>
    <t>0873400003923000629</t>
  </si>
  <si>
    <t>https://zakupki.gov.ru/epz/order/notice/ea20/view/common-info.html?regNumber=0873400003923000629</t>
  </si>
  <si>
    <t>Даратумумаб, концентрат для приготовления раствора для инфузий, 20 мг/мл, 20 мл</t>
  </si>
  <si>
    <t>0873400003923000630</t>
  </si>
  <si>
    <t>https://zakupki.gov.ru/epz/order/notice/ea20/view/common-info.html?regNumber=0873400003923000630</t>
  </si>
  <si>
    <t>Фактор свертывания крови IX, лиофилизат для приготовления раствора для внутривенного введения и/или инфузий, 250 МЕ</t>
  </si>
  <si>
    <t>0873400003923000631</t>
  </si>
  <si>
    <t>1970515020224000002</t>
  </si>
  <si>
    <t>https://zakupki.gov.ru/epz/order/notice/ea20/view/common-info.html?regNumber=0873400003923000631</t>
  </si>
  <si>
    <t>0873400003923000631-0001</t>
  </si>
  <si>
    <t>Акционерное общество "Центр внедрения "ПРОТЕК"</t>
  </si>
  <si>
    <t>Леналидомид, капсулы, 15 мг</t>
  </si>
  <si>
    <t>Леналидомид</t>
  </si>
  <si>
    <t>капсулы, 15 мг (контурная ячейковая упаковка) 7 х 3 (пачка картонная)</t>
  </si>
  <si>
    <t>ЛП-008057</t>
  </si>
  <si>
    <t>0873400003923000632</t>
  </si>
  <si>
    <t>1970515020224000001</t>
  </si>
  <si>
    <t>https://zakupki.gov.ru/epz/order/notice/ea20/view/common-info.html?regNumber=0873400003923000632</t>
  </si>
  <si>
    <t>0873400003923000632-0001</t>
  </si>
  <si>
    <t>Фактор свертывания крови VIII, лиофилизат для приготовления раствора для внутривенного введения и/или инфузий, 250 МЕ</t>
  </si>
  <si>
    <t xml:space="preserve">4 824 855,00	</t>
  </si>
  <si>
    <t>1. Октанат;
2. Октанат;
3. Октанат;
4. Октанат;
5. Октанат.</t>
  </si>
  <si>
    <t>1. лиофилизат для приготовления раствора для внутривенного введения, 250 МЕ (флакон) х 1 (пачка картонная) + [растворитель -вода для инъекций (флакон) 5 мл х 1 + шприц х 1 + игла  двухконцевая х 1 + игла фильтровальная х 1 + игла-бабочка х 1 + салфетка дезинфицирующая х 2] х 1 (пачка картонная);
2. лиофилизат для приготовления раствора для внутривенного введения, 250 МЕ (флакон) х 1 (пачка картонная) + [растворитель -вода для инъекций (флакон) 5 мл х 1 + шприц х 1 + игла  двухконцевая х 1 + игла фильтровальная х 1 + игла-бабочка х 1 + салфетка дезинфицирующая х 2] х 1 (пачка картонная);
3. лиофилизат для приготовления раствора для внутривенного введения, 250 МЕ (флакон) х 1 (пачка картонная) + [растворитель -вода для инъекций (флакон) 5 мл х 1 + шприц х 1 + игла  двухконцевая х 1 + игла фильтровальная х 1 + игла-бабочка х 1 + салфетка дезинфицирующая х 2] х 1 (пачка картонная);
4. лиофилизат для приготовления раствора для внутривенного введения, 250 МЕ (флакон) х 1 (пачка картонная) + [растворитель -вода для инъекций (флакон) 5 мл х 1 + шприц х 1 + игла  двухконцевая х 1 + игла фильтровальная х 1 + игла-бабочка х 1 + салфетка дезинфицирующая х 2] х 1 (пачка картонная);
5.лиофилизат для приготовления раствора для внутривенного введения, 250 МЕ (флакон) х 1 (пачка картонная) + [растворитель -вода для инъекций (флакон) 5 мл х 1 + шприц х 1 + игла  двухконцевая х 1 + игла фильтровальная х 1 + игла-бабочка х 1 + салфетка дезинфицирующая х 2] х 1 (пачка картонная).</t>
  </si>
  <si>
    <t>1. П N016162/01;
2. П N016162/01;
3. П N016162/01;
4. П N016162/01;
5. П N016162/01.</t>
  </si>
  <si>
    <t>Швеция, Австрия, Франция</t>
  </si>
  <si>
    <t>0873400003923000633</t>
  </si>
  <si>
    <t>1970515020224000013</t>
  </si>
  <si>
    <t>https://zakupki.gov.ru/epz/order/notice/ea20/view/common-info.html?regNumber=0873400003923000633</t>
  </si>
  <si>
    <t>0873400003923000633-0001</t>
  </si>
  <si>
    <t>Экулизумаб, концентрат для приготовления раствора для инфузий, 10 мг/мл</t>
  </si>
  <si>
    <t>Элизария®</t>
  </si>
  <si>
    <t>концентрат для приготовления раствора для инфузий,
10.0 мг/мл (флакон) 30 мл х 1 (пачка картонная)</t>
  </si>
  <si>
    <t>ЛП-№(000140)-(РГ-RU)</t>
  </si>
  <si>
    <t>0873400003923000634</t>
  </si>
  <si>
    <t>1970515020224000011</t>
  </si>
  <si>
    <t>https://zakupki.gov.ru/epz/order/notice/ea20/view/common-info.html?regNumber=0873400003923000634</t>
  </si>
  <si>
    <t>0873400003923000634-0001</t>
  </si>
  <si>
    <t>Леналидомид, капсулы, 20 мг</t>
  </si>
  <si>
    <t>0873400003923000635</t>
  </si>
  <si>
    <t>1970515020224000004</t>
  </si>
  <si>
    <t>https://zakupki.gov.ru/epz/order/notice/ea20/view/common-info.html?regNumber=0873400003923000635</t>
  </si>
  <si>
    <t>0873400003923000635-0001</t>
  </si>
  <si>
    <t>Фактор свертывания крови VIII + Фактор Виллебранда, лиофилизат для приготовления раствора для внутривенного введения, 250 МЕ + 600 МЕ</t>
  </si>
  <si>
    <t>[лиофилизат для приготовления раствора для внутривенного введения, 250 МЕ+600 МЕ (флакон) х 1 + растворитель (флакон) 5 мл х 1 + комплект для внутривенного введения [устройство для добавления растворителя со встроенным фильтром (Mix-2VialТМ 20/20) х 1+ шприц х 1 + игла-бабочка х 1 + салфетка дезинфицирующая х 2 + лейкопластырь х 1] х 1] х 1 (пачка картонная)</t>
  </si>
  <si>
    <t>0873400003923000636</t>
  </si>
  <si>
    <t>https://zakupki.gov.ru/epz/order/notice/ea20/view/common-info.html?regNumber=0873400003923000636</t>
  </si>
  <si>
    <t>Фактор свертывания крови VIII, лиофилизат для приготовления раствора для внутривенного введения и/или инфузий, 500 МЕ</t>
  </si>
  <si>
    <t>0873400003923000637</t>
  </si>
  <si>
    <t>1970515020224000005</t>
  </si>
  <si>
    <t>https://zakupki.gov.ru/epz/order/notice/ea20/view/common-info.html?regNumber=0873400003923000637</t>
  </si>
  <si>
    <t>0873400003923000637-0001</t>
  </si>
  <si>
    <t>Мороктоког альфа, лиофилизат для 
приготовления раствора для внутривенного введения, 500 МЕ</t>
  </si>
  <si>
    <t>1.Октофактор®;
2. Октофактор®;</t>
  </si>
  <si>
    <t>1.[лиофилизат для приготовления раствора для внутривенного введения, 500 МЕ (флакон) х 1
+ растворитель (флакон) 5 мл х 1 + (шприц) х 1 + 
(канюля х 2) + (катетер для периферических вен) х 1 + 
(пластырь фиксирующий) х 1 + (салфетка спиртовая) х 2] 
х 1 (пачка картонная);
2.[лиофилизат для приготовления раствора для внутривенного введения, 500 МЕ (флакон) х 1
+ растворитель (флакон) 5 мл х 1 + (шприц) х 1 + 
(канюля х 2) + (катетер для периферических вен) х 1 + 
(пластырь фиксирующий) х 1 + (салфетка спиртовая) х 2] 
х 1 (пачка картонная).</t>
  </si>
  <si>
    <t>1.ЛП-002015;
2. ЛП-№(002305)-(РГ-RU)</t>
  </si>
  <si>
    <t>0873400003923000638</t>
  </si>
  <si>
    <t>https://zakupki.gov.ru/epz/order/notice/ea20/view/common-info.html?regNumber=0873400003923000638</t>
  </si>
  <si>
    <t>0873400003923000638-0001</t>
  </si>
  <si>
    <t>Натализумаб, концентрат для приготовления раствора для инфузий, 20 мг/мл</t>
  </si>
  <si>
    <t>Тизабри</t>
  </si>
  <si>
    <t>концентрат для приготовления раствора для инфузий, 20 мг/мл (флакон) 15 мл х 1 (пачка картонная)</t>
  </si>
  <si>
    <t>ЛСР-008582/10</t>
  </si>
  <si>
    <t>15.04.2025 (4 этап 01.07.2025)</t>
  </si>
  <si>
    <t>15.05.2025 (4 этап 01.08.2025)</t>
  </si>
  <si>
    <t>0873400003923000639</t>
  </si>
  <si>
    <t>1970515020224000003</t>
  </si>
  <si>
    <t>https://zakupki.gov.ru/epz/order/notice/ea20/view/common-info.html?regNumber=0873400003923000639</t>
  </si>
  <si>
    <t>0873400003923000639-0001</t>
  </si>
  <si>
    <t>Тоцилизумаб, раствор для подкожного 
введения, 162 мг/0,9 мл</t>
  </si>
  <si>
    <t>раствор для подкожного введения, 162 мг/0.9 мл (шприц-тюбик) x 4 (пачка картонная)</t>
  </si>
  <si>
    <t>ЛП-003186</t>
  </si>
  <si>
    <t>0873400003923000640</t>
  </si>
  <si>
    <t>https://zakupki.gov.ru/epz/order/notice/ea20/view/common-info.html?regNumber=0873400003923000640</t>
  </si>
  <si>
    <t>0873400003923000641</t>
  </si>
  <si>
    <t>https://zakupki.gov.ru/epz/order/notice/ea20/view/common-info.html?regNumber=0873400003923000641</t>
  </si>
  <si>
    <t xml:space="preserve">Окрелизумаб, концентрат для приготовления раствора для инфузий, 30 мг/мл </t>
  </si>
  <si>
    <t>0873400003923000642</t>
  </si>
  <si>
    <t>https://zakupki.gov.ru/epz/order/notice/ea20/view/common-info.html?regNumber=0873400003923000642</t>
  </si>
  <si>
    <t>0873400003923000642-0001</t>
  </si>
  <si>
    <t>Мороктоког альфа, лиофилизат для 
приготовления раствора для внутривенного введения, 1000 МЕ</t>
  </si>
  <si>
    <t>1.Октофактор®;
2.Октофактор®.</t>
  </si>
  <si>
    <t>1.[лиофилизат для приготовления раствора для внутривенного введения, 1000 МЕ (флакон) х 1 + растворитель (флакон) 
5 мл х 1 + (шприц) х 1 + (канюля х 2) + (катетер для периферических вен) х 1 + (пластырь фиксирующий) х 1 + (салфетка спиртовая) х 2] х 1 (пачка картонная);
2.[лиофилизат для приготовления раствора для внутривенного введения, 1000 МЕ (флакон) х 1 + растворитель (флакон) 5 мл х 1 + (шприц) х 1 + (канюля х 2) + (катетер для периферических вен) х 1 + (пластырь фиксирующий) х 1 + (салфетка спиртовая) х 2] х 1 (пачка картонная).</t>
  </si>
  <si>
    <t>1.ЛП-№(002305)-(РГ-RU);
2.ЛП-002015.</t>
  </si>
  <si>
    <t>0873400003923000643</t>
  </si>
  <si>
    <t>1970515020224000010</t>
  </si>
  <si>
    <t>https://zakupki.gov.ru/epz/order/notice/ea20/view/common-info.html?regNumber=0873400003923000643</t>
  </si>
  <si>
    <t>0873400003923000643-0001</t>
  </si>
  <si>
    <t>Бортезомиб, лиофилизат для приготовления раствора для внутривенного и подкожного введения, 2,5 мг и/или 3,0 мг и/или 3,5 мг</t>
  </si>
  <si>
    <t>1. Борамилан®;
2. Бортезол;
3. Бартизар®.</t>
  </si>
  <si>
    <t>1. лиофилизат для приготовления раствора для внутривенного и подкожного введения, 2.5 мг (флакон) х 1 (пачка картонная);
2. лиофилизат для приготовления раствора для внутривенного и подкожного введения, 3.5 мг (флакон) х 1 (пачка картонная);
3. лиофилизат для приготовления раствора для внутривенного и подкожного введения, 3.5 мг (флакон) 38.336 мг х 1 (пачка картонная).</t>
  </si>
  <si>
    <t>1. ЛП-003210;
2. ЛП-№(000200)-(РГ-RU);
3. ЛП-№(000899)-(РГ-RU).</t>
  </si>
  <si>
    <t>0873400003923000644</t>
  </si>
  <si>
    <t>1970515020224000014</t>
  </si>
  <si>
    <t>https://zakupki.gov.ru/epz/order/notice/ea20/view/common-info.html?regNumber=0873400003923000644</t>
  </si>
  <si>
    <t>0873400003923000644-0001</t>
  </si>
  <si>
    <t>Мороктоког альфа, лиофилизат для 
приготовления раствора для внутривенного введения, 2000 МЕ</t>
  </si>
  <si>
    <t>Октофактор®</t>
  </si>
  <si>
    <t>[лиофилизат для приготовления раствора для внутривенного введения, 2000 МЕ (флакон) х 1 + растворитель (флакон) 5 мл х 1 + (шприц) х 1 + (канюля) х 2 + (катетер для периферических вен) х 1 + (пластырь фиксирующий) х 1 + (салфетка спиртовая) х 2] х 1 (пачка картонная)</t>
  </si>
  <si>
    <t>ЛП-№(002305)-(РГ-RU)</t>
  </si>
  <si>
    <t>0873400003923000645</t>
  </si>
  <si>
    <t>1970515020224000009</t>
  </si>
  <si>
    <t>https://zakupki.gov.ru/epz/order/notice/ea20/view/common-info.html?regNumber=0873400003923000645</t>
  </si>
  <si>
    <t>0873400003923000645-0001</t>
  </si>
  <si>
    <t>Эмицизумаб, раствор для подкожного 
введения 30 мг/мл</t>
  </si>
  <si>
    <t>раствор для подкожного введения, 30 мг/мл (флакон) 30 мг/1 мл х 1 (пачка картонная)</t>
  </si>
  <si>
    <t>0873400003923000646</t>
  </si>
  <si>
    <t>https://zakupki.gov.ru/epz/order/notice/ea20/view/common-info.html?regNumber=0873400003923000646</t>
  </si>
  <si>
    <t>0873400003923000646-0001</t>
  </si>
  <si>
    <t>Биктегравир + Тенофовир алафенамид + Эмтрицитабин, таблетки покрытые пленочной оболочкой, 50 мг+25 мг+200 мг</t>
  </si>
  <si>
    <t>Биктарви®</t>
  </si>
  <si>
    <t>таблетки, покрытые пленочной оболочкой, 50 мг + 25 мг + 200 мг (флакон) 30 х 1 (пачка картонная)</t>
  </si>
  <si>
    <t>ЛП-006054</t>
  </si>
  <si>
    <t>0873400003923000647</t>
  </si>
  <si>
    <t>https://zakupki.gov.ru/epz/order/notice/ea20/view/common-info.html?regNumber=0873400003923000647</t>
  </si>
  <si>
    <t>0873400003923000647-0001</t>
  </si>
  <si>
    <t>Кобицистат + Тенофовира алафенамид + Элвитегравир + Эмтрицитабин, таблетки, покрытые пленочной оболочкой, 150 мг + 10 мг + 150 мг + 200 мг</t>
  </si>
  <si>
    <t>Генвоя®</t>
  </si>
  <si>
    <t>таблетки, покрытые пленочной оболочкой, 
150 мг+10 мг+150 мг+200 мг (флакон) 30 x 1 (пачка картонная)</t>
  </si>
  <si>
    <t>ЛП-005722</t>
  </si>
  <si>
    <t>0873400003923000648</t>
  </si>
  <si>
    <t>https://zakupki.gov.ru/epz/order/notice/ea20/view/common-info.html?regNumber=0873400003923000648</t>
  </si>
  <si>
    <t>0873400003923000648-0001</t>
  </si>
  <si>
    <t>ООО "Скопинский фармацевтический завод"</t>
  </si>
  <si>
    <t>Галсульфаза, концентрат для приготовления раствора для инфузий, 1 мг/мл</t>
  </si>
  <si>
    <t>1. Наглазим®;
2. Наглазим®;
3. Наглазим®.</t>
  </si>
  <si>
    <t>1.концентрат для приготовления раствора для инфузий, 1 мг/мл (флакон) 5 мл х 1 (коробка картонная);
2.концентрат для приготовления раствора для инфузий, 1 мг/мл (флакон) 5 мл х 1 (коробка картонная);
3.концентрат для приготовления раствора для инфузий, 1 мг/мл (флакон) 5 мл х 1 (коробка картонная).</t>
  </si>
  <si>
    <t>1. ЛП-№(000911)-(РГ-RU);
2. ЛП-№(000911)-(РГ-RU);
3. ЛП-№(000911)-(РГ-RU).</t>
  </si>
  <si>
    <t>0873400003923000651</t>
  </si>
  <si>
    <t>https://zakupki.gov.ru/epz/order/notice/ea20/view/common-info.html?regNumber=0873400003923000651</t>
  </si>
  <si>
    <t>0873400003923000651_358372</t>
  </si>
  <si>
    <t>0873400003923000652</t>
  </si>
  <si>
    <t>https://zakupki.gov.ru/epz/order/notice/ea20/view/common-info.html?regNumber=0873400003923000652</t>
  </si>
  <si>
    <t>Талиглюцераза альфа, лиофилизат для 
приготовления концентрата для 
приготовления раствора для инфузий, 200 ЕД</t>
  </si>
  <si>
    <t>0873400003923000656</t>
  </si>
  <si>
    <t>https://zakupki.gov.ru/epz/order/notice/ea20/view/common-info.html?regNumber=0873400003923000656</t>
  </si>
  <si>
    <t>0873400003923000656-0001</t>
  </si>
  <si>
    <t>Тивикай®</t>
  </si>
  <si>
    <t>таблетки, покрытые пленочной оболочкой, 50 мг (флакон) 30 х 1 (пачка картонная)</t>
  </si>
  <si>
    <t>ЛП-№(002497)-(РГ-RU).</t>
  </si>
  <si>
    <t>0873400003923000657</t>
  </si>
  <si>
    <t>https://zakupki.gov.ru/epz/order/notice/ea20/view/common-info.html?regNumber=0873400003923000657</t>
  </si>
  <si>
    <t>0873400003923000657-0001</t>
  </si>
  <si>
    <t>0873400003923000658</t>
  </si>
  <si>
    <t>https://zakupki.gov.ru/epz/order/notice/ea20/view/common-info.html?regNumber=0873400003923000658</t>
  </si>
  <si>
    <t>0873400003923000658-0001</t>
  </si>
  <si>
    <t>1.Иммунин;
2. Иммунин;
3.Аимафикс;
4. Октанайн Ф (фильтрованный).</t>
  </si>
  <si>
    <t xml:space="preserve">1.[ лиофилизат для приготовления раствора для инфузий, 600 МЕ (флакон) х 1+ растворитель (флакон) 5 мл х 1 + набор для растворения и введения препарата  (игла-переходник, воздуховодная игла, игла-фильтр, одноразовый шприц, игла- ˮбабочкаˮ  для трансфузий , одноразовая игла для инъекций) х 1] х 1 (коробка картонная);
2.[ лиофилизат для приготовления раствора для инфузий, 600 МЕ (флакон) х 1+ растворитель (флакон) 5 мл х 1 + набор для растворения и введения препарата  (игла-переходник, воздуховодная игла, игла-фильтр, одноразовый шприц, игла- ˮбабочкаˮ  для трансфузий , одноразовая игла для инъекций) х 1] х 1 (коробка картонная);
3. [лиофилизат для приготовления раствора для внутривенного введения, 500 МЕ (флакон) х 1 + растворитель - вода для инъекций (флакон) 10 мл х 1 + стерильное апирогенное оборудование для приготовления и введения восстановленного раствора препарата (безыгольное передаточное устройство, игла-бабочка, шприц 10 мл) х 1] х 1 (пачка картонная);
4. лиофилизат для приготовления раствора для инфузий, 500 МЕ (флакон) 500 МЕ х 1 (пачка картонная) + [растворитель – вода для инъекций (флакон) 5 мл х 1 + шприц х 1 + игла двухконцевая х 1 + игла фильтровальная х 1 + игла-бабочка х 1 + салфетка дезинфицирующая х 2] х 1 (пачка картонная).
</t>
  </si>
  <si>
    <t>1. П N013750/01;
2. ЛП-№(001827)-(РГ-RU);
3. П N015034/01;
4. П N015193/01.</t>
  </si>
  <si>
    <t>Австрия, Италия</t>
  </si>
  <si>
    <t>1.600 МЕ;
2.600 МЕ;
3.500 МЕ;
4.500 МЕ.</t>
  </si>
  <si>
    <t>65 571,6666/ 78 686</t>
  </si>
  <si>
    <t>65 572/ 78686</t>
  </si>
  <si>
    <t>0873400003923000663</t>
  </si>
  <si>
    <t>https://zakupki.gov.ru/epz/order/notice/ea20/view/common-info.html?regNumber=0873400003923000663</t>
  </si>
  <si>
    <t>0873400003923000663-0001</t>
  </si>
  <si>
    <t>Эмицизумаб, раствор для подкожного 
введения, 150 мг/мл, 0,4 мл</t>
  </si>
  <si>
    <t>раствор для подкожного введения, 150 мг/мл (флакон) 60 мг/0.4 мл х 1 (пачка картонная)</t>
  </si>
  <si>
    <t>0873400003923000664</t>
  </si>
  <si>
    <t>https://zakupki.gov.ru/epz/order/notice/ea20/view/common-info.html?regNumber=0873400003923000664</t>
  </si>
  <si>
    <t xml:space="preserve">Эптаког альфа (активированный), лиофилизат для приготовления раствора для внутривенного введения, 1,2 мг (60 КЕД) </t>
  </si>
  <si>
    <t>0873400003923000665</t>
  </si>
  <si>
    <t>https://zakupki.gov.ru/epz/order/notice/ea20/view/common-info.html?regNumber=0873400003923000665</t>
  </si>
  <si>
    <t>0873400003923000665-0001</t>
  </si>
  <si>
    <t>Велаглюцераза альфа, лиофилизат для 
приготовления раствора для инфузий, 400 ЕД</t>
  </si>
  <si>
    <t>ВПРИВ®</t>
  </si>
  <si>
    <t>лиофилизат для приготовления раствора для инфузий, 400 ЕД (флакон) х 1 (пачка картонная)</t>
  </si>
  <si>
    <t>ЛП-001975</t>
  </si>
  <si>
    <t>ЕД</t>
  </si>
  <si>
    <t>0873400003923000666</t>
  </si>
  <si>
    <t>https://zakupki.gov.ru/epz/order/notice/ea20/view/common-info.html?regNumber=0873400003923000666</t>
  </si>
  <si>
    <t xml:space="preserve">Эптаког альфа (активированный), лиофилизат для приготовления раствора для внутривенного введения, 2,4 мг (120 КЕД) </t>
  </si>
  <si>
    <t>0873400003923000667</t>
  </si>
  <si>
    <t>https://zakupki.gov.ru/epz/order/notice/ea20/view/common-info.html?regNumber=0873400003923000667</t>
  </si>
  <si>
    <t>0873400003923000667_358372</t>
  </si>
  <si>
    <t>Велпатасвир + Софосбувир, таблетки, 
покрытые пленочной оболочкой, 100 мг + 400 мг</t>
  </si>
  <si>
    <t>Эпклюза®</t>
  </si>
  <si>
    <t>таблетки, покрытые пленочной оболочкой, 
100 мг + 400 мг (флакон) 28 х 1 (пачка картонная)</t>
  </si>
  <si>
    <t>ЛП-№(000948)-(РГ-RU)</t>
  </si>
  <si>
    <t>0873400003923000668</t>
  </si>
  <si>
    <t>https://zakupki.gov.ru/epz/order/notice/ea20/view/common-info.html?regNumber=0873400003923000668</t>
  </si>
  <si>
    <t>0873400003923000668-0001</t>
  </si>
  <si>
    <t>Имиглюцераза, лиофилизат для 
приготовления раствора для инфузий, 400 ЕД</t>
  </si>
  <si>
    <t>Глуразим</t>
  </si>
  <si>
    <t>ЛП-005297</t>
  </si>
  <si>
    <t>0873400003923000669</t>
  </si>
  <si>
    <t>https://zakupki.gov.ru/epz/order/notice/ea20/view/common-info.html?regNumber=0873400003923000669</t>
  </si>
  <si>
    <t>0873400003923000669-0001</t>
  </si>
  <si>
    <t>Ларонидаза, концентрат для приготовления раствора для инфузий, 100 ЕД/мл</t>
  </si>
  <si>
    <t>Альдуразим®</t>
  </si>
  <si>
    <t>концентрат для приготовления раствора для инфузий, 100 ЕД/мл (флакон) 5 мл х 1 (пачка картонная);</t>
  </si>
  <si>
    <t>ЛП-№(000046)-(РГ-RU)</t>
  </si>
  <si>
    <t>0873400003923000670</t>
  </si>
  <si>
    <t>https://zakupki.gov.ru/epz/order/notice/ea20/view/common-info.html?regNumber=0873400003923000670</t>
  </si>
  <si>
    <t>0873400003923000670-0001</t>
  </si>
  <si>
    <t>ООО "РБ Трейд"</t>
  </si>
  <si>
    <t>Эптаког альфа (активированный), лиофилизат для приготовления раствора для внутривенного введения, 4,8 мг (240 КЕД)</t>
  </si>
  <si>
    <t>АриоСэвен™</t>
  </si>
  <si>
    <t>[лиофилизат для приготовления раствора для внутривенного введения, 4.8 мг (240 КЕД)
(флакон) x 1 + растворитель (флакон) 8.5 мл x 1] х 1 (пачка картонная)</t>
  </si>
  <si>
    <t>ЛП-007844</t>
  </si>
  <si>
    <t>0873400003923000671</t>
  </si>
  <si>
    <t>https://zakupki.gov.ru/epz/order/notice/ea20/view/common-info.html?regNumber=0873400003923000671</t>
  </si>
  <si>
    <t>0873400003923000671-0001</t>
  </si>
  <si>
    <t>Дорназа альфа, раствор для ингаляций, 2,5 мг/2,5 мл</t>
  </si>
  <si>
    <t>1.Тигераза®;
2.Тигераза®.</t>
  </si>
  <si>
    <t>1.раствор для ингаляций, 2.5мг/2.5мл (ампула) 6 х 1 (пачка картонная);
2. раствор для ингаляций, 2.5мг/2.5мл (ампула) 6 х 1 (пачка картонная).</t>
  </si>
  <si>
    <t>1.ЛП-№(002646)-(РГ-RU);
2.ЛП-№(002646)-(РГ-RU)</t>
  </si>
  <si>
    <t>0873400003923000672</t>
  </si>
  <si>
    <t>1970515020224000015</t>
  </si>
  <si>
    <t>https://zakupki.gov.ru/epz/order/notice/ea20/view/common-info.html?regNumber=0873400003923000672</t>
  </si>
  <si>
    <t>0873400003923000672-0001</t>
  </si>
  <si>
    <t>ООО "Профарм"</t>
  </si>
  <si>
    <t>Флударабин, таблетки покрытые пленочной оболочкой, 10 мг</t>
  </si>
  <si>
    <t>ДАРБИНЕС</t>
  </si>
  <si>
    <t>таблетки, покрытые пленочной оболочкой, 10 мг (контурная ячейковая упаковка) 5 х 4 (пачка картонная)</t>
  </si>
  <si>
    <t>ЛП-004351</t>
  </si>
  <si>
    <t>0873400003923000673</t>
  </si>
  <si>
    <t>https://zakupki.gov.ru/epz/order/notice/ea20/view/common-info.html?regNumber=0873400003923000673</t>
  </si>
  <si>
    <t>0873400003923000673-0001</t>
  </si>
  <si>
    <t>Антиингибиторный коагулянтный комплекс, лиофилизат для приготовления раствора для инфузий, 1000 ЕД</t>
  </si>
  <si>
    <t>Фейба®</t>
  </si>
  <si>
    <t>[лиофилизат для приготовления раствора для инфузий, 1000 ЕД (флакон) х 1+ растворитель (флакон) 20 мл х 1 + набор для растворения и введения препарата (игла-переходник, воздуховодная игла, игла-фильтр, одноразовый шприц, игла-«бабочка» для трансфузии, одноразовая игла для инъекций) х 1] х 1 (коробка картонная)</t>
  </si>
  <si>
    <t>П N013644/01</t>
  </si>
  <si>
    <t>0873400003923000674</t>
  </si>
  <si>
    <t>1970515020224000012</t>
  </si>
  <si>
    <t>https://zakupki.gov.ru/epz/order/notice/ea20/view/common-info.html?regNumber=0873400003923000674</t>
  </si>
  <si>
    <t>0873400003923000674-0001</t>
  </si>
  <si>
    <t>Леналидомид, капсулы 7,5 мг</t>
  </si>
  <si>
    <t>Леналидомид-АМЕДАРТ</t>
  </si>
  <si>
    <t>капсулы 7,5 мг (банка) 21 х 1 (пачка картонная)</t>
  </si>
  <si>
    <t>ЛП-№(003333)-(РГ-RU)</t>
  </si>
  <si>
    <t>0873400003923000675</t>
  </si>
  <si>
    <t>https://zakupki.gov.ru/epz/order/notice/ea20/view/common-info.html?regNumber=0873400003923000675</t>
  </si>
  <si>
    <t>0873400003923000675-0001</t>
  </si>
  <si>
    <t>Антиингибиторный коагулянтный комплекс, лиофилизат для приготовления раствора для инфузий, 500 ЕД</t>
  </si>
  <si>
    <t>[лиофилизат для приготовления раствора для инфузий, 500 ЕД (флакон) х 1+ растворитель (флакон) 10 мл х 1 + набор для растворения и введения препарата (игла-переходник, воздуховодная игла, игла-фильтр, одноразовый шприц, игла-"бабочка" для трансфузии, одноразовая игла для инъекций) х 1] х 1 (коробка картонная)</t>
  </si>
  <si>
    <t>0873400003923000676</t>
  </si>
  <si>
    <t>https://zakupki.gov.ru/epz/order/notice/ea20/view/common-info.html?regNumber=0873400003923000676</t>
  </si>
  <si>
    <t>0873400003923000676-0001</t>
  </si>
  <si>
    <t>1.Иммунин;
2.Иммунин;
3.Аимафикс;
4.Октанайн Ф (фильтрованный).</t>
  </si>
  <si>
    <t>1. [лиофилизат для приготовления раствора для инфузий, 1200 МЕ (флакон) х 1 + растворитель (флакон) 10 мл х 1 + набор для растворения и введения препарата (игла-переходник, воздуховодная игла, игла-фильтр, одноразовый шприц, игла – ˮбабочкаˮ для трансфузии, одноразовая игла для инъекций) х 1] х 1 (коробка картонная);
2.[лиофилизат для приготовления раствора для инфузий, 1200 МЕ (флакон) х 1 + растворитель (флакон) 10 мл х 1 + набор для растворения и введения препарата (игла-переходник, воздуховодная игла, игла-фильтр, одноразовый шприц, игла – ˮбабочкаˮ для трансфузии, одноразовая игла для инъекций) х 1] х 1 (коробка картонная);
3. [лиофилизат для приготовления раствора для внутривенного введения, 1000 МЕ (флакон) х 1 + растворитель - вода для инъекций (флакон) 10 мл х 1 + стерильное апирогенное оборудование для приготовления и введения восстановленного раствора препарата (безыгольное передаточное устройство, игла-бабочка, шприц 10 мл) х 1] х 1 (пачка картонная);
4. лиофилизат для приготовления раствора для инфузий, 1000 МЕ (флакон) 1000 МЕ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картонная).</t>
  </si>
  <si>
    <t>1. П №013750/01;
2. ЛП-№(001827)-(РГ-RU);
3. П N015034/01;
4. П N0015193/01.</t>
  </si>
  <si>
    <t>1. 1200 МЕ;
2. 1200 МЕ;
3. 1000 МЕ;
4. 1000 МЕ.</t>
  </si>
  <si>
    <t>01.03.2025 (4 этап 30.09.2025)</t>
  </si>
  <si>
    <t>01.04.2025 (4 этап 01.11.2025)</t>
  </si>
  <si>
    <t>0873400003923000677</t>
  </si>
  <si>
    <t>https://zakupki.gov.ru/epz/order/notice/ea20/view/common-info.html?regNumber=0873400003923000677</t>
  </si>
  <si>
    <t>Октоког альфа, лиофилизат для приготовления раствора для внутривенного введения, 500 МЕ</t>
  </si>
  <si>
    <t>0873400003923000678</t>
  </si>
  <si>
    <t>https://zakupki.gov.ru/epz/order/notice/ea20/view/common-info.html?regNumber=0873400003923000678</t>
  </si>
  <si>
    <t>0873400003923000678_358372</t>
  </si>
  <si>
    <t>Динутуксимаб бета, концентрат для 
приготовления раствора для инфузий, 4,5 мг/мл</t>
  </si>
  <si>
    <t>В соответствии с регистрационным удостоверением:
концентрат для приготовления раствора для инфузий, 4,5 мг/мл (флакон) 4,5 мл х 1 (пачка картонная)
В соответствии с заключением о возможности (невозможности) обращения в Российской Федерации серии (партии) лекарственного препарата в упаковке, предназначенной для обращения на территории иностранных государств, в отношении которого межведомственной комиссией установлена дефектура или риск ее возникновения в связи с введением в отношении Российской Федерации ограничительных мер экономического характера от 09.06.2023 № 8: 
концентрат для приготовления раствора для инфузий 4,5 мг/мл.</t>
  </si>
  <si>
    <t>0873400003923000679</t>
  </si>
  <si>
    <t>https://zakupki.gov.ru/epz/order/notice/ea20/view/common-info.html?regNumber=0873400003923000679</t>
  </si>
  <si>
    <t>0873400003923000679-0001</t>
  </si>
  <si>
    <t>ООО "МЕДИЛОН-ФАРМИМЭКС"</t>
  </si>
  <si>
    <t>Идурсульфаза бета, концентрат для 
приготовления раствора для инфузий, 2 мг/мл</t>
  </si>
  <si>
    <t>Хантераза</t>
  </si>
  <si>
    <t>концентрат для приготовления раствора для инфузий, 2 мг/мл (флакон) 3.0 мл х 1 (пачка картонная)</t>
  </si>
  <si>
    <t>ЛП-004673</t>
  </si>
  <si>
    <t>Корея</t>
  </si>
  <si>
    <t>0873400003923000681</t>
  </si>
  <si>
    <t>https://zakupki.gov.ru/epz/order/notice/ea20/view/common-info.html?regNumber=0873400003923000681</t>
  </si>
  <si>
    <t>0873400003923000681-0001</t>
  </si>
  <si>
    <t xml:space="preserve">Октоког альфа, лиофилизат для приготовления раствора для внутривенного введения, 1000 - 1500 МЕ </t>
  </si>
  <si>
    <t>1. Адвейт®;
2. Адвейт®;
3. Адвейт®.</t>
  </si>
  <si>
    <t>1.[лиофилизат для приготовления раствора для внутривенного введения, 1000 МЕ (флакон) х 1 + растворитель (флакон) 5 мл х 1 + (устройство безыгольного разведения БАКСЖЕКТ II) х 1] х 1 (коробка картонная) + набор для введения [(игла-бабочка) х 1 + (одноразовый шприц) х 1 + (спиртовая салфетка) х 2 + (пластырь) х 2] х 1 (коробка картонная);
2.[лиофилизат для приготовления раствора для внутривенного введения, 1000 МЕ (флакон) х 1 + растворитель (флакон) 5 мл х 1 + (устройство безыгольного разведения БАКСЖЕКТ II) х 1] х 1 (коробка картонная) + набор для введения [(игла-бабочка) х 1 + (одноразовый шприц) х 1 + (спиртовая салфетка) х 2 + (пластырь) х 2] х 1 (коробка картонная);
3.[лиофилизат для приготовления раствора для внутривенного введения, 1500 МЕ (флакон) х 1 + растворитель (флакон) 5 мл х 1 + (устройство безыгольного разведения БАКСЖЕКТ II) х 1] х 1 (коробка картонная) + набор для введения [(игла-бабочка) х 1 + (одноразовый шприц) х 1 + (спиртовая салфетка) х 2 + (пластырь) х 2] х 1 (коробка картонная).</t>
  </si>
  <si>
    <t>1. ЛП-№(001976)-(РГ-RU);
2. ЛП-№(001976)-(РГ-RU);
3. ЛП-№(001976)-(РГ-RU).</t>
  </si>
  <si>
    <t>Австрия, Швейцария</t>
  </si>
  <si>
    <t>1. 1000;
2. 1000;
3. 1500.</t>
  </si>
  <si>
    <t>0873400003923000682</t>
  </si>
  <si>
    <t>https://zakupki.gov.ru/epz/order/notice/ea20/view/common-info.html?regNumber=0873400003923000682</t>
  </si>
  <si>
    <t>0873400003923000682-0001</t>
  </si>
  <si>
    <t>ООО "МБА-групп"</t>
  </si>
  <si>
    <t xml:space="preserve">Эверолимус, таблетки, 0,25 мг  </t>
  </si>
  <si>
    <t>Эверолимус-АМЕДАРТ</t>
  </si>
  <si>
    <t>таблетки 0.25 мг (банка) 60 х 1 (пачка картонная)</t>
  </si>
  <si>
    <t>ЛП-№(003485)-(РГ-RU)</t>
  </si>
  <si>
    <t>0873400003923000683</t>
  </si>
  <si>
    <t>https://zakupki.gov.ru/epz/order/notice/ea20/view/common-info.html?regNumber=0873400003923000683</t>
  </si>
  <si>
    <t>0873400003923000683-0001</t>
  </si>
  <si>
    <t>Пэгинтерферон бета-1a, раствор для 
подкожного введения, 125 мкг</t>
  </si>
  <si>
    <t>Плегриди</t>
  </si>
  <si>
    <t>раствор для подкожного введения, 125 мкг (шприц) 0.5 мл х 2 (пачка картонная)</t>
  </si>
  <si>
    <t>ЛП-003859</t>
  </si>
  <si>
    <t>0873400003923000684</t>
  </si>
  <si>
    <t>https://zakupki.gov.ru/epz/order/notice/ea20/view/common-info.html?regNumber=0873400003923000684</t>
  </si>
  <si>
    <t>0873400003923000684-0001</t>
  </si>
  <si>
    <t>ООО "Барион"</t>
  </si>
  <si>
    <t>Такролимус, капсулы, 0,5 мг</t>
  </si>
  <si>
    <t>1. Такролимус;
2. Прилуксид;
3. Такролимус;
4. Такролимус-ЛОК-БЕТА.</t>
  </si>
  <si>
    <t>1.  капсулы, 0.5 мг (контурная ячейковая упаковка) 10 х 5 (пачка картонная);
2.  капсулы, 0.5 мг (контурная ячейковая упаковка) 10 х 5 (пачка картонная);
3. капсулы, 0.5 мг (флакон) 50 х 1 (пачка картонная);
4.  капсулы, 0.5 мг (контурная ячейковая упаковка) 10 х 3 (пачка картонная).</t>
  </si>
  <si>
    <t>1. ЛП-003672;
2. ЛП-№(001087)-(РГ-RU);
3. ЛП-003770;
4. ЛП-004160.</t>
  </si>
  <si>
    <t>1. 50;
2. 50;
3. 50;
4. 30.</t>
  </si>
  <si>
    <t>0873400003923000685</t>
  </si>
  <si>
    <t>https://zakupki.gov.ru/epz/order/notice/ea20/view/common-info.html?regNumber=0873400003923000685</t>
  </si>
  <si>
    <t>0873400003923000685_358372</t>
  </si>
  <si>
    <t>капсулы, 25 мг (флакон) 60 х 1  
(пачка картонная)</t>
  </si>
  <si>
    <t>0873400003923000686</t>
  </si>
  <si>
    <t>https://zakupki.gov.ru/epz/order/notice/ea20/view/common-info.html?regNumber=0873400003923000686</t>
  </si>
  <si>
    <t>0873400003923000686-0001</t>
  </si>
  <si>
    <t>ООО "ФАРМКОНТРАКТ"</t>
  </si>
  <si>
    <t>Такролимус, капсулы, 1 мг</t>
  </si>
  <si>
    <t>1. Такролимус;
2. Такролимус;
3. Прилуксид;
4. Такролимус-ЛОК-БЕТА.</t>
  </si>
  <si>
    <t>1.капсулы, 1 мг (контурная ячейковая упаковка) 10 х 5 (пачка картонная);
2.капсулы, 1 мг (флакон) 50 х 1 (пачка картонная);
3.капсулы, 1 мг (контурная ячейковая упаковка) 10 х 5 (пачка картонная);
4.капсулы, 1 мг (контурная ячейковая упаковка) 10 х 3 (пачка картонная).</t>
  </si>
  <si>
    <t>1. ЛП-003672;
2. ЛП-003770;
3. ЛП-№(001087)-(РГ-RU);
4. ЛП-004160.</t>
  </si>
  <si>
    <t>0873400003923000687</t>
  </si>
  <si>
    <t>https://zakupki.gov.ru/epz/order/notice/ea20/view/common-info.html?regNumber=0873400003923000687</t>
  </si>
  <si>
    <t>00873400003923000687-0001</t>
  </si>
  <si>
    <t>Пэгинтерферон бета-1а, раствор для 
подкожного введения, 63 мкг</t>
  </si>
  <si>
    <t>[раствор для подкожного введения, 63 мкг (шприц) 0,5 мл х 1 + раствор для подкожного введения, 94 мкг (шприц) 0,5 мл х 1] х 1 (пачка картонная)</t>
  </si>
  <si>
    <t>0873400003923000688</t>
  </si>
  <si>
    <t>https://zakupki.gov.ru/epz/order/notice/ea20/view/common-info.html?regNumber=0873400003923000688</t>
  </si>
  <si>
    <t>0873400003923000688-0001</t>
  </si>
  <si>
    <t>Иксазомиб, капсулы, 3 мг</t>
  </si>
  <si>
    <t>Нинларо®</t>
  </si>
  <si>
    <t>капсулы, 3мг (блистер) 1 х 3 (пачка картонная)</t>
  </si>
  <si>
    <t>ЛП-№(000559)-(РГ-RU)</t>
  </si>
  <si>
    <t>0873400003923000689</t>
  </si>
  <si>
    <t>https://zakupki.gov.ru/epz/order/notice/ea20/view/common-info.html?regNumber=0873400003923000689</t>
  </si>
  <si>
    <t>Циклоспорин, раствор для приема внутрь 100 мг/мл</t>
  </si>
  <si>
    <t>0873400003923000690</t>
  </si>
  <si>
    <t>https://zakupki.gov.ru/epz/order/notice/ea20/view/common-info.html?regNumber=0873400003923000690</t>
  </si>
  <si>
    <t>0873400003923000690-0001</t>
  </si>
  <si>
    <t>1.Симанод;
2.Симанод.</t>
  </si>
  <si>
    <t>1. капсулы, 200 мг (контурная ячейковая упаковка) 10 х 6 (пачка картонная);
2. капсулы, 200 мг (контурная ячейковая упаковка) 10 х 6 (пачка картонная).</t>
  </si>
  <si>
    <t>1.ЛП-№(002033)-(РГ-RU);
2.ЛП-004170.</t>
  </si>
  <si>
    <t>0873400003923000691</t>
  </si>
  <si>
    <t>https://zakupki.gov.ru/epz/order/notice/ea20/view/common-info.html?regNumber=0873400003923000691</t>
  </si>
  <si>
    <t>0873400003923000691-0001</t>
  </si>
  <si>
    <t>Этравирин, таблетки, 100 мг</t>
  </si>
  <si>
    <t>Равэртир</t>
  </si>
  <si>
    <t>таблетки, 100 мг (банка) 120 х 1 (пачка картонная)</t>
  </si>
  <si>
    <t>ЛП-№(002143)-(РГ-RU)</t>
  </si>
  <si>
    <t>0873400003923000692</t>
  </si>
  <si>
    <t>отклонение</t>
  </si>
  <si>
    <t>https://zakupki.gov.ru/epz/order/notice/ea20/view/common-info.html?regNumber=0873400003923000692</t>
  </si>
  <si>
    <t>Лопинавир+Ритонавир, раствор для приема внутрь, 80 мг/мл + 20 мг/мл</t>
  </si>
  <si>
    <t>0873400003923000693</t>
  </si>
  <si>
    <t>https://zakupki.gov.ru/epz/order/notice/ea20/view/common-info.html?regNumber=0873400003923000693</t>
  </si>
  <si>
    <t>Этравирин, таблетки, 25 мг</t>
  </si>
  <si>
    <t>0873400003923000694</t>
  </si>
  <si>
    <t>https://zakupki.gov.ru/epz/order/notice/ea20/view/common-info.html?regNumber=0873400003923000694</t>
  </si>
  <si>
    <t>0873400003923000694_358372</t>
  </si>
  <si>
    <t>Глекапревир+Пибрентасвир, таблетки, 
покрытые пленочной оболочкой, 100 мг+40 мг</t>
  </si>
  <si>
    <t>таблетки, покрытые пленочной оболочкой 100 мг + 40 мг (блистер) 3 х 28 (пачка картонная)</t>
  </si>
  <si>
    <t>0873400003923000695</t>
  </si>
  <si>
    <t>https://zakupki.gov.ru/epz/order/notice/ea20/view/common-info.html?regNumber=0873400003923000695</t>
  </si>
  <si>
    <t>0873400003923000695-0001</t>
  </si>
  <si>
    <t>Рилпивирин + Тенофовир + Эмтрицитабин, таблетки, покрытые пленочной оболочкой, 25 мг + 300 мг + 200 мг</t>
  </si>
  <si>
    <t>Эвиплера</t>
  </si>
  <si>
    <t>таблетки, покрытые пленочной оболочкой,
25 мг+ 300 мг+ 200 мг (флакон) 30 х 1 (пачка картонная)</t>
  </si>
  <si>
    <t>ЛП-002324</t>
  </si>
  <si>
    <t>Канада</t>
  </si>
  <si>
    <t>0873400003923000696</t>
  </si>
  <si>
    <t>https://zakupki.gov.ru/epz/order/notice/ea20/view/common-info.html?regNumber=0873400003923000696</t>
  </si>
  <si>
    <t>0873400003923000697</t>
  </si>
  <si>
    <t>https://zakupki.gov.ru/epz/order/notice/ea20/view/common-info.html?regNumber=0873400003923000697</t>
  </si>
  <si>
    <t>0873400003923000697-0001</t>
  </si>
  <si>
    <t>Иксазомиб, капсулы, 4 мг</t>
  </si>
  <si>
    <t>капсулы, 4 мг (блистер) 1 х 3 (пачка картонная)</t>
  </si>
  <si>
    <t xml:space="preserve">ЛП-№(000559)-(РГ-RU) </t>
  </si>
  <si>
    <t>0873400003923000698</t>
  </si>
  <si>
    <t>https://zakupki.gov.ru/epz/order/notice/ea20/view/common-info.html?regNumber=0873400003923000698</t>
  </si>
  <si>
    <t>0873400003923000698-0001</t>
  </si>
  <si>
    <t>Атазанавир, капсулы, 150 мг</t>
  </si>
  <si>
    <t>Симанод</t>
  </si>
  <si>
    <t>капсулы, 150 мг (контурная ячейковая упаковка) 10 х 6 (пачка картонная)</t>
  </si>
  <si>
    <t>ЛП-№(002033)-(РГ-RU)</t>
  </si>
  <si>
    <t>0873400003923000699</t>
  </si>
  <si>
    <t>https://zakupki.gov.ru/epz/order/notice/ea20/view/common-info.html?regNumber=0873400003923000699</t>
  </si>
  <si>
    <t>Дарунавир, таблетки, покрытые пленочной оболочкой, 400 мг</t>
  </si>
  <si>
    <t>0873400003923000700</t>
  </si>
  <si>
    <t>https://zakupki.gov.ru/epz/order/notice/ea20/view/common-info.html?regNumber=0873400003923000700</t>
  </si>
  <si>
    <t>0873400003923000700_358372</t>
  </si>
  <si>
    <t>Канакинумаб, раствор для подкожного 
введения, 150 мг/мл</t>
  </si>
  <si>
    <t>0873400003923000701</t>
  </si>
  <si>
    <t>https://zakupki.gov.ru/epz/order/notice/ea20/view/common-info.html?regNumber=0873400003923000701</t>
  </si>
  <si>
    <t>0873400003923000701_358372</t>
  </si>
  <si>
    <t>Асфотаза альфа, раствор для подкожного 
введения, 100 мг/мл, 0,8 мл</t>
  </si>
  <si>
    <t>0873400003923000702</t>
  </si>
  <si>
    <t>https://zakupki.gov.ru/epz/order/notice/ea20/view/common-info.html?regNumber=0873400003923000702</t>
  </si>
  <si>
    <t>0873400003923000703</t>
  </si>
  <si>
    <t>https://zakupki.gov.ru/epz/order/notice/ea20/view/common-info.html?regNumber=0873400003923000703</t>
  </si>
  <si>
    <t>Карглумовая кислота, таблетки 
диспергируемые, 200 мг</t>
  </si>
  <si>
    <t>0873400003923000704</t>
  </si>
  <si>
    <t>https://zakupki.gov.ru/epz/order/notice/ea20/view/common-info.html?regNumber=0873400003923000704</t>
  </si>
  <si>
    <t>0873400003923000704_358372</t>
  </si>
  <si>
    <t>Ланаделумаб, раствор для подкожного 
введения, 150 мг/мл</t>
  </si>
  <si>
    <t>0873400003923000705</t>
  </si>
  <si>
    <t>https://zakupki.gov.ru/epz/order/notice/ea20/view/common-info.html?regNumber=0873400003923000705</t>
  </si>
  <si>
    <t>0873400003923000705_358372</t>
  </si>
  <si>
    <t>Асфотаза альфа, раствор для подкожного 
введения, 40 мг/мл, 1 мл</t>
  </si>
  <si>
    <t xml:space="preserve">1.раствор для подкожного введения,
40 мг/мл (флакон) 40 мг/1.0 мл х 12 (пачка картонная);
2. раствор для подкожного введения,
40 мг/мл (флакон) 40 мг/1.0 мл х 12 (пачка картонная).
</t>
  </si>
  <si>
    <t>0873400003923000707</t>
  </si>
  <si>
    <t>https://zakupki.gov.ru/epz/order/notice/ea20/view/common-info.html?regNumber=0873400003923000707</t>
  </si>
  <si>
    <t>0873400003923000707-0001</t>
  </si>
  <si>
    <t>Иматиниб, капсулы и/или таблетки, 
покрытые плёночной оболочкой, 400 мг</t>
  </si>
  <si>
    <t xml:space="preserve">Иматиниб </t>
  </si>
  <si>
    <t xml:space="preserve">таблетки, покрытые пленочной оболочкой, 400 мг (контурная ячейковая упаковка) 10 х 3 (пачка картонная) </t>
  </si>
  <si>
    <t>ЛП-002816</t>
  </si>
  <si>
    <t>0873400003923000708</t>
  </si>
  <si>
    <t>https://zakupki.gov.ru/epz/order/notice/ea20/view/common-info.html?regNumber=0873400003923000708</t>
  </si>
  <si>
    <t>0873400003923000708-0001</t>
  </si>
  <si>
    <t xml:space="preserve">Микофеноловая кислота, таблетки 
кишечнорастворимые, покрытые оболочкой и/или таблетки кишечнорастворимые, 
покрытые пленочной оболочкой и/или 
таблетки, покрытые кишечнорастворимой 
оболочкой, 360 мг </t>
  </si>
  <si>
    <t>1. Микофеноловая кислота;
2. ФЕЛОМИКА®;
3. Никвесел.</t>
  </si>
  <si>
    <t>1. таблетки кишечнорастворимые, покрытые пленочной оболочкой, 360 мг (банка) 120 х 1 (пачка картонная);
2.  таблетки кишечнорастворимые, покрытые оболочкой, 360 мг (контурная ячейковая упаковка) 10 х 12 (пачка картонная);
3.  таблетки кишечнорастворимые, покрытые пленочной оболочкой, 360 мг (контурная ячейковая упаковка) 10 х 12 (пачка картонная).</t>
  </si>
  <si>
    <t>1. ЛП-007357;
2. ЛП-004610;
3. ЛП-005911.</t>
  </si>
  <si>
    <t>0873400003923000709</t>
  </si>
  <si>
    <t>https://zakupki.gov.ru/epz/order/notice/ea20/view/common-info.html?regNumber=0873400003923000709</t>
  </si>
  <si>
    <t>Соматропин, лиофилизат для приготовления раствора для подкожного введения 5,3 – 6,67 мг (16 - 20 МЕ) и/или раствор для подкожного введения 5 мг/мл (15 МЕ/мл) - 6,7 мг/мл</t>
  </si>
  <si>
    <t>0873400003923000710</t>
  </si>
  <si>
    <t>https://zakupki.gov.ru/epz/order/notice/ea20/view/common-info.html?regNumber=0873400003923000710</t>
  </si>
  <si>
    <t>0873400003923000710-0001</t>
  </si>
  <si>
    <t>Микофеноловая кислота, таблетки 
кишечнорастворимые, покрытые оболочкой и/или таблетки кишечнорастворимые, покрытые пленочной оболочкой и/или 
таблетки, покрытые кишечнорастворимой 
оболочкой, 180 мг</t>
  </si>
  <si>
    <t>1. таблетки кишечнорастворимые, покрытые пленочной оболочкой, 180 мг (банка) 120 х 1 (пачка картонная);
2. таблетки кишечнорастворимые, покрытые оболочкой, 180 мг (контурная ячейковая упаковка) 10 х 10 (пачка картонная);
3. таблетки кишечнорастворимые, покрытые пленочной оболочкой, 180 мг (контурная ячейковая упаковка) 10 х 10 (пачка картонная);</t>
  </si>
  <si>
    <t>1.ЛП-007357;
2.ЛП-004610;
3.ЛП-005911.</t>
  </si>
  <si>
    <t>1.120;
2.100;
3.100.</t>
  </si>
  <si>
    <t>0873400003923000711</t>
  </si>
  <si>
    <t>https://zakupki.gov.ru/epz/order/notice/ea20/view/common-info.html?regNumber=0873400003923000711</t>
  </si>
  <si>
    <t>0873400003923000711-0001</t>
  </si>
  <si>
    <t>Тенофовир+Элсульфавирин+Эмтрицитабин, таблетки, покрытые пленочной оболочкой, 245 мг + 20 мг + 200 мг</t>
  </si>
  <si>
    <t>1. ЭЛПИДА® КОМБИ;
2. ЭЛПИДА® КОМБИ.</t>
  </si>
  <si>
    <t>1.таблетки, покрытые пленочной оболочкой, 245 мг + 20 мг + 200 мг (флакон) 30 х 1 (пачка картонная);
2. таблетки, покрытые пленочной оболочкой, 245 мг + 20 мг + 200 мг (флакон) 30 х 1 (пачка картонная);</t>
  </si>
  <si>
    <t>1.ЛП-008067;
2. ЛП-008067.</t>
  </si>
  <si>
    <t>0873400003923000712</t>
  </si>
  <si>
    <t>https://zakupki.gov.ru/epz/order/notice/ea20/view/common-info.html?regNumber=0873400003923000712</t>
  </si>
  <si>
    <t>0873400003923000712-0001</t>
  </si>
  <si>
    <t>Доравирин + Ламивудин + Тенофовир, 
таблетки, покрытые пленочной оболочкой, 100 мг + 300 мг + 245 мг</t>
  </si>
  <si>
    <t>0873400003923000713</t>
  </si>
  <si>
    <t>https://zakupki.gov.ru/epz/order/notice/ea20/view/common-info.html?regNumber=0873400003923000713</t>
  </si>
  <si>
    <t xml:space="preserve">Доравирин, таблетки, покрытые пленочной оболочкой, 100 мг </t>
  </si>
  <si>
    <t>0873400003923000714</t>
  </si>
  <si>
    <t>https://zakupki.gov.ru/epz/order/notice/ea20/view/common-info.html?regNumber=0873400003923000714</t>
  </si>
  <si>
    <t>0873400003923000714-0001</t>
  </si>
  <si>
    <t>Иматиниб, капсулы и/или таблетки, 
покрытые плёночной оболочкой, 100 мг</t>
  </si>
  <si>
    <t>Иматиниб</t>
  </si>
  <si>
    <t>таблетки, покрытые пленочной оболочкой, 100 мг (контурная ячейковая упаковка) 10 х 3 (пачка картонная)</t>
  </si>
  <si>
    <t>0873400003923000715</t>
  </si>
  <si>
    <t>https://zakupki.gov.ru/epz/order/notice/ea20/view/common-info.html?regNumber=0873400003923000715</t>
  </si>
  <si>
    <t>Флударабин, лиофилизат для приготовления раствора для внутривенного введения, 50 мг
и/или концентрат для приготовления 
раствора для внутривенного введения, 25 мг/мл</t>
  </si>
  <si>
    <t>0873400003923000717</t>
  </si>
  <si>
    <t>https://zakupki.gov.ru/epz/order/notice/ea20/view/common-info.html?regNumber=0873400003923000717</t>
  </si>
  <si>
    <t>Интерферон бета-1b, лиофилизат для 
приготовления раствора для подкожного 
введения, 9,6 млн. МЕ и/или раствор 
для подкожного введения, 8 млн. МЕ/0,5 мл</t>
  </si>
  <si>
    <t>0873400003923000721</t>
  </si>
  <si>
    <t>https://zakupki.gov.ru/epz/order/notice/ea20/view/common-info.html?regNumber=0873400003923000721</t>
  </si>
  <si>
    <t>0873400003923000721-0001</t>
  </si>
  <si>
    <t>Этанерцепт, лиофилизат для приготовления раствора для подкожного введения, 25 мг</t>
  </si>
  <si>
    <t>Энбрел</t>
  </si>
  <si>
    <t>[лиофилизат для приготовления раствора для подкожного введения, 25 мг (флакон) х 1 + растворитель (шприц) 1.0 мл х 1 + игла инъекционная х 1 + адаптер для флакона х 1 + салфетка спиртовая х 2] х 4 (пачка картонная)</t>
  </si>
  <si>
    <t>№ ЛСР-006031/09</t>
  </si>
  <si>
    <t>Бельгия</t>
  </si>
  <si>
    <t>0873400003923000722</t>
  </si>
  <si>
    <t>https://zakupki.gov.ru/epz/order/notice/ea20/view/common-info.html?regNumber=0873400003923000722</t>
  </si>
  <si>
    <t>Эверолимус, таблетки, 0,5 мг</t>
  </si>
  <si>
    <t>0873400003923000723</t>
  </si>
  <si>
    <t>https://zakupki.gov.ru/epz/order/notice/ea20/view/common-info.html?regNumber=0873400003923000723</t>
  </si>
  <si>
    <t>0873400003923000723-0001</t>
  </si>
  <si>
    <t>Этанерцепт, лиофилизат для приготовления раствора для подкожного введения, 10 мг</t>
  </si>
  <si>
    <t>[лиофилизат для приготовления раствора для подкожного введения, 10 мг (флакон) 10.0 мг х 1 + растворитель (шприц) 1.0 мл х 1 + (игла инъекционная) х 1 + (адаптер для флакона) х 1 + (салфетка спиртовая) х 2] х 4 (пачка картонная)</t>
  </si>
  <si>
    <t>ЛП-002122</t>
  </si>
  <si>
    <t>0873400003923000724</t>
  </si>
  <si>
    <t>https://zakupki.gov.ru/epz/order/notice/ea20/view/common-info.html?regNumber=0873400003923000724</t>
  </si>
  <si>
    <t>Микофенолата мофетил, капсулы и/или 
таблетки, покрытые пленочной оболочкой, 250 мг</t>
  </si>
  <si>
    <t>0873400003923000725</t>
  </si>
  <si>
    <t>https://zakupki.gov.ru/epz/order/notice/ea20/view/common-info.html?regNumber=0873400003923000725</t>
  </si>
  <si>
    <t>0873400003923000725-0001</t>
  </si>
  <si>
    <t>1. Окревус®;
2. Окревус®</t>
  </si>
  <si>
    <t>1. концентрат для приготовления раствора для инфузий, 
30 мг/мл (флакон) 10 мл х 1 (пачка картонная);
2.  концентрат для приготовления раствора для инфузий, 
30 мг/мл (флакон) 10 мл х 1 (пачка картонная).</t>
  </si>
  <si>
    <t>1. №ЛП-004503 
2. № ЛП-№(003473)-(РГ-RU)</t>
  </si>
  <si>
    <t>0873400003923000726</t>
  </si>
  <si>
    <t>https://zakupki.gov.ru/epz/order/notice/ea20/view/common-info.html?regNumber=0873400003923000726</t>
  </si>
  <si>
    <t>0873400003923000726-0001</t>
  </si>
  <si>
    <t>Циклоспорин, капсулы и/или капсулы 
мягкие, 100 мг</t>
  </si>
  <si>
    <t>1. Оргаспорин®;
2. Оргаспорин®.</t>
  </si>
  <si>
    <t>1. капсулы, 100 мг (пакет в банке) 50 х 1 (пачка картонная);
2. капсулы, 50 мг (пакет в банке) 50 х 1 (пачка картонная).</t>
  </si>
  <si>
    <t>1. ЛС-001676;
2. ЛС-001676.</t>
  </si>
  <si>
    <t>0873400003923000727</t>
  </si>
  <si>
    <t>https://zakupki.gov.ru/epz/order/notice/ea20/view/common-info.html?regNumber=0873400003923000727</t>
  </si>
  <si>
    <t>Вакцина для профилактики туберкулеза, лиофилизат для приготовления суспензии для внутрикожного введения</t>
  </si>
  <si>
    <t>0873400003923000728</t>
  </si>
  <si>
    <t>https://zakupki.gov.ru/epz/order/notice/ea20/view/common-info.html?regNumber=0873400003923000728</t>
  </si>
  <si>
    <t>Октоког альфа, лиофилизат для приготовления раствора для внутривенного введения, 250 МЕ</t>
  </si>
  <si>
    <t>0873400003923000729</t>
  </si>
  <si>
    <t>https://zakupki.gov.ru/epz/order/notice/ea20/view/common-info.html?regNumber=0873400003923000729</t>
  </si>
  <si>
    <t>0873400003923000729-0001</t>
  </si>
  <si>
    <t>Такролимус, капсулы, 5 мг</t>
  </si>
  <si>
    <t>Прилуксид</t>
  </si>
  <si>
    <t>капсулы, 5 мг (контурная ячейковая упаковка) 10 х 5 (пачка картонная)</t>
  </si>
  <si>
    <t>ЛП-№(001087)-(РГ-RU)</t>
  </si>
  <si>
    <t>0873400003923000730</t>
  </si>
  <si>
    <t>https://zakupki.gov.ru/epz/order/notice/ea20/view/common-info.html?regNumber=0873400003923000730</t>
  </si>
  <si>
    <t>0873400003923000730-0001</t>
  </si>
  <si>
    <t>Циклоспорин, капсулы и/или капсулы 
мягкие, 50 мг</t>
  </si>
  <si>
    <t>капсулы, 50 мг (пакет в банке) 50 х 1 (пачка картонная)</t>
  </si>
  <si>
    <t>0873400003923000731</t>
  </si>
  <si>
    <t>https://zakupki.gov.ru/epz/order/notice/ea20/view/common-info.html?regNumber=0873400003923000731</t>
  </si>
  <si>
    <t>0873400003923000731-0001</t>
  </si>
  <si>
    <t>Фактор свертывания крови VIII + Фактор Виллебранда, лиофилизат для приготовленияраствора для внутривенного введения, 1000 МЕ + 750 МЕ</t>
  </si>
  <si>
    <t>Иммунат</t>
  </si>
  <si>
    <t>[лиофилизат для приготовления раствора для внутривенного введения, 1000 МЕ+750 МЕ (флакон) х 1 + растворитель (флакон) 10 мл х 1 + набор для растворения и введения препарата (игла-фильтр для переноса (5 мкм), одноразовый шприц, игла-"бабочка", одноразовая игла для инъекций) х 1] х 1 (коробка картонная)</t>
  </si>
  <si>
    <t>ЛП-№(001861)-(РГ-RU)</t>
  </si>
  <si>
    <t>0873400003923000732</t>
  </si>
  <si>
    <t>https://zakupki.gov.ru/epz/order/notice/ea20/view/common-info.html?regNumber=0873400003923000732</t>
  </si>
  <si>
    <t>Вакцина для профилактики кори, лиофилизат для приготовления раствора для подкожного введения</t>
  </si>
  <si>
    <t>0873400003923000733</t>
  </si>
  <si>
    <t>https://zakupki.gov.ru/epz/order/notice/ea20/view/common-info.html?regNumber=0873400003923000733</t>
  </si>
  <si>
    <t>Вакцина для профилактики кори и паротита, лиофилизат для приготовления раствора для подкожного введения</t>
  </si>
  <si>
    <t>0873400003923000734</t>
  </si>
  <si>
    <t>https://zakupki.gov.ru/epz/order/notice/ea20/view/common-info.html?regNumber=0873400003923000734</t>
  </si>
  <si>
    <t>Анатоксин столбнячный, суспензия для подкожного введения</t>
  </si>
  <si>
    <t>0873400003923000735</t>
  </si>
  <si>
    <t>https://zakupki.gov.ru/epz/order/notice/ea20/view/common-info.html?regNumber=0873400003923000735</t>
  </si>
  <si>
    <t>Вакцина для профилактики паротита, лиофилизат для приготовления раствора для подкожного введения</t>
  </si>
  <si>
    <t>0873400003923000736</t>
  </si>
  <si>
    <t>https://zakupki.gov.ru/epz/order/notice/ea20/view/common-info.html?regNumber=0873400003923000736</t>
  </si>
  <si>
    <t>Вакцина для профилактики краснухи, лиофилизат для приготовления раствора для подкожного введения</t>
  </si>
  <si>
    <t>0873400003923000737</t>
  </si>
  <si>
    <t>https://zakupki.gov.ru/epz/order/notice/ea20/view/common-info.html?regNumber=0873400003923000737</t>
  </si>
  <si>
    <t>Вакцина для профилактики туберкулеза (для щадящей первичной иммунизации), лиофилизат для приготовления суспензии для внутрикожного 
введения</t>
  </si>
  <si>
    <t>0873400003923000738</t>
  </si>
  <si>
    <t>https://zakupki.gov.ru/epz/order/notice/ea20/view/common-info.html?regNumber=0873400003923000738</t>
  </si>
  <si>
    <t>Анатоксин дифтерийный (с уменьшенным содержанием антигена), суспензия для внутримышечного и 
подкожного введения и/или суспензия для инъекций</t>
  </si>
  <si>
    <t>0873400003923000739</t>
  </si>
  <si>
    <t>https://zakupki.gov.ru/epz/order/notice/ea20/view/common-info.html?regNumber=0873400003923000739</t>
  </si>
  <si>
    <t>Вакцина для профилактики дифтерии, коклюша и столбняка, суспензия для внутримышечного введения</t>
  </si>
  <si>
    <t>0873400003923000740</t>
  </si>
  <si>
    <t>https://zakupki.gov.ru/epz/order/notice/ea20/view/common-info.html?regNumber=0873400003923000740</t>
  </si>
  <si>
    <t>Анатоксин дифтерийно-столбнячный (с уменьшенным содержанием антигенов), суспензия для внутримышечного и подкожного введения и/или суспензия для внутримышечного введения и/или суспензия для инъекций</t>
  </si>
  <si>
    <t>0873400003923000741</t>
  </si>
  <si>
    <t>https://zakupki.gov.ru/epz/order/notice/ea20/view/common-info.html?regNumber=0873400003923000741</t>
  </si>
  <si>
    <t>Эверолимус, таблетки, 0,75 мг</t>
  </si>
  <si>
    <t>0873400003923000742</t>
  </si>
  <si>
    <t>https://zakupki.gov.ru/epz/order/notice/ea20/view/common-info.html?regNumber=0873400003923000742</t>
  </si>
  <si>
    <t>0873400003924000001</t>
  </si>
  <si>
    <t>Ламивудин, таблетки, покрытые пленочной 
оболочкой, 300 мг</t>
  </si>
  <si>
    <t>0873400003924000002</t>
  </si>
  <si>
    <t>Зидовудин, раствор для приема внутрь, 10 
мг/мл</t>
  </si>
  <si>
    <t>0873400003924000003</t>
  </si>
  <si>
    <t>Маравирок, таблетки, покрытые пленочной 
оболочкой, 150 мг</t>
  </si>
  <si>
    <t>0873400003924000004</t>
  </si>
  <si>
    <t>Тенофовир, таблетки, покрытые пленочной 
оболочкой, 300 мг и/или 245 мг</t>
  </si>
  <si>
    <t>0873400003924000005</t>
  </si>
  <si>
    <t>Эфавиренз, таблетки, покрытые пленочной 
оболочкой 400 мг</t>
  </si>
  <si>
    <t>0873400003924000006</t>
  </si>
  <si>
    <t>Ралтегравир, таблетки жевательные, 25 мг</t>
  </si>
  <si>
    <t>0873400003924000007</t>
  </si>
  <si>
    <t>Ралтегравир, таблетки жевательные, 100 мг</t>
  </si>
  <si>
    <t>0873400003924000008</t>
  </si>
  <si>
    <t>Этравирин, таблетки, 200 мг</t>
  </si>
  <si>
    <t>0873400003924000009</t>
  </si>
  <si>
    <t>Атазанавир, капсулы, 300 мг</t>
  </si>
  <si>
    <t>0873400003924000010</t>
  </si>
  <si>
    <t>Абакавир+Ламивудин, таблетки, покрытые 
пленочной оболочкой, 600 мг + 300 мг</t>
  </si>
  <si>
    <t>0873400003924000011</t>
  </si>
  <si>
    <t>Тенофовир, таблетки, покрытые пленочной 
оболочкой, 150 мг и/или 122,5 мг</t>
  </si>
  <si>
    <t>0873400003924000012</t>
  </si>
  <si>
    <t>Дарунавир, таблетки, покрытые пленочной 
оболочкой, 600 мг</t>
  </si>
  <si>
    <t>0873400003924000013</t>
  </si>
  <si>
    <t>Маравирок, таблетки, покрытые пленочной 
оболочкой, 300 мг</t>
  </si>
  <si>
    <t>0873400003924000014</t>
  </si>
  <si>
    <t>0873400003924000015</t>
  </si>
  <si>
    <t>Эфавиренз, таблетки, покрытые пленочной 
оболочкой 600 мг</t>
  </si>
  <si>
    <t>0873400003924000016</t>
  </si>
  <si>
    <t>0873400003924000017</t>
  </si>
  <si>
    <t>0873400003924000018</t>
  </si>
  <si>
    <t>Рисдиплам, порошок для приготовления 
раствора для приема внутрь 0,75 мг/мл</t>
  </si>
  <si>
    <t>0873400003924000019</t>
  </si>
  <si>
    <t>Лопинавир+Ритонавир, таблетки, покрытые 
пленочной оболочкой, 100 мг + 25 мг</t>
  </si>
  <si>
    <t>0873400003924000020</t>
  </si>
  <si>
    <t>Лопинавир+Ритонавир, таблетки, покрытые 
пленочной оболочкой, 200 мг + 50 мг</t>
  </si>
  <si>
    <t>0873400003924000021</t>
  </si>
  <si>
    <t>Фосампренавир, таблетки, покрытые 
пленочной оболочкой, 700 мг</t>
  </si>
  <si>
    <t>0873400003924000022</t>
  </si>
  <si>
    <t xml:space="preserve">Фосфазид, таблетки и/или таблетки, 
покрытые пленочной оболочкой, 200 мг </t>
  </si>
  <si>
    <t>0873400003924000023</t>
  </si>
  <si>
    <t>Абакавир, таблетки покрытые пленочной 
оболочкой, 150 мг</t>
  </si>
  <si>
    <t>0873400003924000024</t>
  </si>
  <si>
    <t>Фосфазид, таблетки и/или таблетки, 
покрытые пленочной оболочкой, 400 мг</t>
  </si>
  <si>
    <t>0873400003924000025</t>
  </si>
  <si>
    <t>Ламивудин, таблетки, покрытые пленочной 
оболочкой, 150 мг</t>
  </si>
  <si>
    <t>0873400003924000026</t>
  </si>
  <si>
    <t>Дарунавир, таблетки, покрытые пленочной 
оболочкой, 800 мг</t>
  </si>
  <si>
    <t>0873400003924000027</t>
  </si>
  <si>
    <t>Ритонавир, капсулы и/или таблетки, 
покрытые пленочной оболочкой, 100 мг</t>
  </si>
  <si>
    <t>0873400003924000028</t>
  </si>
  <si>
    <t>Абакавир, раствор для приема внутрь, 20 
мг/мл</t>
  </si>
  <si>
    <t>0873400003924000029</t>
  </si>
  <si>
    <t>Дарунавир, таблетки, покрытые пленочной 
оболочкой, 400 мг</t>
  </si>
  <si>
    <t>0873400003924000030</t>
  </si>
  <si>
    <t>Лопинавир+Ритонавир, раствор для приема 
внутрь, 80 мг/мл + 20 мг/мл</t>
  </si>
  <si>
    <t>0873400003924000031</t>
  </si>
  <si>
    <t>Саквинавир, таблетки, покрытые пленочной 
оболочкой, 500 мг</t>
  </si>
  <si>
    <t>0873400003924000032</t>
  </si>
  <si>
    <t>Абакавир, таблетки покрытые пленочной 
оболочкой, 300 мг</t>
  </si>
  <si>
    <t>0873400003924000033</t>
  </si>
  <si>
    <t>Невирапин, таблетки и/или таблетки, 
покрытые пленочной оболочкой, 200 мг</t>
  </si>
  <si>
    <t>0873400003924000034</t>
  </si>
  <si>
    <t>Абакавир, таблетки покрытые пленочной 
оболочкой, 600 мг</t>
  </si>
  <si>
    <t>0873400003924000035</t>
  </si>
  <si>
    <t>Эфавиренз, таблетки, покрытые пленочной 
оболочкой 100 мг</t>
  </si>
  <si>
    <t>0873400003924000036</t>
  </si>
  <si>
    <t>Невирапин, суспензия для приема внутрь, 10 
мг/мл</t>
  </si>
  <si>
    <t>0873400003924000037</t>
  </si>
  <si>
    <t>Вакцина для профилактики вирусного гепатита В (для детского населения (для детей до года)), суспензия для внутримышечного введения, 0,02 мг/мл</t>
  </si>
  <si>
    <t>0873400003924000038</t>
  </si>
  <si>
    <t>Вакцина для профилактики вирусного гепатита В (для детского населения), суспензия для внутримышечного введения, 0,02 мг/мл</t>
  </si>
  <si>
    <t>0873400003924000039</t>
  </si>
  <si>
    <t>Вакцина для профилактики вирусного гепатита В (для взрослого населения), суспензия для 
внутримышечного введения, 0,02 мг/мл</t>
  </si>
  <si>
    <t>0873400003924000040</t>
  </si>
  <si>
    <t>Зидовудин, раствор для инфузий, 10 мг/мл</t>
  </si>
  <si>
    <t>0873400003924000041</t>
  </si>
  <si>
    <t>Вакцина для профилактики туберкулеза (для щадящей первичной иммунизации), лиофилизат для приготовления суспензии для внутрикожного введения</t>
  </si>
  <si>
    <t>0873400003924000042</t>
  </si>
  <si>
    <t>0873400003924000043</t>
  </si>
  <si>
    <t>0873400003924000044</t>
  </si>
  <si>
    <t>Анатоксин дифтерийный (с уменьшенным содержанием антигена), суспензия для внутримышечного и подкожного введения и/или суспензия для инъекций</t>
  </si>
  <si>
    <t>0873400003924000045</t>
  </si>
  <si>
    <t>0873400003924000046</t>
  </si>
  <si>
    <t>0873400003924000047</t>
  </si>
  <si>
    <t>Вакцина для профилактики полиомиелита (пероральная), раствор для приема внутрь</t>
  </si>
  <si>
    <t>0873400003924000048</t>
  </si>
  <si>
    <t>Доравирин, таблетки, покрытые пленочной 
оболочкой, 100 мг</t>
  </si>
  <si>
    <t>0873400003924000049</t>
  </si>
  <si>
    <t>0873400003924000050</t>
  </si>
  <si>
    <t>Ламивудин, раствор для приема внутрь, 10 
мг/мл</t>
  </si>
  <si>
    <t>0873400003924000051</t>
  </si>
  <si>
    <t>Зидовудин+Ламивудин, таблетки, покрытые 
пленочной оболочкой, 300 мг +150 мг</t>
  </si>
  <si>
    <t>0873400003924000052</t>
  </si>
  <si>
    <t>0873400003924000053</t>
  </si>
  <si>
    <t>Анатоксин столбнячный + гемофилус инфлуензэ типа б полисахарид лиофилизат для приготовления раствора для внутримышечного введения</t>
  </si>
  <si>
    <t>0873400003924000054</t>
  </si>
  <si>
    <t>Зидовудин, таблетки, покрытые пленочной 
оболочкой, 300 мг</t>
  </si>
  <si>
    <t>0873400003924000055</t>
  </si>
  <si>
    <t>0873400003924000056</t>
  </si>
  <si>
    <t>545 "ЗК"</t>
  </si>
  <si>
    <t>0873400003924000057</t>
  </si>
  <si>
    <t>0873400003924000058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</si>
</sst>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8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left" vertical="center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left" vertical="center"/>
    </xf>
    <xf numFmtId="14" fontId="2" fillId="0" borderId="6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textRotation="90" wrapText="1"/>
    </xf>
    <xf numFmtId="49" fontId="2" fillId="0" borderId="8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9" xfId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 applyProtection="1">
      <alignment horizontal="center" vertical="center"/>
      <protection locked="0"/>
    </xf>
    <xf numFmtId="4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16" fontId="1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zakupki.gov.ru/epz/order/notice/ea20/view/common-info.html?regNumber=0873400003923000657" TargetMode="External"/><Relationship Id="rId21" Type="http://schemas.openxmlformats.org/officeDocument/2006/relationships/hyperlink" Target="https://zakupki.gov.ru/epz/order/notice/ea20/view/common-info.html?regNumber=0873400003923000475" TargetMode="External"/><Relationship Id="rId42" Type="http://schemas.openxmlformats.org/officeDocument/2006/relationships/hyperlink" Target="https://zakupki.gov.ru/epz/order/notice/ea20/view/common-info.html?regNumber=0873400003923000531" TargetMode="External"/><Relationship Id="rId63" Type="http://schemas.openxmlformats.org/officeDocument/2006/relationships/hyperlink" Target="https://zakupki.gov.ru/epz/order/notice/ea20/view/common-info.html?regNumber=0873400003923000571" TargetMode="External"/><Relationship Id="rId84" Type="http://schemas.openxmlformats.org/officeDocument/2006/relationships/hyperlink" Target="https://zakupki.gov.ru/epz/order/notice/ea20/view/common-info.html?regNumber=0873400003923000615" TargetMode="External"/><Relationship Id="rId138" Type="http://schemas.openxmlformats.org/officeDocument/2006/relationships/hyperlink" Target="https://zakupki.gov.ru/epz/order/notice/ea20/view/common-info.html?regNumber=0873400003923000684" TargetMode="External"/><Relationship Id="rId159" Type="http://schemas.openxmlformats.org/officeDocument/2006/relationships/hyperlink" Target="https://zakupki.gov.ru/epz/order/notice/ea20/view/common-info.html?regNumber=0873400003923000705" TargetMode="External"/><Relationship Id="rId170" Type="http://schemas.openxmlformats.org/officeDocument/2006/relationships/hyperlink" Target="https://zakupki.gov.ru/epz/order/notice/ea20/view/common-info.html?regNumber=0873400003923000721" TargetMode="External"/><Relationship Id="rId191" Type="http://schemas.openxmlformats.org/officeDocument/2006/relationships/hyperlink" Target="https://zakupki.gov.ru/epz/order/notice/ea20/view/common-info.html?regNumber=0873400003923000742" TargetMode="External"/><Relationship Id="rId107" Type="http://schemas.openxmlformats.org/officeDocument/2006/relationships/hyperlink" Target="https://zakupki.gov.ru/epz/order/notice/ea20/view/common-info.html?regNumber=0873400003923000643" TargetMode="External"/><Relationship Id="rId11" Type="http://schemas.openxmlformats.org/officeDocument/2006/relationships/hyperlink" Target="https://zakupki.gov.ru/epz/order/notice/ea20/view/common-info.html?regNumber=0873400003923000452" TargetMode="External"/><Relationship Id="rId32" Type="http://schemas.openxmlformats.org/officeDocument/2006/relationships/hyperlink" Target="https://zakupki.gov.ru/epz/order/notice/ea20/view/common-info.html?regNumber=0873400003923000514" TargetMode="External"/><Relationship Id="rId53" Type="http://schemas.openxmlformats.org/officeDocument/2006/relationships/hyperlink" Target="https://zakupki.gov.ru/epz/order/notice/ea20/view/common-info.html?regNumber=0873400003923000551" TargetMode="External"/><Relationship Id="rId74" Type="http://schemas.openxmlformats.org/officeDocument/2006/relationships/hyperlink" Target="https://zakupki.gov.ru/epz/order/notice/ea20/view/common-info.html?regNumber=0873400003922000003" TargetMode="External"/><Relationship Id="rId128" Type="http://schemas.openxmlformats.org/officeDocument/2006/relationships/hyperlink" Target="https://zakupki.gov.ru/epz/order/notice/ea20/view/common-info.html?regNumber=0873400003923000672" TargetMode="External"/><Relationship Id="rId149" Type="http://schemas.openxmlformats.org/officeDocument/2006/relationships/hyperlink" Target="https://zakupki.gov.ru/epz/order/notice/ea20/view/common-info.html?regNumber=0873400003923000695" TargetMode="External"/><Relationship Id="rId5" Type="http://schemas.openxmlformats.org/officeDocument/2006/relationships/hyperlink" Target="https://zakupki.gov.ru/epz/order/notice/ea20/view/common-info.html?regNumber=0873400003923000436" TargetMode="External"/><Relationship Id="rId95" Type="http://schemas.openxmlformats.org/officeDocument/2006/relationships/hyperlink" Target="https://zakupki.gov.ru/epz/order/notice/ea20/view/common-info.html?regNumber=0873400003923000631" TargetMode="External"/><Relationship Id="rId160" Type="http://schemas.openxmlformats.org/officeDocument/2006/relationships/hyperlink" Target="https://zakupki.gov.ru/epz/order/notice/ea20/view/common-info.html?regNumber=0873400003923000707" TargetMode="External"/><Relationship Id="rId181" Type="http://schemas.openxmlformats.org/officeDocument/2006/relationships/hyperlink" Target="https://zakupki.gov.ru/epz/order/notice/ea20/view/common-info.html?regNumber=0873400003923000732" TargetMode="External"/><Relationship Id="rId22" Type="http://schemas.openxmlformats.org/officeDocument/2006/relationships/hyperlink" Target="https://zakupki.gov.ru/epz/order/notice/ea20/view/common-info.html?regNumber=0873400003923000484" TargetMode="External"/><Relationship Id="rId43" Type="http://schemas.openxmlformats.org/officeDocument/2006/relationships/hyperlink" Target="https://zakupki.gov.ru/epz/order/notice/ea20/view/common-info.html?regNumber=0873400003923000534" TargetMode="External"/><Relationship Id="rId64" Type="http://schemas.openxmlformats.org/officeDocument/2006/relationships/hyperlink" Target="https://zakupki.gov.ru/epz/order/notice/ea20/view/common-info.html?regNumber=0873400003923000572" TargetMode="External"/><Relationship Id="rId118" Type="http://schemas.openxmlformats.org/officeDocument/2006/relationships/hyperlink" Target="https://zakupki.gov.ru/epz/order/notice/ea20/view/common-info.html?regNumber=0873400003923000658" TargetMode="External"/><Relationship Id="rId139" Type="http://schemas.openxmlformats.org/officeDocument/2006/relationships/hyperlink" Target="https://zakupki.gov.ru/epz/order/notice/ea20/view/common-info.html?regNumber=0873400003923000685" TargetMode="External"/><Relationship Id="rId85" Type="http://schemas.openxmlformats.org/officeDocument/2006/relationships/hyperlink" Target="https://zakupki.gov.ru/epz/order/notice/ea20/view/common-info.html?regNumber=0873400003923000616" TargetMode="External"/><Relationship Id="rId150" Type="http://schemas.openxmlformats.org/officeDocument/2006/relationships/hyperlink" Target="https://zakupki.gov.ru/epz/order/notice/ea20/view/common-info.html?regNumber=0873400003923000696" TargetMode="External"/><Relationship Id="rId171" Type="http://schemas.openxmlformats.org/officeDocument/2006/relationships/hyperlink" Target="https://zakupki.gov.ru/epz/order/notice/ea20/view/common-info.html?regNumber=0873400003923000722" TargetMode="External"/><Relationship Id="rId12" Type="http://schemas.openxmlformats.org/officeDocument/2006/relationships/hyperlink" Target="https://zakupki.gov.ru/epz/order/notice/ea20/view/common-info.html?regNumber=0873400003923000455" TargetMode="External"/><Relationship Id="rId33" Type="http://schemas.openxmlformats.org/officeDocument/2006/relationships/hyperlink" Target="https://zakupki.gov.ru/epz/order/notice/ea20/view/common-info.html?regNumber=0873400003923000515" TargetMode="External"/><Relationship Id="rId108" Type="http://schemas.openxmlformats.org/officeDocument/2006/relationships/hyperlink" Target="https://zakupki.gov.ru/epz/order/notice/ea20/view/common-info.html?regNumber=0873400003923000644" TargetMode="External"/><Relationship Id="rId129" Type="http://schemas.openxmlformats.org/officeDocument/2006/relationships/hyperlink" Target="https://zakupki.gov.ru/epz/order/notice/ea20/view/common-info.html?regNumber=0873400003923000673" TargetMode="External"/><Relationship Id="rId54" Type="http://schemas.openxmlformats.org/officeDocument/2006/relationships/hyperlink" Target="https://zakupki.gov.ru/epz/order/notice/ea20/view/common-info.html?regNumber=0873400003923000555" TargetMode="External"/><Relationship Id="rId75" Type="http://schemas.openxmlformats.org/officeDocument/2006/relationships/hyperlink" Target="https://zakupki.gov.ru/epz/order/notice/ea20/view/common-info.html?regNumber=0873400003922000002" TargetMode="External"/><Relationship Id="rId96" Type="http://schemas.openxmlformats.org/officeDocument/2006/relationships/hyperlink" Target="https://zakupki.gov.ru/epz/order/notice/ea20/view/common-info.html?regNumber=0873400003923000632" TargetMode="External"/><Relationship Id="rId140" Type="http://schemas.openxmlformats.org/officeDocument/2006/relationships/hyperlink" Target="https://zakupki.gov.ru/epz/order/notice/ea20/view/common-info.html?regNumber=0873400003923000686" TargetMode="External"/><Relationship Id="rId161" Type="http://schemas.openxmlformats.org/officeDocument/2006/relationships/hyperlink" Target="https://zakupki.gov.ru/epz/order/notice/ea20/view/common-info.html?regNumber=0873400003923000708" TargetMode="External"/><Relationship Id="rId182" Type="http://schemas.openxmlformats.org/officeDocument/2006/relationships/hyperlink" Target="https://zakupki.gov.ru/epz/order/notice/ea20/view/common-info.html?regNumber=0873400003923000733" TargetMode="External"/><Relationship Id="rId6" Type="http://schemas.openxmlformats.org/officeDocument/2006/relationships/hyperlink" Target="https://zakupki.gov.ru/epz/order/notice/ea20/view/common-info.html?regNumber=0873400003923000442" TargetMode="External"/><Relationship Id="rId23" Type="http://schemas.openxmlformats.org/officeDocument/2006/relationships/hyperlink" Target="https://zakupki.gov.ru/epz/order/notice/ea20/view/common-info.html?regNumber=0873400003923000485" TargetMode="External"/><Relationship Id="rId119" Type="http://schemas.openxmlformats.org/officeDocument/2006/relationships/hyperlink" Target="https://zakupki.gov.ru/epz/order/notice/ea20/view/common-info.html?regNumber=0873400003923000663" TargetMode="External"/><Relationship Id="rId44" Type="http://schemas.openxmlformats.org/officeDocument/2006/relationships/hyperlink" Target="https://zakupki.gov.ru/epz/order/notice/ea20/view/common-info.html?regNumber=0873400003923000536" TargetMode="External"/><Relationship Id="rId65" Type="http://schemas.openxmlformats.org/officeDocument/2006/relationships/hyperlink" Target="https://zakupki.gov.ru/epz/order/notice/ea20/view/common-info.html?regNumber=0873400003923000573" TargetMode="External"/><Relationship Id="rId86" Type="http://schemas.openxmlformats.org/officeDocument/2006/relationships/hyperlink" Target="https://zakupki.gov.ru/epz/order/notice/ea20/view/common-info.html?regNumber=0873400003923000617" TargetMode="External"/><Relationship Id="rId130" Type="http://schemas.openxmlformats.org/officeDocument/2006/relationships/hyperlink" Target="https://zakupki.gov.ru/epz/order/notice/ea20/view/common-info.html?regNumber=0873400003923000675" TargetMode="External"/><Relationship Id="rId151" Type="http://schemas.openxmlformats.org/officeDocument/2006/relationships/hyperlink" Target="https://zakupki.gov.ru/epz/order/notice/ea20/view/common-info.html?regNumber=0873400003923000697" TargetMode="External"/><Relationship Id="rId172" Type="http://schemas.openxmlformats.org/officeDocument/2006/relationships/hyperlink" Target="https://zakupki.gov.ru/epz/order/notice/ea20/view/common-info.html?regNumber=0873400003923000723" TargetMode="External"/><Relationship Id="rId13" Type="http://schemas.openxmlformats.org/officeDocument/2006/relationships/hyperlink" Target="https://zakupki.gov.ru/epz/order/notice/ea20/view/common-info.html?regNumber=0873400003923000456" TargetMode="External"/><Relationship Id="rId18" Type="http://schemas.openxmlformats.org/officeDocument/2006/relationships/hyperlink" Target="https://zakupki.gov.ru/epz/order/notice/ea20/view/common-info.html?regNumber=0873400003923000470" TargetMode="External"/><Relationship Id="rId39" Type="http://schemas.openxmlformats.org/officeDocument/2006/relationships/hyperlink" Target="https://zakupki.gov.ru/epz/order/notice/ea20/view/common-info.html?regNumber=0873400003923000527" TargetMode="External"/><Relationship Id="rId109" Type="http://schemas.openxmlformats.org/officeDocument/2006/relationships/hyperlink" Target="https://zakupki.gov.ru/epz/order/notice/ea20/view/common-info.html?regNumber=0873400003923000645" TargetMode="External"/><Relationship Id="rId34" Type="http://schemas.openxmlformats.org/officeDocument/2006/relationships/hyperlink" Target="https://zakupki.gov.ru/epz/order/notice/ea20/view/common-info.html?regNumber=0873400003923000517" TargetMode="External"/><Relationship Id="rId50" Type="http://schemas.openxmlformats.org/officeDocument/2006/relationships/hyperlink" Target="https://zakupki.gov.ru/epz/order/notice/ea20/view/common-info.html?regNumber=0873400003923000542" TargetMode="External"/><Relationship Id="rId55" Type="http://schemas.openxmlformats.org/officeDocument/2006/relationships/hyperlink" Target="https://zakupki.gov.ru/epz/order/notice/ea20/view/event-journal.html?regNumber=0873400003923000557" TargetMode="External"/><Relationship Id="rId76" Type="http://schemas.openxmlformats.org/officeDocument/2006/relationships/hyperlink" Target="https://zakupki.gov.ru/epz/order/notice/ea20/view/common-info.html?regNumber=0873400003922000368" TargetMode="External"/><Relationship Id="rId97" Type="http://schemas.openxmlformats.org/officeDocument/2006/relationships/hyperlink" Target="https://zakupki.gov.ru/epz/order/notice/ea20/view/common-info.html?regNumber=0873400003923000633" TargetMode="External"/><Relationship Id="rId104" Type="http://schemas.openxmlformats.org/officeDocument/2006/relationships/hyperlink" Target="https://zakupki.gov.ru/epz/order/notice/ea20/view/common-info.html?regNumber=0873400003923000640" TargetMode="External"/><Relationship Id="rId120" Type="http://schemas.openxmlformats.org/officeDocument/2006/relationships/hyperlink" Target="https://zakupki.gov.ru/epz/order/notice/ea20/view/common-info.html?regNumber=0873400003923000664" TargetMode="External"/><Relationship Id="rId125" Type="http://schemas.openxmlformats.org/officeDocument/2006/relationships/hyperlink" Target="https://zakupki.gov.ru/epz/order/notice/ea20/view/common-info.html?regNumber=0873400003923000669" TargetMode="External"/><Relationship Id="rId141" Type="http://schemas.openxmlformats.org/officeDocument/2006/relationships/hyperlink" Target="https://zakupki.gov.ru/epz/order/notice/ea20/view/common-info.html?regNumber=0873400003923000687" TargetMode="External"/><Relationship Id="rId146" Type="http://schemas.openxmlformats.org/officeDocument/2006/relationships/hyperlink" Target="https://zakupki.gov.ru/epz/order/notice/ea20/view/common-info.html?regNumber=0873400003923000692" TargetMode="External"/><Relationship Id="rId167" Type="http://schemas.openxmlformats.org/officeDocument/2006/relationships/hyperlink" Target="https://zakupki.gov.ru/epz/order/notice/ea20/view/common-info.html?regNumber=0873400003923000714" TargetMode="External"/><Relationship Id="rId188" Type="http://schemas.openxmlformats.org/officeDocument/2006/relationships/hyperlink" Target="https://zakupki.gov.ru/epz/order/notice/ea20/view/common-info.html?regNumber=0873400003923000739" TargetMode="External"/><Relationship Id="rId7" Type="http://schemas.openxmlformats.org/officeDocument/2006/relationships/hyperlink" Target="https://zakupki.gov.ru/epz/order/notice/ea20/view/common-info.html?regNumber=0873400003923000445" TargetMode="External"/><Relationship Id="rId71" Type="http://schemas.openxmlformats.org/officeDocument/2006/relationships/hyperlink" Target="https://zakupki.gov.ru/epz/order/notice/ea20/view/common-info.html?regNumber=0873400003923000587" TargetMode="External"/><Relationship Id="rId92" Type="http://schemas.openxmlformats.org/officeDocument/2006/relationships/hyperlink" Target="https://zakupki.gov.ru/epz/order/notice/ea20/view/common-info.html?regNumber=0873400003923000628" TargetMode="External"/><Relationship Id="rId162" Type="http://schemas.openxmlformats.org/officeDocument/2006/relationships/hyperlink" Target="https://zakupki.gov.ru/epz/order/notice/ea20/view/common-info.html?regNumber=0873400003923000709" TargetMode="External"/><Relationship Id="rId183" Type="http://schemas.openxmlformats.org/officeDocument/2006/relationships/hyperlink" Target="https://zakupki.gov.ru/epz/order/notice/ea20/view/common-info.html?regNumber=0873400003923000734" TargetMode="External"/><Relationship Id="rId2" Type="http://schemas.openxmlformats.org/officeDocument/2006/relationships/hyperlink" Target="https://zakupki.gov.ru/epz/order/notice/ea20/view/common-info.html?regNumber=0873400003922000321" TargetMode="External"/><Relationship Id="rId29" Type="http://schemas.openxmlformats.org/officeDocument/2006/relationships/hyperlink" Target="https://zakupki.gov.ru/epz/order/notice/ea20/view/common-info.html?regNumber=0873400003923000499" TargetMode="External"/><Relationship Id="rId24" Type="http://schemas.openxmlformats.org/officeDocument/2006/relationships/hyperlink" Target="https://zakupki.gov.ru/epz/order/notice/ea20/view/common-info.html?regNumber=0873400003923000486" TargetMode="External"/><Relationship Id="rId40" Type="http://schemas.openxmlformats.org/officeDocument/2006/relationships/hyperlink" Target="https://zakupki.gov.ru/epz/order/notice/ea20/view/common-info.html?regNumber=0873400003923000528" TargetMode="External"/><Relationship Id="rId45" Type="http://schemas.openxmlformats.org/officeDocument/2006/relationships/hyperlink" Target="https://zakupki.gov.ru/epz/order/notice/ea20/view/common-info.html?regNumber=0873400003923000537" TargetMode="External"/><Relationship Id="rId66" Type="http://schemas.openxmlformats.org/officeDocument/2006/relationships/hyperlink" Target="https://zakupki.gov.ru/epz/order/notice/ea20/view/common-info.html?regNumber=0873400003923000577" TargetMode="External"/><Relationship Id="rId87" Type="http://schemas.openxmlformats.org/officeDocument/2006/relationships/hyperlink" Target="https://zakupki.gov.ru/epz/order/notice/ea20/view/common-info.html?regNumber=0873400003923000618" TargetMode="External"/><Relationship Id="rId110" Type="http://schemas.openxmlformats.org/officeDocument/2006/relationships/hyperlink" Target="https://zakupki.gov.ru/epz/order/notice/ea20/view/common-info.html?regNumber=0873400003923000646" TargetMode="External"/><Relationship Id="rId115" Type="http://schemas.openxmlformats.org/officeDocument/2006/relationships/hyperlink" Target="https://zakupki.gov.ru/epz/order/notice/ea20/view/common-info.html?regNumber=0873400003923000652" TargetMode="External"/><Relationship Id="rId131" Type="http://schemas.openxmlformats.org/officeDocument/2006/relationships/hyperlink" Target="https://zakupki.gov.ru/epz/order/notice/ea20/view/common-info.html?regNumber=0873400003923000676" TargetMode="External"/><Relationship Id="rId136" Type="http://schemas.openxmlformats.org/officeDocument/2006/relationships/hyperlink" Target="https://zakupki.gov.ru/epz/order/notice/ea20/view/common-info.html?regNumber=0873400003923000682" TargetMode="External"/><Relationship Id="rId157" Type="http://schemas.openxmlformats.org/officeDocument/2006/relationships/hyperlink" Target="https://zakupki.gov.ru/epz/order/notice/ea20/view/common-info.html?regNumber=0873400003923000703" TargetMode="External"/><Relationship Id="rId178" Type="http://schemas.openxmlformats.org/officeDocument/2006/relationships/hyperlink" Target="https://zakupki.gov.ru/epz/order/notice/ea20/view/common-info.html?regNumber=0873400003923000729" TargetMode="External"/><Relationship Id="rId61" Type="http://schemas.openxmlformats.org/officeDocument/2006/relationships/hyperlink" Target="https://zakupki.gov.ru/epz/order/notice/ea20/view/common-info.html?regNumber=0873400003923000570" TargetMode="External"/><Relationship Id="rId82" Type="http://schemas.openxmlformats.org/officeDocument/2006/relationships/hyperlink" Target="https://zakupki.gov.ru/epz/order/notice/ea20/view/common-info.html?regNumber=0873400003923000613" TargetMode="External"/><Relationship Id="rId152" Type="http://schemas.openxmlformats.org/officeDocument/2006/relationships/hyperlink" Target="https://zakupki.gov.ru/epz/order/notice/ea20/view/common-info.html?regNumber=0873400003923000698" TargetMode="External"/><Relationship Id="rId173" Type="http://schemas.openxmlformats.org/officeDocument/2006/relationships/hyperlink" Target="https://zakupki.gov.ru/epz/order/notice/ea20/view/common-info.html?regNumber=0873400003923000724" TargetMode="External"/><Relationship Id="rId19" Type="http://schemas.openxmlformats.org/officeDocument/2006/relationships/hyperlink" Target="https://zakupki.gov.ru/epz/order/notice/ea20/view/common-info.html?regNumber=0873400003923000472" TargetMode="External"/><Relationship Id="rId14" Type="http://schemas.openxmlformats.org/officeDocument/2006/relationships/hyperlink" Target="https://zakupki.gov.ru/epz/order/notice/ea20/view/common-info.html?regNumber=08734000039230004560" TargetMode="External"/><Relationship Id="rId30" Type="http://schemas.openxmlformats.org/officeDocument/2006/relationships/hyperlink" Target="https://zakupki.gov.ru/epz/order/notice/ea20/view/common-info.html?regNumber=0873400003923000511" TargetMode="External"/><Relationship Id="rId35" Type="http://schemas.openxmlformats.org/officeDocument/2006/relationships/hyperlink" Target="https://zakupki.gov.ru/epz/order/notice/ea20/view/common-info.html?regNumber=0873400003923000519" TargetMode="External"/><Relationship Id="rId56" Type="http://schemas.openxmlformats.org/officeDocument/2006/relationships/hyperlink" Target="https://zakupki.gov.ru/epz/order/notice/ea20/view/common-info.html?regNumber=0873400003923000558" TargetMode="External"/><Relationship Id="rId77" Type="http://schemas.openxmlformats.org/officeDocument/2006/relationships/hyperlink" Target="https://zakupki.gov.ru/epz/order/notice/ea20/view/common-info.html?regNumber=0873400003923000593" TargetMode="External"/><Relationship Id="rId100" Type="http://schemas.openxmlformats.org/officeDocument/2006/relationships/hyperlink" Target="https://zakupki.gov.ru/epz/order/notice/ea20/view/common-info.html?regNumber=0873400003923000636" TargetMode="External"/><Relationship Id="rId105" Type="http://schemas.openxmlformats.org/officeDocument/2006/relationships/hyperlink" Target="https://zakupki.gov.ru/epz/order/notice/ea20/view/common-info.html?regNumber=0873400003923000639" TargetMode="External"/><Relationship Id="rId126" Type="http://schemas.openxmlformats.org/officeDocument/2006/relationships/hyperlink" Target="https://zakupki.gov.ru/epz/order/notice/ea20/view/common-info.html?regNumber=0873400003923000670" TargetMode="External"/><Relationship Id="rId147" Type="http://schemas.openxmlformats.org/officeDocument/2006/relationships/hyperlink" Target="https://zakupki.gov.ru/epz/order/notice/ea20/view/common-info.html?regNumber=0873400003923000693" TargetMode="External"/><Relationship Id="rId168" Type="http://schemas.openxmlformats.org/officeDocument/2006/relationships/hyperlink" Target="https://zakupki.gov.ru/epz/order/notice/ea20/view/common-info.html?regNumber=0873400003923000715" TargetMode="External"/><Relationship Id="rId8" Type="http://schemas.openxmlformats.org/officeDocument/2006/relationships/hyperlink" Target="https://zakupki.gov.ru/epz/order/notice/ea20/view/common-info.html?regNumber=0873400003923000446" TargetMode="External"/><Relationship Id="rId51" Type="http://schemas.openxmlformats.org/officeDocument/2006/relationships/hyperlink" Target="https://zakupki.gov.ru/epz/order/notice/ea20/view/common-info.html?regNumber=0873400003923000543" TargetMode="External"/><Relationship Id="rId72" Type="http://schemas.openxmlformats.org/officeDocument/2006/relationships/hyperlink" Target="https://zakupki.gov.ru/epz/order/notice/ea20/view/common-info.html?regNumber=0873400003923000590" TargetMode="External"/><Relationship Id="rId93" Type="http://schemas.openxmlformats.org/officeDocument/2006/relationships/hyperlink" Target="https://zakupki.gov.ru/epz/order/notice/ea20/view/common-info.html?regNumber=0873400003923000629" TargetMode="External"/><Relationship Id="rId98" Type="http://schemas.openxmlformats.org/officeDocument/2006/relationships/hyperlink" Target="https://zakupki.gov.ru/epz/order/notice/ea20/view/common-info.html?regNumber=0873400003923000634" TargetMode="External"/><Relationship Id="rId121" Type="http://schemas.openxmlformats.org/officeDocument/2006/relationships/hyperlink" Target="https://zakupki.gov.ru/epz/order/notice/ea20/view/common-info.html?regNumber=0873400003923000665" TargetMode="External"/><Relationship Id="rId142" Type="http://schemas.openxmlformats.org/officeDocument/2006/relationships/hyperlink" Target="https://zakupki.gov.ru/epz/order/notice/ea20/view/common-info.html?regNumber=0873400003923000688" TargetMode="External"/><Relationship Id="rId163" Type="http://schemas.openxmlformats.org/officeDocument/2006/relationships/hyperlink" Target="https://zakupki.gov.ru/epz/order/notice/ea20/view/common-info.html?regNumber=0873400003923000710" TargetMode="External"/><Relationship Id="rId184" Type="http://schemas.openxmlformats.org/officeDocument/2006/relationships/hyperlink" Target="https://zakupki.gov.ru/epz/order/notice/ea20/view/common-info.html?regNumber=0873400003923000735" TargetMode="External"/><Relationship Id="rId189" Type="http://schemas.openxmlformats.org/officeDocument/2006/relationships/hyperlink" Target="https://zakupki.gov.ru/epz/order/notice/ea20/view/common-info.html?regNumber=0873400003923000740" TargetMode="External"/><Relationship Id="rId3" Type="http://schemas.openxmlformats.org/officeDocument/2006/relationships/hyperlink" Target="https://zakupki.gov.ru/epz/order/notice/ea20/view/common-info.html?regNumber=0873400003923000230" TargetMode="External"/><Relationship Id="rId25" Type="http://schemas.openxmlformats.org/officeDocument/2006/relationships/hyperlink" Target="https://zakupki.gov.ru/epz/order/notice/ea20/view/common-info.html?regNumber=0873400003923000487" TargetMode="External"/><Relationship Id="rId46" Type="http://schemas.openxmlformats.org/officeDocument/2006/relationships/hyperlink" Target="https://zakupki.gov.ru/epz/order/notice/ea20/view/common-info.html?regNumber=0873400003923000538" TargetMode="External"/><Relationship Id="rId67" Type="http://schemas.openxmlformats.org/officeDocument/2006/relationships/hyperlink" Target="https://zakupki.gov.ru/epz/order/notice/ea20/view/common-info.html?regNumber=0873400003923000582" TargetMode="External"/><Relationship Id="rId116" Type="http://schemas.openxmlformats.org/officeDocument/2006/relationships/hyperlink" Target="https://zakupki.gov.ru/epz/order/notice/ea20/view/common-info.html?regNumber=0873400003923000656" TargetMode="External"/><Relationship Id="rId137" Type="http://schemas.openxmlformats.org/officeDocument/2006/relationships/hyperlink" Target="https://zakupki.gov.ru/epz/order/notice/ea20/view/common-info.html?regNumber=0873400003923000683" TargetMode="External"/><Relationship Id="rId158" Type="http://schemas.openxmlformats.org/officeDocument/2006/relationships/hyperlink" Target="https://zakupki.gov.ru/epz/order/notice/ea20/view/common-info.html?regNumber=0873400003923000704" TargetMode="External"/><Relationship Id="rId20" Type="http://schemas.openxmlformats.org/officeDocument/2006/relationships/hyperlink" Target="https://zakupki.gov.ru/epz/order/notice/ea20/view/common-info.html?regNumber=0873400003923000474" TargetMode="External"/><Relationship Id="rId41" Type="http://schemas.openxmlformats.org/officeDocument/2006/relationships/hyperlink" Target="https://zakupki.gov.ru/epz/order/notice/ea20/view/common-info.html?regNumber=0873400003923000529" TargetMode="External"/><Relationship Id="rId62" Type="http://schemas.openxmlformats.org/officeDocument/2006/relationships/hyperlink" Target="https://zakupki.gov.ru/epz/order/notice/ea20/view/common-info.html?regNumber=0873400003923000569" TargetMode="External"/><Relationship Id="rId83" Type="http://schemas.openxmlformats.org/officeDocument/2006/relationships/hyperlink" Target="https://zakupki.gov.ru/epz/order/notice/ea20/view/common-info.html?regNumber=0873400003923000614" TargetMode="External"/><Relationship Id="rId88" Type="http://schemas.openxmlformats.org/officeDocument/2006/relationships/hyperlink" Target="https://zakupki.gov.ru/epz/order/notice/ea20/view/common-info.html?regNumber=0873400003923000619" TargetMode="External"/><Relationship Id="rId111" Type="http://schemas.openxmlformats.org/officeDocument/2006/relationships/hyperlink" Target="https://zakupki.gov.ru/epz/order/notice/ea20/view/common-info.html?regNumber=0873400003923000674" TargetMode="External"/><Relationship Id="rId132" Type="http://schemas.openxmlformats.org/officeDocument/2006/relationships/hyperlink" Target="https://zakupki.gov.ru/epz/order/notice/ea20/view/common-info.html?regNumber=0873400003923000677" TargetMode="External"/><Relationship Id="rId153" Type="http://schemas.openxmlformats.org/officeDocument/2006/relationships/hyperlink" Target="https://zakupki.gov.ru/epz/order/notice/ea20/view/common-info.html?regNumber=0873400003923000699" TargetMode="External"/><Relationship Id="rId174" Type="http://schemas.openxmlformats.org/officeDocument/2006/relationships/hyperlink" Target="https://zakupki.gov.ru/epz/order/notice/ea20/view/common-info.html?regNumber=0873400003923000725" TargetMode="External"/><Relationship Id="rId179" Type="http://schemas.openxmlformats.org/officeDocument/2006/relationships/hyperlink" Target="https://zakupki.gov.ru/epz/order/notice/ea20/view/common-info.html?regNumber=0873400003923000730" TargetMode="External"/><Relationship Id="rId190" Type="http://schemas.openxmlformats.org/officeDocument/2006/relationships/hyperlink" Target="https://zakupki.gov.ru/epz/order/notice/ea20/view/common-info.html?regNumber=0873400003923000741" TargetMode="External"/><Relationship Id="rId15" Type="http://schemas.openxmlformats.org/officeDocument/2006/relationships/hyperlink" Target="https://zakupki.gov.ru/epz/order/notice/ea20/view/common-info.html?regNumber=0873400003923000463" TargetMode="External"/><Relationship Id="rId36" Type="http://schemas.openxmlformats.org/officeDocument/2006/relationships/hyperlink" Target="https://zakupki.gov.ru/epz/order/notice/ea20/view/common-info.html?regNumber=0873400003923000521" TargetMode="External"/><Relationship Id="rId57" Type="http://schemas.openxmlformats.org/officeDocument/2006/relationships/hyperlink" Target="https://zakupki.gov.ru/epz/order/notice/ea20/view/common-info.html?regNumber=0873400003923000556" TargetMode="External"/><Relationship Id="rId106" Type="http://schemas.openxmlformats.org/officeDocument/2006/relationships/hyperlink" Target="https://zakupki.gov.ru/epz/order/notice/ea20/view/common-info.html?regNumber=0873400003923000642" TargetMode="External"/><Relationship Id="rId127" Type="http://schemas.openxmlformats.org/officeDocument/2006/relationships/hyperlink" Target="https://zakupki.gov.ru/epz/order/notice/ea20/view/common-info.html?regNumber=0873400003923000671" TargetMode="External"/><Relationship Id="rId10" Type="http://schemas.openxmlformats.org/officeDocument/2006/relationships/hyperlink" Target="https://zakupki.gov.ru/epz/order/notice/ea20/view/common-info.html?regNumber=0873400003923000450" TargetMode="External"/><Relationship Id="rId31" Type="http://schemas.openxmlformats.org/officeDocument/2006/relationships/hyperlink" Target="https://zakupki.gov.ru/epz/order/notice/ea20/view/common-info.html?regNumber=0873400003923000512" TargetMode="External"/><Relationship Id="rId52" Type="http://schemas.openxmlformats.org/officeDocument/2006/relationships/hyperlink" Target="https://zakupki.gov.ru/epz/order/notice/ea20/view/common-info.html?regNumber=0873400003923000544" TargetMode="External"/><Relationship Id="rId73" Type="http://schemas.openxmlformats.org/officeDocument/2006/relationships/hyperlink" Target="https://zakupki.gov.ru/epz/order/notice/ea20/view/common-info.html?regNumber=0873400003923000592" TargetMode="External"/><Relationship Id="rId78" Type="http://schemas.openxmlformats.org/officeDocument/2006/relationships/hyperlink" Target="https://zakupki.gov.ru/epz/order/notice/ea20/view/common-info.html?regNumber=0873400003923000596" TargetMode="External"/><Relationship Id="rId94" Type="http://schemas.openxmlformats.org/officeDocument/2006/relationships/hyperlink" Target="https://zakupki.gov.ru/epz/order/notice/ea20/view/common-info.html?regNumber=0873400003923000630" TargetMode="External"/><Relationship Id="rId99" Type="http://schemas.openxmlformats.org/officeDocument/2006/relationships/hyperlink" Target="https://zakupki.gov.ru/epz/order/notice/ea20/view/common-info.html?regNumber=0873400003923000635" TargetMode="External"/><Relationship Id="rId101" Type="http://schemas.openxmlformats.org/officeDocument/2006/relationships/hyperlink" Target="https://zakupki.gov.ru/epz/order/notice/ea20/view/common-info.html?regNumber=0873400003923000637" TargetMode="External"/><Relationship Id="rId122" Type="http://schemas.openxmlformats.org/officeDocument/2006/relationships/hyperlink" Target="https://zakupki.gov.ru/epz/order/notice/ea20/view/common-info.html?regNumber=0873400003923000666" TargetMode="External"/><Relationship Id="rId143" Type="http://schemas.openxmlformats.org/officeDocument/2006/relationships/hyperlink" Target="https://zakupki.gov.ru/epz/order/notice/ea20/view/common-info.html?regNumber=0873400003923000689" TargetMode="External"/><Relationship Id="rId148" Type="http://schemas.openxmlformats.org/officeDocument/2006/relationships/hyperlink" Target="https://zakupki.gov.ru/epz/order/notice/ea20/view/common-info.html?regNumber=0873400003923000694" TargetMode="External"/><Relationship Id="rId164" Type="http://schemas.openxmlformats.org/officeDocument/2006/relationships/hyperlink" Target="https://zakupki.gov.ru/epz/order/notice/ea20/view/common-info.html?regNumber=0873400003923000711" TargetMode="External"/><Relationship Id="rId169" Type="http://schemas.openxmlformats.org/officeDocument/2006/relationships/hyperlink" Target="https://zakupki.gov.ru/epz/order/notice/ea20/view/common-info.html?regNumber=0873400003923000717" TargetMode="External"/><Relationship Id="rId185" Type="http://schemas.openxmlformats.org/officeDocument/2006/relationships/hyperlink" Target="https://zakupki.gov.ru/epz/order/notice/ea20/view/common-info.html?regNumber=0873400003923000736" TargetMode="External"/><Relationship Id="rId4" Type="http://schemas.openxmlformats.org/officeDocument/2006/relationships/hyperlink" Target="https://zakupki.gov.ru/epz/order/notice/ea20/view/common-info.html?regNumber=0873400003923000432" TargetMode="External"/><Relationship Id="rId9" Type="http://schemas.openxmlformats.org/officeDocument/2006/relationships/hyperlink" Target="https://zakupki.gov.ru/epz/order/notice/ea20/view/common-info.html?regNumber=0873400003923000447" TargetMode="External"/><Relationship Id="rId180" Type="http://schemas.openxmlformats.org/officeDocument/2006/relationships/hyperlink" Target="https://zakupki.gov.ru/epz/order/notice/ea20/view/common-info.html?regNumber=0873400003923000731" TargetMode="External"/><Relationship Id="rId26" Type="http://schemas.openxmlformats.org/officeDocument/2006/relationships/hyperlink" Target="https://zakupki.gov.ru/epz/order/notice/ea20/view/common-info.html?regNumber=0873400003923000490" TargetMode="External"/><Relationship Id="rId47" Type="http://schemas.openxmlformats.org/officeDocument/2006/relationships/hyperlink" Target="https://zakupki.gov.ru/epz/order/notice/ea20/view/common-info.html?regNumber=0873400003923000539" TargetMode="External"/><Relationship Id="rId68" Type="http://schemas.openxmlformats.org/officeDocument/2006/relationships/hyperlink" Target="https://zakupki.gov.ru/epz/order/notice/ea20/view/common-info.html?regNumber=0873400003923000583" TargetMode="External"/><Relationship Id="rId89" Type="http://schemas.openxmlformats.org/officeDocument/2006/relationships/hyperlink" Target="https://zakupki.gov.ru/epz/order/notice/ea20/view/common-info.html?regNumber=0873400003923000620" TargetMode="External"/><Relationship Id="rId112" Type="http://schemas.openxmlformats.org/officeDocument/2006/relationships/hyperlink" Target="https://zakupki.gov.ru/epz/order/notice/ea20/view/common-info.html?regNumber=0873400003923000647" TargetMode="External"/><Relationship Id="rId133" Type="http://schemas.openxmlformats.org/officeDocument/2006/relationships/hyperlink" Target="https://zakupki.gov.ru/epz/order/notice/ea20/view/common-info.html?regNumber=0873400003923000678" TargetMode="External"/><Relationship Id="rId154" Type="http://schemas.openxmlformats.org/officeDocument/2006/relationships/hyperlink" Target="https://zakupki.gov.ru/epz/order/notice/ea20/view/common-info.html?regNumber=0873400003923000700" TargetMode="External"/><Relationship Id="rId175" Type="http://schemas.openxmlformats.org/officeDocument/2006/relationships/hyperlink" Target="https://zakupki.gov.ru/epz/order/notice/ea20/view/common-info.html?regNumber=0873400003923000726" TargetMode="External"/><Relationship Id="rId16" Type="http://schemas.openxmlformats.org/officeDocument/2006/relationships/hyperlink" Target="https://zakupki.gov.ru/epz/order/notice/ea20/view/common-info.html?regNumber=0873400003923000467" TargetMode="External"/><Relationship Id="rId37" Type="http://schemas.openxmlformats.org/officeDocument/2006/relationships/hyperlink" Target="https://zakupki.gov.ru/epz/order/notice/ea20/view/common-info.html?regNumber=0873400003923000522" TargetMode="External"/><Relationship Id="rId58" Type="http://schemas.openxmlformats.org/officeDocument/2006/relationships/hyperlink" Target="https://zakupki.gov.ru/epz/order/notice/ea20/view/common-info.html?regNumber=0873400003923000559" TargetMode="External"/><Relationship Id="rId79" Type="http://schemas.openxmlformats.org/officeDocument/2006/relationships/hyperlink" Target="https://zakupki.gov.ru/epz/order/notice/ea20/view/common-info.html?regNumber=0873400003923000607" TargetMode="External"/><Relationship Id="rId102" Type="http://schemas.openxmlformats.org/officeDocument/2006/relationships/hyperlink" Target="https://zakupki.gov.ru/epz/order/notice/ea20/view/common-info.html?regNumber=0873400003923000638" TargetMode="External"/><Relationship Id="rId123" Type="http://schemas.openxmlformats.org/officeDocument/2006/relationships/hyperlink" Target="https://zakupki.gov.ru/epz/order/notice/ea20/view/common-info.html?regNumber=0873400003923000667" TargetMode="External"/><Relationship Id="rId144" Type="http://schemas.openxmlformats.org/officeDocument/2006/relationships/hyperlink" Target="https://zakupki.gov.ru/epz/order/notice/ea20/view/common-info.html?regNumber=0873400003923000690" TargetMode="External"/><Relationship Id="rId90" Type="http://schemas.openxmlformats.org/officeDocument/2006/relationships/hyperlink" Target="https://zakupki.gov.ru/epz/order/notice/ea20/view/common-info.html?regNumber=0873400003923000621" TargetMode="External"/><Relationship Id="rId165" Type="http://schemas.openxmlformats.org/officeDocument/2006/relationships/hyperlink" Target="https://zakupki.gov.ru/epz/order/notice/ea20/view/common-info.html?regNumber=0873400003923000712" TargetMode="External"/><Relationship Id="rId186" Type="http://schemas.openxmlformats.org/officeDocument/2006/relationships/hyperlink" Target="https://zakupki.gov.ru/epz/order/notice/ea20/view/common-info.html?regNumber=0873400003923000737" TargetMode="External"/><Relationship Id="rId27" Type="http://schemas.openxmlformats.org/officeDocument/2006/relationships/hyperlink" Target="https://zakupki.gov.ru/epz/order/notice/ea20/view/common-info.html?regNumber=0873400003923000492" TargetMode="External"/><Relationship Id="rId48" Type="http://schemas.openxmlformats.org/officeDocument/2006/relationships/hyperlink" Target="https://zakupki.gov.ru/epz/order/notice/ea20/view/common-info.html?regNumber=0873400003923000540" TargetMode="External"/><Relationship Id="rId69" Type="http://schemas.openxmlformats.org/officeDocument/2006/relationships/hyperlink" Target="https://zakupki.gov.ru/epz/order/notice/ea20/view/common-info.html?regNumber=0873400003923000585" TargetMode="External"/><Relationship Id="rId113" Type="http://schemas.openxmlformats.org/officeDocument/2006/relationships/hyperlink" Target="https://zakupki.gov.ru/epz/order/notice/ea20/view/common-info.html?regNumber=0873400003923000648" TargetMode="External"/><Relationship Id="rId134" Type="http://schemas.openxmlformats.org/officeDocument/2006/relationships/hyperlink" Target="https://zakupki.gov.ru/epz/order/notice/ea20/view/common-info.html?regNumber=0873400003923000679" TargetMode="External"/><Relationship Id="rId80" Type="http://schemas.openxmlformats.org/officeDocument/2006/relationships/hyperlink" Target="https://zakupki.gov.ru/epz/order/notice/ea20/view/common-info.html?regNumber=0873400003923000609" TargetMode="External"/><Relationship Id="rId155" Type="http://schemas.openxmlformats.org/officeDocument/2006/relationships/hyperlink" Target="https://zakupki.gov.ru/epz/order/notice/ea20/view/common-info.html?regNumber=0873400003923000701" TargetMode="External"/><Relationship Id="rId176" Type="http://schemas.openxmlformats.org/officeDocument/2006/relationships/hyperlink" Target="https://zakupki.gov.ru/epz/order/notice/ea20/view/common-info.html?regNumber=0873400003923000727" TargetMode="External"/><Relationship Id="rId17" Type="http://schemas.openxmlformats.org/officeDocument/2006/relationships/hyperlink" Target="https://zakupki.gov.ru/epz/order/notice/ea20/view/common-info.html?regNumber=0873400003923000468" TargetMode="External"/><Relationship Id="rId38" Type="http://schemas.openxmlformats.org/officeDocument/2006/relationships/hyperlink" Target="https://zakupki.gov.ru/epz/order/notice/ea20/view/common-info.html?regNumber=0873400003923000526" TargetMode="External"/><Relationship Id="rId59" Type="http://schemas.openxmlformats.org/officeDocument/2006/relationships/hyperlink" Target="https://zakupki.gov.ru/epz/order/notice/ea20/view/common-info.html?regNumber=0873400003923000560" TargetMode="External"/><Relationship Id="rId103" Type="http://schemas.openxmlformats.org/officeDocument/2006/relationships/hyperlink" Target="https://zakupki.gov.ru/epz/order/notice/ea20/view/common-info.html?regNumber=0873400003923000641" TargetMode="External"/><Relationship Id="rId124" Type="http://schemas.openxmlformats.org/officeDocument/2006/relationships/hyperlink" Target="https://zakupki.gov.ru/epz/order/notice/ea20/view/common-info.html?regNumber=0873400003923000668" TargetMode="External"/><Relationship Id="rId70" Type="http://schemas.openxmlformats.org/officeDocument/2006/relationships/hyperlink" Target="https://zakupki.gov.ru/epz/order/notice/ea20/view/common-info.html?regNumber=0873400003923000586" TargetMode="External"/><Relationship Id="rId91" Type="http://schemas.openxmlformats.org/officeDocument/2006/relationships/hyperlink" Target="https://zakupki.gov.ru/epz/order/notice/ea20/view/common-info.html?regNumber=0873400003923000627" TargetMode="External"/><Relationship Id="rId145" Type="http://schemas.openxmlformats.org/officeDocument/2006/relationships/hyperlink" Target="https://zakupki.gov.ru/epz/order/notice/ea20/view/common-info.html?regNumber=0873400003923000691" TargetMode="External"/><Relationship Id="rId166" Type="http://schemas.openxmlformats.org/officeDocument/2006/relationships/hyperlink" Target="https://zakupki.gov.ru/epz/order/notice/ea20/view/common-info.html?regNumber=0873400003923000713" TargetMode="External"/><Relationship Id="rId187" Type="http://schemas.openxmlformats.org/officeDocument/2006/relationships/hyperlink" Target="https://zakupki.gov.ru/epz/order/notice/ea20/view/common-info.html?regNumber=0873400003923000738" TargetMode="External"/><Relationship Id="rId1" Type="http://schemas.openxmlformats.org/officeDocument/2006/relationships/hyperlink" Target="https://zakupki.gov.ru/epz/order/notice/ea20/view/common-info.html?regNumber=0873400003922000293" TargetMode="External"/><Relationship Id="rId28" Type="http://schemas.openxmlformats.org/officeDocument/2006/relationships/hyperlink" Target="https://zakupki.gov.ru/epz/order/notice/ea20/view/common-info.html?regNumber=0873400003923000494" TargetMode="External"/><Relationship Id="rId49" Type="http://schemas.openxmlformats.org/officeDocument/2006/relationships/hyperlink" Target="https://zakupki.gov.ru/epz/order/notice/ea20/view/common-info.html?regNumber=0873400003923000541" TargetMode="External"/><Relationship Id="rId114" Type="http://schemas.openxmlformats.org/officeDocument/2006/relationships/hyperlink" Target="https://zakupki.gov.ru/epz/order/notice/ea20/view/common-info.html?regNumber=0873400003923000651" TargetMode="External"/><Relationship Id="rId60" Type="http://schemas.openxmlformats.org/officeDocument/2006/relationships/hyperlink" Target="https://zakupki.gov.ru/epz/order/notice/ea20/view/common-info.html?regNumber=0873400003923000563" TargetMode="External"/><Relationship Id="rId81" Type="http://schemas.openxmlformats.org/officeDocument/2006/relationships/hyperlink" Target="https://zakupki.gov.ru/epz/order/notice/ea20/view/common-info.html?regNumber=0873400003922000004" TargetMode="External"/><Relationship Id="rId135" Type="http://schemas.openxmlformats.org/officeDocument/2006/relationships/hyperlink" Target="https://zakupki.gov.ru/epz/order/notice/ea20/view/common-info.html?regNumber=0873400003923000681" TargetMode="External"/><Relationship Id="rId156" Type="http://schemas.openxmlformats.org/officeDocument/2006/relationships/hyperlink" Target="https://zakupki.gov.ru/epz/order/notice/ea20/view/common-info.html?regNumber=0873400003923000702" TargetMode="External"/><Relationship Id="rId177" Type="http://schemas.openxmlformats.org/officeDocument/2006/relationships/hyperlink" Target="https://zakupki.gov.ru/epz/order/notice/ea20/view/common-info.html?regNumber=0873400003923000728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zakupki.gov.ru/epz/order/notice/ea20/view/common-info.html?regNumber=0873400003923000572" TargetMode="External"/><Relationship Id="rId21" Type="http://schemas.openxmlformats.org/officeDocument/2006/relationships/hyperlink" Target="https://zakupki.gov.ru/epz/order/notice/ea20/view/common-info.html?regNumber=0873400003923000560" TargetMode="External"/><Relationship Id="rId42" Type="http://schemas.openxmlformats.org/officeDocument/2006/relationships/hyperlink" Target="https://zakupki.gov.ru/epz/order/notice/ea20/view/common-info.html?regNumber=0873400003923000627" TargetMode="External"/><Relationship Id="rId47" Type="http://schemas.openxmlformats.org/officeDocument/2006/relationships/hyperlink" Target="https://zakupki.gov.ru/epz/order/notice/ea20/view/common-info.html?regNumber=0873400003923000632" TargetMode="External"/><Relationship Id="rId63" Type="http://schemas.openxmlformats.org/officeDocument/2006/relationships/hyperlink" Target="https://zakupki.gov.ru/epz/order/notice/ea20/view/common-info.html?regNumber=0873400003923000658" TargetMode="External"/><Relationship Id="rId68" Type="http://schemas.openxmlformats.org/officeDocument/2006/relationships/hyperlink" Target="https://zakupki.gov.ru/epz/order/notice/ea20/view/common-info.html?regNumber=0873400003923000674" TargetMode="External"/><Relationship Id="rId84" Type="http://schemas.openxmlformats.org/officeDocument/2006/relationships/hyperlink" Target="https://zakupki.gov.ru/epz/order/notice/ea20/view/common-info.html?regNumber=0873400003923000687" TargetMode="External"/><Relationship Id="rId89" Type="http://schemas.openxmlformats.org/officeDocument/2006/relationships/hyperlink" Target="https://zakupki.gov.ru/epz/order/notice/ea20/view/common-info.html?regNumber=0873400003923000707" TargetMode="External"/><Relationship Id="rId16" Type="http://schemas.openxmlformats.org/officeDocument/2006/relationships/hyperlink" Target="https://zakupki.gov.ru/epz/order/notice/ea20/view/common-info.html?regNumber=0873400003923000555" TargetMode="External"/><Relationship Id="rId11" Type="http://schemas.openxmlformats.org/officeDocument/2006/relationships/hyperlink" Target="https://zakupki.gov.ru/epz/order/notice/ea20/view/common-info.html?regNumber=0873400003923000540" TargetMode="External"/><Relationship Id="rId32" Type="http://schemas.openxmlformats.org/officeDocument/2006/relationships/hyperlink" Target="https://zakupki.gov.ru/epz/order/notice/ea20/view/common-info.html?regNumber=0873400003923000587" TargetMode="External"/><Relationship Id="rId37" Type="http://schemas.openxmlformats.org/officeDocument/2006/relationships/hyperlink" Target="https://zakupki.gov.ru/epz/order/notice/ea20/view/common-info.html?regNumber=0873400003923000616" TargetMode="External"/><Relationship Id="rId53" Type="http://schemas.openxmlformats.org/officeDocument/2006/relationships/hyperlink" Target="https://zakupki.gov.ru/epz/order/notice/ea20/view/common-info.html?regNumber=0873400003923000638" TargetMode="External"/><Relationship Id="rId58" Type="http://schemas.openxmlformats.org/officeDocument/2006/relationships/hyperlink" Target="https://zakupki.gov.ru/epz/order/notice/ea20/view/common-info.html?regNumber=0873400003923000643" TargetMode="External"/><Relationship Id="rId74" Type="http://schemas.openxmlformats.org/officeDocument/2006/relationships/hyperlink" Target="https://zakupki.gov.ru/epz/order/notice/ea20/view/common-info.html?regNumber=0873400003923000673" TargetMode="External"/><Relationship Id="rId79" Type="http://schemas.openxmlformats.org/officeDocument/2006/relationships/hyperlink" Target="https://zakupki.gov.ru/epz/order/notice/ea20/view/common-info.html?regNumber=0873400003923000681" TargetMode="External"/><Relationship Id="rId102" Type="http://schemas.openxmlformats.org/officeDocument/2006/relationships/hyperlink" Target="https://zakupki.gov.ru/epz/order/notice/ea20/view/common-info.html?regNumber=0873400003923000728" TargetMode="External"/><Relationship Id="rId5" Type="http://schemas.openxmlformats.org/officeDocument/2006/relationships/hyperlink" Target="https://zakupki.gov.ru/epz/order/notice/ea20/view/common-info.html?regNumber=0873400003922000368" TargetMode="External"/><Relationship Id="rId90" Type="http://schemas.openxmlformats.org/officeDocument/2006/relationships/hyperlink" Target="https://zakupki.gov.ru/epz/order/notice/ea20/view/common-info.html?regNumber=0873400003923000708" TargetMode="External"/><Relationship Id="rId95" Type="http://schemas.openxmlformats.org/officeDocument/2006/relationships/hyperlink" Target="https://zakupki.gov.ru/epz/order/notice/ea20/view/common-info.html?regNumber=0873400003923000717" TargetMode="External"/><Relationship Id="rId22" Type="http://schemas.openxmlformats.org/officeDocument/2006/relationships/hyperlink" Target="https://zakupki.gov.ru/epz/order/notice/ea20/view/common-info.html?regNumber=0873400003923000563" TargetMode="External"/><Relationship Id="rId27" Type="http://schemas.openxmlformats.org/officeDocument/2006/relationships/hyperlink" Target="https://zakupki.gov.ru/epz/order/notice/ea20/view/common-info.html?regNumber=0873400003923000573" TargetMode="External"/><Relationship Id="rId43" Type="http://schemas.openxmlformats.org/officeDocument/2006/relationships/hyperlink" Target="https://zakupki.gov.ru/epz/order/notice/ea20/view/common-info.html?regNumber=0873400003923000628" TargetMode="External"/><Relationship Id="rId48" Type="http://schemas.openxmlformats.org/officeDocument/2006/relationships/hyperlink" Target="https://zakupki.gov.ru/epz/order/notice/ea20/view/common-info.html?regNumber=0873400003923000633" TargetMode="External"/><Relationship Id="rId64" Type="http://schemas.openxmlformats.org/officeDocument/2006/relationships/hyperlink" Target="https://zakupki.gov.ru/epz/order/notice/ea20/view/common-info.html?regNumber=0873400003923000663" TargetMode="External"/><Relationship Id="rId69" Type="http://schemas.openxmlformats.org/officeDocument/2006/relationships/hyperlink" Target="https://zakupki.gov.ru/epz/order/notice/ea20/view/common-info.html?regNumber=0873400003923000668" TargetMode="External"/><Relationship Id="rId80" Type="http://schemas.openxmlformats.org/officeDocument/2006/relationships/hyperlink" Target="https://zakupki.gov.ru/epz/order/notice/ea20/view/common-info.html?regNumber=0873400003923000682" TargetMode="External"/><Relationship Id="rId85" Type="http://schemas.openxmlformats.org/officeDocument/2006/relationships/hyperlink" Target="https://zakupki.gov.ru/epz/order/notice/ea20/view/common-info.html?regNumber=0873400003923000688" TargetMode="External"/><Relationship Id="rId12" Type="http://schemas.openxmlformats.org/officeDocument/2006/relationships/hyperlink" Target="https://zakupki.gov.ru/epz/order/notice/ea20/view/common-info.html?regNumber=0873400003923000541" TargetMode="External"/><Relationship Id="rId17" Type="http://schemas.openxmlformats.org/officeDocument/2006/relationships/hyperlink" Target="https://zakupki.gov.ru/epz/order/notice/ea20/view/event-journal.html?regNumber=0873400003923000557" TargetMode="External"/><Relationship Id="rId33" Type="http://schemas.openxmlformats.org/officeDocument/2006/relationships/hyperlink" Target="https://zakupki.gov.ru/epz/order/notice/ea20/view/common-info.html?regNumber=0873400003923000593" TargetMode="External"/><Relationship Id="rId38" Type="http://schemas.openxmlformats.org/officeDocument/2006/relationships/hyperlink" Target="https://zakupki.gov.ru/epz/order/notice/ea20/view/common-info.html?regNumber=0873400003923000617" TargetMode="External"/><Relationship Id="rId59" Type="http://schemas.openxmlformats.org/officeDocument/2006/relationships/hyperlink" Target="https://zakupki.gov.ru/epz/order/notice/ea20/view/common-info.html?regNumber=0873400003923000644" TargetMode="External"/><Relationship Id="rId103" Type="http://schemas.openxmlformats.org/officeDocument/2006/relationships/hyperlink" Target="https://zakupki.gov.ru/epz/order/notice/ea20/view/common-info.html?regNumber=0873400003923000729" TargetMode="External"/><Relationship Id="rId20" Type="http://schemas.openxmlformats.org/officeDocument/2006/relationships/hyperlink" Target="https://zakupki.gov.ru/epz/order/notice/ea20/view/common-info.html?regNumber=0873400003923000559" TargetMode="External"/><Relationship Id="rId41" Type="http://schemas.openxmlformats.org/officeDocument/2006/relationships/hyperlink" Target="https://zakupki.gov.ru/epz/order/notice/ea20/view/common-info.html?regNumber=0873400003923000620" TargetMode="External"/><Relationship Id="rId54" Type="http://schemas.openxmlformats.org/officeDocument/2006/relationships/hyperlink" Target="https://zakupki.gov.ru/epz/order/notice/ea20/view/common-info.html?regNumber=0873400003923000641" TargetMode="External"/><Relationship Id="rId62" Type="http://schemas.openxmlformats.org/officeDocument/2006/relationships/hyperlink" Target="https://zakupki.gov.ru/epz/order/notice/ea20/view/common-info.html?regNumber=0873400003923000652" TargetMode="External"/><Relationship Id="rId70" Type="http://schemas.openxmlformats.org/officeDocument/2006/relationships/hyperlink" Target="https://zakupki.gov.ru/epz/order/notice/ea20/view/common-info.html?regNumber=0873400003923000669" TargetMode="External"/><Relationship Id="rId75" Type="http://schemas.openxmlformats.org/officeDocument/2006/relationships/hyperlink" Target="https://zakupki.gov.ru/epz/order/notice/ea20/view/common-info.html?regNumber=0873400003923000675" TargetMode="External"/><Relationship Id="rId83" Type="http://schemas.openxmlformats.org/officeDocument/2006/relationships/hyperlink" Target="https://zakupki.gov.ru/epz/order/notice/ea20/view/common-info.html?regNumber=0873400003923000686" TargetMode="External"/><Relationship Id="rId88" Type="http://schemas.openxmlformats.org/officeDocument/2006/relationships/hyperlink" Target="https://zakupki.gov.ru/epz/order/notice/ea20/view/common-info.html?regNumber=0873400003923000697" TargetMode="External"/><Relationship Id="rId91" Type="http://schemas.openxmlformats.org/officeDocument/2006/relationships/hyperlink" Target="https://zakupki.gov.ru/epz/order/notice/ea20/view/common-info.html?regNumber=0873400003923000709" TargetMode="External"/><Relationship Id="rId96" Type="http://schemas.openxmlformats.org/officeDocument/2006/relationships/hyperlink" Target="https://zakupki.gov.ru/epz/order/notice/ea20/view/common-info.html?regNumber=0873400003923000721" TargetMode="External"/><Relationship Id="rId1" Type="http://schemas.openxmlformats.org/officeDocument/2006/relationships/hyperlink" Target="https://zakupki.gov.ru/epz/order/notice/ea20/view/common-info.html?regNumber=0873400003922000293" TargetMode="External"/><Relationship Id="rId6" Type="http://schemas.openxmlformats.org/officeDocument/2006/relationships/hyperlink" Target="https://zakupki.gov.ru/epz/order/notice/ea20/view/common-info.html?regNumber=0873400003922000004" TargetMode="External"/><Relationship Id="rId15" Type="http://schemas.openxmlformats.org/officeDocument/2006/relationships/hyperlink" Target="https://zakupki.gov.ru/epz/order/notice/ea20/view/common-info.html?regNumber=0873400003923000544" TargetMode="External"/><Relationship Id="rId23" Type="http://schemas.openxmlformats.org/officeDocument/2006/relationships/hyperlink" Target="https://zakupki.gov.ru/epz/order/notice/ea20/view/common-info.html?regNumber=0873400003923000570" TargetMode="External"/><Relationship Id="rId28" Type="http://schemas.openxmlformats.org/officeDocument/2006/relationships/hyperlink" Target="https://zakupki.gov.ru/epz/order/notice/ea20/view/common-info.html?regNumber=0873400003923000582" TargetMode="External"/><Relationship Id="rId36" Type="http://schemas.openxmlformats.org/officeDocument/2006/relationships/hyperlink" Target="https://zakupki.gov.ru/epz/order/notice/ea20/view/common-info.html?regNumber=0873400003923000615" TargetMode="External"/><Relationship Id="rId49" Type="http://schemas.openxmlformats.org/officeDocument/2006/relationships/hyperlink" Target="https://zakupki.gov.ru/epz/order/notice/ea20/view/common-info.html?regNumber=0873400003923000634" TargetMode="External"/><Relationship Id="rId57" Type="http://schemas.openxmlformats.org/officeDocument/2006/relationships/hyperlink" Target="https://zakupki.gov.ru/epz/order/notice/ea20/view/common-info.html?regNumber=0873400003923000642" TargetMode="External"/><Relationship Id="rId106" Type="http://schemas.openxmlformats.org/officeDocument/2006/relationships/hyperlink" Target="https://zakupki.gov.ru/epz/order/notice/ea20/view/common-info.html?regNumber=0873400003923000741" TargetMode="External"/><Relationship Id="rId10" Type="http://schemas.openxmlformats.org/officeDocument/2006/relationships/hyperlink" Target="https://zakupki.gov.ru/epz/order/notice/ea20/view/common-info.html?regNumber=0873400003923000539" TargetMode="External"/><Relationship Id="rId31" Type="http://schemas.openxmlformats.org/officeDocument/2006/relationships/hyperlink" Target="https://zakupki.gov.ru/epz/order/notice/ea20/view/common-info.html?regNumber=0873400003923000586" TargetMode="External"/><Relationship Id="rId44" Type="http://schemas.openxmlformats.org/officeDocument/2006/relationships/hyperlink" Target="https://zakupki.gov.ru/epz/order/notice/ea20/view/common-info.html?regNumber=0873400003923000629" TargetMode="External"/><Relationship Id="rId52" Type="http://schemas.openxmlformats.org/officeDocument/2006/relationships/hyperlink" Target="https://zakupki.gov.ru/epz/order/notice/ea20/view/common-info.html?regNumber=0873400003923000637" TargetMode="External"/><Relationship Id="rId60" Type="http://schemas.openxmlformats.org/officeDocument/2006/relationships/hyperlink" Target="https://zakupki.gov.ru/epz/order/notice/ea20/view/common-info.html?regNumber=0873400003923000645" TargetMode="External"/><Relationship Id="rId65" Type="http://schemas.openxmlformats.org/officeDocument/2006/relationships/hyperlink" Target="https://zakupki.gov.ru/epz/order/notice/ea20/view/common-info.html?regNumber=0873400003923000664" TargetMode="External"/><Relationship Id="rId73" Type="http://schemas.openxmlformats.org/officeDocument/2006/relationships/hyperlink" Target="https://zakupki.gov.ru/epz/order/notice/ea20/view/common-info.html?regNumber=0873400003923000672" TargetMode="External"/><Relationship Id="rId78" Type="http://schemas.openxmlformats.org/officeDocument/2006/relationships/hyperlink" Target="https://zakupki.gov.ru/epz/order/notice/ea20/view/common-info.html?regNumber=0873400003923000679" TargetMode="External"/><Relationship Id="rId81" Type="http://schemas.openxmlformats.org/officeDocument/2006/relationships/hyperlink" Target="https://zakupki.gov.ru/epz/order/notice/ea20/view/common-info.html?regNumber=0873400003923000683" TargetMode="External"/><Relationship Id="rId86" Type="http://schemas.openxmlformats.org/officeDocument/2006/relationships/hyperlink" Target="https://zakupki.gov.ru/epz/order/notice/ea20/view/common-info.html?regNumber=0873400003923000689" TargetMode="External"/><Relationship Id="rId94" Type="http://schemas.openxmlformats.org/officeDocument/2006/relationships/hyperlink" Target="https://zakupki.gov.ru/epz/order/notice/ea20/view/common-info.html?regNumber=0873400003923000715" TargetMode="External"/><Relationship Id="rId99" Type="http://schemas.openxmlformats.org/officeDocument/2006/relationships/hyperlink" Target="https://zakupki.gov.ru/epz/order/notice/ea20/view/common-info.html?regNumber=0873400003923000724" TargetMode="External"/><Relationship Id="rId101" Type="http://schemas.openxmlformats.org/officeDocument/2006/relationships/hyperlink" Target="https://zakupki.gov.ru/epz/order/notice/ea20/view/common-info.html?regNumber=0873400003923000726" TargetMode="External"/><Relationship Id="rId4" Type="http://schemas.openxmlformats.org/officeDocument/2006/relationships/hyperlink" Target="https://zakupki.gov.ru/epz/order/notice/ea20/view/common-info.html?regNumber=0873400003922000002" TargetMode="External"/><Relationship Id="rId9" Type="http://schemas.openxmlformats.org/officeDocument/2006/relationships/hyperlink" Target="https://zakupki.gov.ru/epz/order/notice/ea20/view/common-info.html?regNumber=0873400003923000538" TargetMode="External"/><Relationship Id="rId13" Type="http://schemas.openxmlformats.org/officeDocument/2006/relationships/hyperlink" Target="https://zakupki.gov.ru/epz/order/notice/ea20/view/common-info.html?regNumber=0873400003923000542" TargetMode="External"/><Relationship Id="rId18" Type="http://schemas.openxmlformats.org/officeDocument/2006/relationships/hyperlink" Target="https://zakupki.gov.ru/epz/order/notice/ea20/view/common-info.html?regNumber=0873400003923000558" TargetMode="External"/><Relationship Id="rId39" Type="http://schemas.openxmlformats.org/officeDocument/2006/relationships/hyperlink" Target="https://zakupki.gov.ru/epz/order/notice/ea20/view/common-info.html?regNumber=0873400003923000618" TargetMode="External"/><Relationship Id="rId34" Type="http://schemas.openxmlformats.org/officeDocument/2006/relationships/hyperlink" Target="https://zakupki.gov.ru/epz/order/notice/ea20/view/common-info.html?regNumber=0873400003923000596" TargetMode="External"/><Relationship Id="rId50" Type="http://schemas.openxmlformats.org/officeDocument/2006/relationships/hyperlink" Target="https://zakupki.gov.ru/epz/order/notice/ea20/view/common-info.html?regNumber=0873400003923000635" TargetMode="External"/><Relationship Id="rId55" Type="http://schemas.openxmlformats.org/officeDocument/2006/relationships/hyperlink" Target="https://zakupki.gov.ru/epz/order/notice/ea20/view/common-info.html?regNumber=0873400003923000640" TargetMode="External"/><Relationship Id="rId76" Type="http://schemas.openxmlformats.org/officeDocument/2006/relationships/hyperlink" Target="https://zakupki.gov.ru/epz/order/notice/ea20/view/common-info.html?regNumber=0873400003923000676" TargetMode="External"/><Relationship Id="rId97" Type="http://schemas.openxmlformats.org/officeDocument/2006/relationships/hyperlink" Target="https://zakupki.gov.ru/epz/order/notice/ea20/view/common-info.html?regNumber=0873400003923000722" TargetMode="External"/><Relationship Id="rId104" Type="http://schemas.openxmlformats.org/officeDocument/2006/relationships/hyperlink" Target="https://zakupki.gov.ru/epz/order/notice/ea20/view/common-info.html?regNumber=0873400003923000730" TargetMode="External"/><Relationship Id="rId7" Type="http://schemas.openxmlformats.org/officeDocument/2006/relationships/hyperlink" Target="https://zakupki.gov.ru/epz/order/notice/ea20/view/common-info.html?regNumber=0873400003923000536" TargetMode="External"/><Relationship Id="rId71" Type="http://schemas.openxmlformats.org/officeDocument/2006/relationships/hyperlink" Target="https://zakupki.gov.ru/epz/order/notice/ea20/view/common-info.html?regNumber=0873400003923000670" TargetMode="External"/><Relationship Id="rId92" Type="http://schemas.openxmlformats.org/officeDocument/2006/relationships/hyperlink" Target="https://zakupki.gov.ru/epz/order/notice/ea20/view/common-info.html?regNumber=0873400003923000710" TargetMode="External"/><Relationship Id="rId2" Type="http://schemas.openxmlformats.org/officeDocument/2006/relationships/hyperlink" Target="https://zakupki.gov.ru/epz/order/notice/ea20/view/common-info.html?regNumber=0873400003922000321" TargetMode="External"/><Relationship Id="rId29" Type="http://schemas.openxmlformats.org/officeDocument/2006/relationships/hyperlink" Target="https://zakupki.gov.ru/epz/order/notice/ea20/view/common-info.html?regNumber=0873400003923000583" TargetMode="External"/><Relationship Id="rId24" Type="http://schemas.openxmlformats.org/officeDocument/2006/relationships/hyperlink" Target="https://zakupki.gov.ru/epz/order/notice/ea20/view/common-info.html?regNumber=0873400003923000569" TargetMode="External"/><Relationship Id="rId40" Type="http://schemas.openxmlformats.org/officeDocument/2006/relationships/hyperlink" Target="https://zakupki.gov.ru/epz/order/notice/ea20/view/common-info.html?regNumber=0873400003923000619" TargetMode="External"/><Relationship Id="rId45" Type="http://schemas.openxmlformats.org/officeDocument/2006/relationships/hyperlink" Target="https://zakupki.gov.ru/epz/order/notice/ea20/view/common-info.html?regNumber=0873400003923000630" TargetMode="External"/><Relationship Id="rId66" Type="http://schemas.openxmlformats.org/officeDocument/2006/relationships/hyperlink" Target="https://zakupki.gov.ru/epz/order/notice/ea20/view/common-info.html?regNumber=0873400003923000665" TargetMode="External"/><Relationship Id="rId87" Type="http://schemas.openxmlformats.org/officeDocument/2006/relationships/hyperlink" Target="https://zakupki.gov.ru/epz/order/notice/ea20/view/common-info.html?regNumber=0873400003923000696" TargetMode="External"/><Relationship Id="rId61" Type="http://schemas.openxmlformats.org/officeDocument/2006/relationships/hyperlink" Target="https://zakupki.gov.ru/epz/order/notice/ea20/view/common-info.html?regNumber=0873400003923000648" TargetMode="External"/><Relationship Id="rId82" Type="http://schemas.openxmlformats.org/officeDocument/2006/relationships/hyperlink" Target="https://zakupki.gov.ru/epz/order/notice/ea20/view/common-info.html?regNumber=0873400003923000684" TargetMode="External"/><Relationship Id="rId19" Type="http://schemas.openxmlformats.org/officeDocument/2006/relationships/hyperlink" Target="https://zakupki.gov.ru/epz/order/notice/ea20/view/common-info.html?regNumber=0873400003923000556" TargetMode="External"/><Relationship Id="rId14" Type="http://schemas.openxmlformats.org/officeDocument/2006/relationships/hyperlink" Target="https://zakupki.gov.ru/epz/order/notice/ea20/view/common-info.html?regNumber=0873400003923000543" TargetMode="External"/><Relationship Id="rId30" Type="http://schemas.openxmlformats.org/officeDocument/2006/relationships/hyperlink" Target="https://zakupki.gov.ru/epz/order/notice/ea20/view/common-info.html?regNumber=0873400003923000585" TargetMode="External"/><Relationship Id="rId35" Type="http://schemas.openxmlformats.org/officeDocument/2006/relationships/hyperlink" Target="https://zakupki.gov.ru/epz/order/notice/ea20/view/common-info.html?regNumber=0873400003923000613" TargetMode="External"/><Relationship Id="rId56" Type="http://schemas.openxmlformats.org/officeDocument/2006/relationships/hyperlink" Target="https://zakupki.gov.ru/epz/order/notice/ea20/view/common-info.html?regNumber=0873400003923000639" TargetMode="External"/><Relationship Id="rId77" Type="http://schemas.openxmlformats.org/officeDocument/2006/relationships/hyperlink" Target="https://zakupki.gov.ru/epz/order/notice/ea20/view/common-info.html?regNumber=0873400003923000677" TargetMode="External"/><Relationship Id="rId100" Type="http://schemas.openxmlformats.org/officeDocument/2006/relationships/hyperlink" Target="https://zakupki.gov.ru/epz/order/notice/ea20/view/common-info.html?regNumber=0873400003923000725" TargetMode="External"/><Relationship Id="rId105" Type="http://schemas.openxmlformats.org/officeDocument/2006/relationships/hyperlink" Target="https://zakupki.gov.ru/epz/order/notice/ea20/view/common-info.html?regNumber=0873400003923000731" TargetMode="External"/><Relationship Id="rId8" Type="http://schemas.openxmlformats.org/officeDocument/2006/relationships/hyperlink" Target="https://zakupki.gov.ru/epz/order/notice/ea20/view/common-info.html?regNumber=0873400003923000537" TargetMode="External"/><Relationship Id="rId51" Type="http://schemas.openxmlformats.org/officeDocument/2006/relationships/hyperlink" Target="https://zakupki.gov.ru/epz/order/notice/ea20/view/common-info.html?regNumber=0873400003923000636" TargetMode="External"/><Relationship Id="rId72" Type="http://schemas.openxmlformats.org/officeDocument/2006/relationships/hyperlink" Target="https://zakupki.gov.ru/epz/order/notice/ea20/view/common-info.html?regNumber=0873400003923000671" TargetMode="External"/><Relationship Id="rId93" Type="http://schemas.openxmlformats.org/officeDocument/2006/relationships/hyperlink" Target="https://zakupki.gov.ru/epz/order/notice/ea20/view/common-info.html?regNumber=0873400003923000714" TargetMode="External"/><Relationship Id="rId98" Type="http://schemas.openxmlformats.org/officeDocument/2006/relationships/hyperlink" Target="https://zakupki.gov.ru/epz/order/notice/ea20/view/common-info.html?regNumber=0873400003923000723" TargetMode="External"/><Relationship Id="rId3" Type="http://schemas.openxmlformats.org/officeDocument/2006/relationships/hyperlink" Target="https://zakupki.gov.ru/epz/order/notice/ea20/view/common-info.html?regNumber=0873400003922000003" TargetMode="External"/><Relationship Id="rId25" Type="http://schemas.openxmlformats.org/officeDocument/2006/relationships/hyperlink" Target="https://zakupki.gov.ru/epz/order/notice/ea20/view/common-info.html?regNumber=0873400003923000571" TargetMode="External"/><Relationship Id="rId46" Type="http://schemas.openxmlformats.org/officeDocument/2006/relationships/hyperlink" Target="https://zakupki.gov.ru/epz/order/notice/ea20/view/common-info.html?regNumber=0873400003923000631" TargetMode="External"/><Relationship Id="rId67" Type="http://schemas.openxmlformats.org/officeDocument/2006/relationships/hyperlink" Target="https://zakupki.gov.ru/epz/order/notice/ea20/view/common-info.html?regNumber=0873400003923000666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zakupki.gov.ru/epz/order/notice/ea20/view/common-info.html?regNumber=0873400003923000646" TargetMode="External"/><Relationship Id="rId13" Type="http://schemas.openxmlformats.org/officeDocument/2006/relationships/hyperlink" Target="https://zakupki.gov.ru/epz/order/notice/ea20/view/common-info.html?regNumber=0873400003923000691" TargetMode="External"/><Relationship Id="rId18" Type="http://schemas.openxmlformats.org/officeDocument/2006/relationships/hyperlink" Target="https://zakupki.gov.ru/epz/order/notice/ea20/view/common-info.html?regNumber=0873400003923000699" TargetMode="External"/><Relationship Id="rId3" Type="http://schemas.openxmlformats.org/officeDocument/2006/relationships/hyperlink" Target="https://zakupki.gov.ru/epz/order/notice/ea20/view/common-info.html?regNumber=0873400003923000490" TargetMode="External"/><Relationship Id="rId21" Type="http://schemas.openxmlformats.org/officeDocument/2006/relationships/hyperlink" Target="https://zakupki.gov.ru/epz/order/notice/ea20/view/common-info.html?regNumber=0873400003923000713" TargetMode="External"/><Relationship Id="rId7" Type="http://schemas.openxmlformats.org/officeDocument/2006/relationships/hyperlink" Target="https://zakupki.gov.ru/epz/order/notice/ea20/view/common-info.html?regNumber=0873400003923000614" TargetMode="External"/><Relationship Id="rId12" Type="http://schemas.openxmlformats.org/officeDocument/2006/relationships/hyperlink" Target="https://zakupki.gov.ru/epz/order/notice/ea20/view/common-info.html?regNumber=0873400003923000690" TargetMode="External"/><Relationship Id="rId17" Type="http://schemas.openxmlformats.org/officeDocument/2006/relationships/hyperlink" Target="https://zakupki.gov.ru/epz/order/notice/ea20/view/common-info.html?regNumber=0873400003923000698" TargetMode="External"/><Relationship Id="rId2" Type="http://schemas.openxmlformats.org/officeDocument/2006/relationships/hyperlink" Target="https://zakupki.gov.ru/epz/order/notice/ea20/view/common-info.html?regNumber=0873400003923000475" TargetMode="External"/><Relationship Id="rId16" Type="http://schemas.openxmlformats.org/officeDocument/2006/relationships/hyperlink" Target="https://zakupki.gov.ru/epz/order/notice/ea20/view/common-info.html?regNumber=0873400003923000695" TargetMode="External"/><Relationship Id="rId20" Type="http://schemas.openxmlformats.org/officeDocument/2006/relationships/hyperlink" Target="https://zakupki.gov.ru/epz/order/notice/ea20/view/common-info.html?regNumber=0873400003923000712" TargetMode="External"/><Relationship Id="rId1" Type="http://schemas.openxmlformats.org/officeDocument/2006/relationships/hyperlink" Target="https://zakupki.gov.ru/epz/order/notice/ea20/view/common-info.html?regNumber=0873400003923000470" TargetMode="External"/><Relationship Id="rId6" Type="http://schemas.openxmlformats.org/officeDocument/2006/relationships/hyperlink" Target="https://zakupki.gov.ru/epz/order/notice/ea20/view/common-info.html?regNumber=0873400003923000609" TargetMode="External"/><Relationship Id="rId11" Type="http://schemas.openxmlformats.org/officeDocument/2006/relationships/hyperlink" Target="https://zakupki.gov.ru/epz/order/notice/ea20/view/common-info.html?regNumber=0873400003923000657" TargetMode="External"/><Relationship Id="rId5" Type="http://schemas.openxmlformats.org/officeDocument/2006/relationships/hyperlink" Target="https://zakupki.gov.ru/epz/order/notice/ea20/view/common-info.html?regNumber=0873400003923000607" TargetMode="External"/><Relationship Id="rId15" Type="http://schemas.openxmlformats.org/officeDocument/2006/relationships/hyperlink" Target="https://zakupki.gov.ru/epz/order/notice/ea20/view/common-info.html?regNumber=0873400003923000693" TargetMode="External"/><Relationship Id="rId10" Type="http://schemas.openxmlformats.org/officeDocument/2006/relationships/hyperlink" Target="https://zakupki.gov.ru/epz/order/notice/ea20/view/common-info.html?regNumber=0873400003923000656" TargetMode="External"/><Relationship Id="rId19" Type="http://schemas.openxmlformats.org/officeDocument/2006/relationships/hyperlink" Target="https://zakupki.gov.ru/epz/order/notice/ea20/view/common-info.html?regNumber=0873400003923000711" TargetMode="External"/><Relationship Id="rId4" Type="http://schemas.openxmlformats.org/officeDocument/2006/relationships/hyperlink" Target="https://zakupki.gov.ru/epz/order/notice/ea20/view/common-info.html?regNumber=0873400003923000499" TargetMode="External"/><Relationship Id="rId9" Type="http://schemas.openxmlformats.org/officeDocument/2006/relationships/hyperlink" Target="https://zakupki.gov.ru/epz/order/notice/ea20/view/common-info.html?regNumber=0873400003923000647" TargetMode="External"/><Relationship Id="rId14" Type="http://schemas.openxmlformats.org/officeDocument/2006/relationships/hyperlink" Target="https://zakupki.gov.ru/epz/order/notice/ea20/view/common-info.html?regNumber=0873400003923000692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zakupki.gov.ru/epz/order/notice/ea20/view/common-info.html?regNumber=0873400003923000514" TargetMode="External"/><Relationship Id="rId1" Type="http://schemas.openxmlformats.org/officeDocument/2006/relationships/hyperlink" Target="https://zakupki.gov.ru/epz/order/notice/ea20/view/common-info.html?regNumber=0873400003923000492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zakupki.gov.ru/epz/order/notice/ea20/view/common-info.html?regNumber=0873400003923000737" TargetMode="External"/><Relationship Id="rId3" Type="http://schemas.openxmlformats.org/officeDocument/2006/relationships/hyperlink" Target="https://zakupki.gov.ru/epz/order/notice/ea20/view/common-info.html?regNumber=0873400003923000732" TargetMode="External"/><Relationship Id="rId7" Type="http://schemas.openxmlformats.org/officeDocument/2006/relationships/hyperlink" Target="https://zakupki.gov.ru/epz/order/notice/ea20/view/common-info.html?regNumber=0873400003923000736" TargetMode="External"/><Relationship Id="rId2" Type="http://schemas.openxmlformats.org/officeDocument/2006/relationships/hyperlink" Target="https://zakupki.gov.ru/epz/order/notice/ea20/view/common-info.html?regNumber=0873400003923000727" TargetMode="External"/><Relationship Id="rId1" Type="http://schemas.openxmlformats.org/officeDocument/2006/relationships/hyperlink" Target="https://zakupki.gov.ru/epz/order/notice/ea20/view/common-info.html?regNumber=0873400003923000230" TargetMode="External"/><Relationship Id="rId6" Type="http://schemas.openxmlformats.org/officeDocument/2006/relationships/hyperlink" Target="https://zakupki.gov.ru/epz/order/notice/ea20/view/common-info.html?regNumber=0873400003923000735" TargetMode="External"/><Relationship Id="rId11" Type="http://schemas.openxmlformats.org/officeDocument/2006/relationships/hyperlink" Target="https://zakupki.gov.ru/epz/order/notice/ea20/view/common-info.html?regNumber=0873400003923000740" TargetMode="External"/><Relationship Id="rId5" Type="http://schemas.openxmlformats.org/officeDocument/2006/relationships/hyperlink" Target="https://zakupki.gov.ru/epz/order/notice/ea20/view/common-info.html?regNumber=0873400003923000734" TargetMode="External"/><Relationship Id="rId10" Type="http://schemas.openxmlformats.org/officeDocument/2006/relationships/hyperlink" Target="https://zakupki.gov.ru/epz/order/notice/ea20/view/common-info.html?regNumber=0873400003923000739" TargetMode="External"/><Relationship Id="rId4" Type="http://schemas.openxmlformats.org/officeDocument/2006/relationships/hyperlink" Target="https://zakupki.gov.ru/epz/order/notice/ea20/view/common-info.html?regNumber=0873400003923000733" TargetMode="External"/><Relationship Id="rId9" Type="http://schemas.openxmlformats.org/officeDocument/2006/relationships/hyperlink" Target="https://zakupki.gov.ru/epz/order/notice/ea20/view/common-info.html?regNumber=0873400003923000738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zakupki.gov.ru/epz/order/notice/ea20/view/common-info.html?regNumber=0873400003923000467" TargetMode="External"/><Relationship Id="rId18" Type="http://schemas.openxmlformats.org/officeDocument/2006/relationships/hyperlink" Target="https://zakupki.gov.ru/epz/order/notice/ea20/view/common-info.html?regNumber=0873400003923000485" TargetMode="External"/><Relationship Id="rId26" Type="http://schemas.openxmlformats.org/officeDocument/2006/relationships/hyperlink" Target="https://zakupki.gov.ru/epz/order/notice/ea20/view/common-info.html?regNumber=0873400003923000519" TargetMode="External"/><Relationship Id="rId39" Type="http://schemas.openxmlformats.org/officeDocument/2006/relationships/hyperlink" Target="https://zakupki.gov.ru/epz/order/notice/ea20/view/common-info.html?regNumber=0873400003923000621" TargetMode="External"/><Relationship Id="rId21" Type="http://schemas.openxmlformats.org/officeDocument/2006/relationships/hyperlink" Target="https://zakupki.gov.ru/epz/order/notice/ea20/view/common-info.html?regNumber=0873400003923000494" TargetMode="External"/><Relationship Id="rId34" Type="http://schemas.openxmlformats.org/officeDocument/2006/relationships/hyperlink" Target="https://zakupki.gov.ru/epz/order/notice/ea20/view/common-info.html?regNumber=0873400003923000534" TargetMode="External"/><Relationship Id="rId42" Type="http://schemas.openxmlformats.org/officeDocument/2006/relationships/hyperlink" Target="https://zakupki.gov.ru/epz/order/notice/ea20/view/common-info.html?regNumber=0873400003923000678" TargetMode="External"/><Relationship Id="rId47" Type="http://schemas.openxmlformats.org/officeDocument/2006/relationships/hyperlink" Target="https://zakupki.gov.ru/epz/order/notice/ea20/view/common-info.html?regNumber=0873400003923000702" TargetMode="External"/><Relationship Id="rId50" Type="http://schemas.openxmlformats.org/officeDocument/2006/relationships/hyperlink" Target="https://zakupki.gov.ru/epz/order/notice/ea20/view/common-info.html?regNumber=0873400003923000705" TargetMode="External"/><Relationship Id="rId7" Type="http://schemas.openxmlformats.org/officeDocument/2006/relationships/hyperlink" Target="https://zakupki.gov.ru/epz/order/notice/ea20/view/common-info.html?regNumber=0873400003923000450" TargetMode="External"/><Relationship Id="rId2" Type="http://schemas.openxmlformats.org/officeDocument/2006/relationships/hyperlink" Target="https://zakupki.gov.ru/epz/order/notice/ea20/view/common-info.html?regNumber=0873400003923000436" TargetMode="External"/><Relationship Id="rId16" Type="http://schemas.openxmlformats.org/officeDocument/2006/relationships/hyperlink" Target="https://zakupki.gov.ru/epz/order/notice/ea20/view/common-info.html?regNumber=0873400003923000474" TargetMode="External"/><Relationship Id="rId29" Type="http://schemas.openxmlformats.org/officeDocument/2006/relationships/hyperlink" Target="https://zakupki.gov.ru/epz/order/notice/ea20/view/common-info.html?regNumber=0873400003923000526" TargetMode="External"/><Relationship Id="rId11" Type="http://schemas.openxmlformats.org/officeDocument/2006/relationships/hyperlink" Target="https://zakupki.gov.ru/epz/order/notice/ea20/view/common-info.html?regNumber=08734000039230004560" TargetMode="External"/><Relationship Id="rId24" Type="http://schemas.openxmlformats.org/officeDocument/2006/relationships/hyperlink" Target="https://zakupki.gov.ru/epz/order/notice/ea20/view/common-info.html?regNumber=0873400003923000515" TargetMode="External"/><Relationship Id="rId32" Type="http://schemas.openxmlformats.org/officeDocument/2006/relationships/hyperlink" Target="https://zakupki.gov.ru/epz/order/notice/ea20/view/common-info.html?regNumber=0873400003923000529" TargetMode="External"/><Relationship Id="rId37" Type="http://schemas.openxmlformats.org/officeDocument/2006/relationships/hyperlink" Target="https://zakupki.gov.ru/epz/order/notice/ea20/view/common-info.html?regNumber=0873400003923000590" TargetMode="External"/><Relationship Id="rId40" Type="http://schemas.openxmlformats.org/officeDocument/2006/relationships/hyperlink" Target="https://zakupki.gov.ru/epz/order/notice/ea20/view/common-info.html?regNumber=0873400003923000651" TargetMode="External"/><Relationship Id="rId45" Type="http://schemas.openxmlformats.org/officeDocument/2006/relationships/hyperlink" Target="https://zakupki.gov.ru/epz/order/notice/ea20/view/common-info.html?regNumber=0873400003923000700" TargetMode="External"/><Relationship Id="rId5" Type="http://schemas.openxmlformats.org/officeDocument/2006/relationships/hyperlink" Target="https://zakupki.gov.ru/epz/order/notice/ea20/view/common-info.html?regNumber=0873400003923000446" TargetMode="External"/><Relationship Id="rId15" Type="http://schemas.openxmlformats.org/officeDocument/2006/relationships/hyperlink" Target="https://zakupki.gov.ru/epz/order/notice/ea20/view/common-info.html?regNumber=0873400003923000472" TargetMode="External"/><Relationship Id="rId23" Type="http://schemas.openxmlformats.org/officeDocument/2006/relationships/hyperlink" Target="https://zakupki.gov.ru/epz/order/notice/ea20/view/common-info.html?regNumber=0873400003923000512" TargetMode="External"/><Relationship Id="rId28" Type="http://schemas.openxmlformats.org/officeDocument/2006/relationships/hyperlink" Target="https://zakupki.gov.ru/epz/order/notice/ea20/view/common-info.html?regNumber=0873400003923000522" TargetMode="External"/><Relationship Id="rId36" Type="http://schemas.openxmlformats.org/officeDocument/2006/relationships/hyperlink" Target="https://zakupki.gov.ru/epz/order/notice/ea20/view/common-info.html?regNumber=0873400003923000577" TargetMode="External"/><Relationship Id="rId49" Type="http://schemas.openxmlformats.org/officeDocument/2006/relationships/hyperlink" Target="https://zakupki.gov.ru/epz/order/notice/ea20/view/common-info.html?regNumber=0873400003923000704" TargetMode="External"/><Relationship Id="rId10" Type="http://schemas.openxmlformats.org/officeDocument/2006/relationships/hyperlink" Target="https://zakupki.gov.ru/epz/order/notice/ea20/view/common-info.html?regNumber=0873400003923000456" TargetMode="External"/><Relationship Id="rId19" Type="http://schemas.openxmlformats.org/officeDocument/2006/relationships/hyperlink" Target="https://zakupki.gov.ru/epz/order/notice/ea20/view/common-info.html?regNumber=0873400003923000486" TargetMode="External"/><Relationship Id="rId31" Type="http://schemas.openxmlformats.org/officeDocument/2006/relationships/hyperlink" Target="https://zakupki.gov.ru/epz/order/notice/ea20/view/common-info.html?regNumber=0873400003923000528" TargetMode="External"/><Relationship Id="rId44" Type="http://schemas.openxmlformats.org/officeDocument/2006/relationships/hyperlink" Target="https://zakupki.gov.ru/epz/order/notice/ea20/view/common-info.html?regNumber=0873400003923000694" TargetMode="External"/><Relationship Id="rId4" Type="http://schemas.openxmlformats.org/officeDocument/2006/relationships/hyperlink" Target="https://zakupki.gov.ru/epz/order/notice/ea20/view/common-info.html?regNumber=0873400003923000445" TargetMode="External"/><Relationship Id="rId9" Type="http://schemas.openxmlformats.org/officeDocument/2006/relationships/hyperlink" Target="https://zakupki.gov.ru/epz/order/notice/ea20/view/common-info.html?regNumber=0873400003923000455" TargetMode="External"/><Relationship Id="rId14" Type="http://schemas.openxmlformats.org/officeDocument/2006/relationships/hyperlink" Target="https://zakupki.gov.ru/epz/order/notice/ea20/view/common-info.html?regNumber=0873400003923000468" TargetMode="External"/><Relationship Id="rId22" Type="http://schemas.openxmlformats.org/officeDocument/2006/relationships/hyperlink" Target="https://zakupki.gov.ru/epz/order/notice/ea20/view/common-info.html?regNumber=0873400003923000511" TargetMode="External"/><Relationship Id="rId27" Type="http://schemas.openxmlformats.org/officeDocument/2006/relationships/hyperlink" Target="https://zakupki.gov.ru/epz/order/notice/ea20/view/common-info.html?regNumber=0873400003923000521" TargetMode="External"/><Relationship Id="rId30" Type="http://schemas.openxmlformats.org/officeDocument/2006/relationships/hyperlink" Target="https://zakupki.gov.ru/epz/order/notice/ea20/view/common-info.html?regNumber=0873400003923000527" TargetMode="External"/><Relationship Id="rId35" Type="http://schemas.openxmlformats.org/officeDocument/2006/relationships/hyperlink" Target="https://zakupki.gov.ru/epz/order/notice/ea20/view/common-info.html?regNumber=0873400003923000551" TargetMode="External"/><Relationship Id="rId43" Type="http://schemas.openxmlformats.org/officeDocument/2006/relationships/hyperlink" Target="https://zakupki.gov.ru/epz/order/notice/ea20/view/common-info.html?regNumber=0873400003923000685" TargetMode="External"/><Relationship Id="rId48" Type="http://schemas.openxmlformats.org/officeDocument/2006/relationships/hyperlink" Target="https://zakupki.gov.ru/epz/order/notice/ea20/view/common-info.html?regNumber=0873400003923000703" TargetMode="External"/><Relationship Id="rId8" Type="http://schemas.openxmlformats.org/officeDocument/2006/relationships/hyperlink" Target="https://zakupki.gov.ru/epz/order/notice/ea20/view/common-info.html?regNumber=0873400003923000452" TargetMode="External"/><Relationship Id="rId51" Type="http://schemas.openxmlformats.org/officeDocument/2006/relationships/hyperlink" Target="https://zakupki.gov.ru/epz/order/notice/ea20/view/common-info.html?regNumber=0873400003923000742" TargetMode="External"/><Relationship Id="rId3" Type="http://schemas.openxmlformats.org/officeDocument/2006/relationships/hyperlink" Target="https://zakupki.gov.ru/epz/order/notice/ea20/view/common-info.html?regNumber=0873400003923000442" TargetMode="External"/><Relationship Id="rId12" Type="http://schemas.openxmlformats.org/officeDocument/2006/relationships/hyperlink" Target="https://zakupki.gov.ru/epz/order/notice/ea20/view/common-info.html?regNumber=0873400003923000463" TargetMode="External"/><Relationship Id="rId17" Type="http://schemas.openxmlformats.org/officeDocument/2006/relationships/hyperlink" Target="https://zakupki.gov.ru/epz/order/notice/ea20/view/common-info.html?regNumber=0873400003923000484" TargetMode="External"/><Relationship Id="rId25" Type="http://schemas.openxmlformats.org/officeDocument/2006/relationships/hyperlink" Target="https://zakupki.gov.ru/epz/order/notice/ea20/view/common-info.html?regNumber=0873400003923000517" TargetMode="External"/><Relationship Id="rId33" Type="http://schemas.openxmlformats.org/officeDocument/2006/relationships/hyperlink" Target="https://zakupki.gov.ru/epz/order/notice/ea20/view/common-info.html?regNumber=0873400003923000531" TargetMode="External"/><Relationship Id="rId38" Type="http://schemas.openxmlformats.org/officeDocument/2006/relationships/hyperlink" Target="https://zakupki.gov.ru/epz/order/notice/ea20/view/common-info.html?regNumber=0873400003923000592" TargetMode="External"/><Relationship Id="rId46" Type="http://schemas.openxmlformats.org/officeDocument/2006/relationships/hyperlink" Target="https://zakupki.gov.ru/epz/order/notice/ea20/view/common-info.html?regNumber=0873400003923000701" TargetMode="External"/><Relationship Id="rId20" Type="http://schemas.openxmlformats.org/officeDocument/2006/relationships/hyperlink" Target="https://zakupki.gov.ru/epz/order/notice/ea20/view/common-info.html?regNumber=0873400003923000487" TargetMode="External"/><Relationship Id="rId41" Type="http://schemas.openxmlformats.org/officeDocument/2006/relationships/hyperlink" Target="https://zakupki.gov.ru/epz/order/notice/ea20/view/common-info.html?regNumber=0873400003923000667" TargetMode="External"/><Relationship Id="rId1" Type="http://schemas.openxmlformats.org/officeDocument/2006/relationships/hyperlink" Target="https://zakupki.gov.ru/epz/order/notice/ea20/view/common-info.html?regNumber=0873400003923000432" TargetMode="External"/><Relationship Id="rId6" Type="http://schemas.openxmlformats.org/officeDocument/2006/relationships/hyperlink" Target="https://zakupki.gov.ru/epz/order/notice/ea20/view/common-info.html?regNumber=08734000039230004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1E05F-B81B-44F6-87A3-E7B6B2EC45CD}">
  <dimension ref="A1:AY527"/>
  <sheetViews>
    <sheetView tabSelected="1" zoomScale="80" zoomScaleNormal="80" workbookViewId="0">
      <pane xSplit="1" ySplit="2" topLeftCell="B200" activePane="bottomRight" state="frozen"/>
      <selection pane="topRight" activeCell="D1" sqref="D1"/>
      <selection pane="bottomLeft" activeCell="A3" sqref="A3"/>
      <selection pane="bottomRight" activeCell="A201" sqref="A201"/>
    </sheetView>
  </sheetViews>
  <sheetFormatPr defaultColWidth="9.140625" defaultRowHeight="15.75" x14ac:dyDescent="0.25"/>
  <cols>
    <col min="1" max="1" width="26.5703125" style="22" customWidth="1"/>
    <col min="2" max="2" width="15.140625" style="65" customWidth="1"/>
    <col min="3" max="3" width="16" style="22" customWidth="1"/>
    <col min="4" max="4" width="24.7109375" style="22" customWidth="1"/>
    <col min="5" max="5" width="25.7109375" style="22" customWidth="1"/>
    <col min="6" max="6" width="15.140625" style="64" customWidth="1"/>
    <col min="7" max="7" width="33.42578125" style="53" customWidth="1"/>
    <col min="8" max="8" width="19.140625" style="66" customWidth="1"/>
    <col min="9" max="9" width="38.28515625" style="22" customWidth="1"/>
    <col min="10" max="13" width="22.140625" style="53" customWidth="1"/>
    <col min="14" max="14" width="21.42578125" style="22" customWidth="1"/>
    <col min="15" max="15" width="23.5703125" style="22" customWidth="1"/>
    <col min="16" max="16" width="19.85546875" style="22" customWidth="1"/>
    <col min="17" max="17" width="16.28515625" style="66" customWidth="1"/>
    <col min="18" max="18" width="30.42578125" style="66" customWidth="1"/>
    <col min="19" max="19" width="19" style="53" customWidth="1"/>
    <col min="20" max="20" width="16.28515625" style="53" customWidth="1"/>
    <col min="21" max="21" width="11" style="22" customWidth="1"/>
    <col min="22" max="22" width="14.7109375" style="52" customWidth="1"/>
    <col min="23" max="23" width="12.5703125" style="22" customWidth="1"/>
    <col min="24" max="24" width="13.85546875" style="66" customWidth="1"/>
    <col min="25" max="25" width="15" style="22" customWidth="1"/>
    <col min="26" max="26" width="14.5703125" style="22" customWidth="1"/>
    <col min="27" max="27" width="20.140625" style="22" customWidth="1"/>
    <col min="28" max="28" width="17.5703125" style="67" customWidth="1"/>
    <col min="29" max="29" width="15.5703125" style="22" customWidth="1"/>
    <col min="30" max="30" width="15.5703125" style="66" customWidth="1"/>
    <col min="31" max="31" width="17.42578125" style="22" customWidth="1"/>
    <col min="32" max="34" width="17" style="22" customWidth="1"/>
    <col min="35" max="35" width="20.85546875" style="22" customWidth="1"/>
    <col min="36" max="36" width="16.42578125" style="22" customWidth="1"/>
    <col min="37" max="37" width="29.42578125" style="22" hidden="1" customWidth="1"/>
    <col min="38" max="38" width="13.7109375" style="22" customWidth="1"/>
    <col min="39" max="39" width="14" style="22" customWidth="1"/>
    <col min="40" max="40" width="13.5703125" style="53" customWidth="1"/>
    <col min="41" max="41" width="14.85546875" style="53" customWidth="1"/>
    <col min="42" max="42" width="15.42578125" style="22" customWidth="1"/>
    <col min="43" max="43" width="14.85546875" style="67" customWidth="1"/>
    <col min="44" max="44" width="8.5703125" style="67" customWidth="1"/>
    <col min="45" max="45" width="7.7109375" style="67" customWidth="1"/>
    <col min="46" max="46" width="18.42578125" style="53" customWidth="1"/>
    <col min="47" max="47" width="9.140625" style="22"/>
    <col min="48" max="48" width="18.28515625" style="22" customWidth="1"/>
    <col min="49" max="49" width="19.140625" style="22" bestFit="1" customWidth="1"/>
    <col min="50" max="50" width="19" style="22" bestFit="1" customWidth="1"/>
    <col min="51" max="51" width="17.140625" style="22" customWidth="1"/>
    <col min="52" max="16384" width="9.140625" style="22"/>
  </cols>
  <sheetData>
    <row r="1" spans="1:51" ht="63.75" customHeight="1" x14ac:dyDescent="0.25">
      <c r="A1" s="1" t="s">
        <v>0</v>
      </c>
      <c r="B1" s="2" t="s">
        <v>1</v>
      </c>
      <c r="C1" s="5" t="s">
        <v>2</v>
      </c>
      <c r="D1" s="6" t="s">
        <v>3</v>
      </c>
      <c r="E1" s="4" t="s">
        <v>4</v>
      </c>
      <c r="F1" s="3" t="s">
        <v>5</v>
      </c>
      <c r="G1" s="4" t="s">
        <v>6</v>
      </c>
      <c r="H1" s="4" t="s">
        <v>7</v>
      </c>
      <c r="I1" s="7" t="s">
        <v>8</v>
      </c>
      <c r="J1" s="8" t="s">
        <v>9</v>
      </c>
      <c r="K1" s="9" t="s">
        <v>10</v>
      </c>
      <c r="L1" s="9" t="s">
        <v>11</v>
      </c>
      <c r="M1" s="9" t="s">
        <v>12</v>
      </c>
      <c r="N1" s="7" t="s">
        <v>13</v>
      </c>
      <c r="O1" s="8" t="s">
        <v>14</v>
      </c>
      <c r="P1" s="7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7" t="s">
        <v>20</v>
      </c>
      <c r="V1" s="7" t="s">
        <v>21</v>
      </c>
      <c r="W1" s="8" t="s">
        <v>22</v>
      </c>
      <c r="X1" s="11" t="s">
        <v>23</v>
      </c>
      <c r="Y1" s="8" t="s">
        <v>24</v>
      </c>
      <c r="Z1" s="2" t="s">
        <v>25</v>
      </c>
      <c r="AA1" s="12" t="s">
        <v>26</v>
      </c>
      <c r="AB1" s="13"/>
      <c r="AC1" s="13"/>
      <c r="AD1" s="13"/>
      <c r="AE1" s="13"/>
      <c r="AF1" s="13"/>
      <c r="AG1" s="13"/>
      <c r="AH1" s="13"/>
      <c r="AI1" s="13"/>
      <c r="AJ1" s="14"/>
      <c r="AK1" s="9" t="s">
        <v>27</v>
      </c>
      <c r="AL1" s="15" t="s">
        <v>28</v>
      </c>
      <c r="AM1" s="16"/>
      <c r="AN1" s="17"/>
      <c r="AO1" s="15" t="s">
        <v>29</v>
      </c>
      <c r="AP1" s="16"/>
      <c r="AQ1" s="17"/>
      <c r="AR1" s="18" t="s">
        <v>30</v>
      </c>
      <c r="AS1" s="19"/>
      <c r="AT1" s="19"/>
      <c r="AU1" s="20"/>
      <c r="AV1" s="21" t="s">
        <v>31</v>
      </c>
      <c r="AW1" s="21" t="s">
        <v>32</v>
      </c>
      <c r="AX1" s="21" t="s">
        <v>33</v>
      </c>
      <c r="AY1" s="10" t="s">
        <v>34</v>
      </c>
    </row>
    <row r="2" spans="1:51" ht="45" customHeight="1" x14ac:dyDescent="0.25">
      <c r="A2" s="23"/>
      <c r="B2" s="24"/>
      <c r="C2" s="27"/>
      <c r="D2" s="28"/>
      <c r="E2" s="26"/>
      <c r="F2" s="25"/>
      <c r="G2" s="26"/>
      <c r="H2" s="26"/>
      <c r="I2" s="29"/>
      <c r="J2" s="30"/>
      <c r="K2" s="31"/>
      <c r="L2" s="31"/>
      <c r="M2" s="31"/>
      <c r="N2" s="29"/>
      <c r="O2" s="29"/>
      <c r="P2" s="29"/>
      <c r="Q2" s="32"/>
      <c r="R2" s="32"/>
      <c r="S2" s="32"/>
      <c r="T2" s="32"/>
      <c r="U2" s="29"/>
      <c r="V2" s="29"/>
      <c r="W2" s="30"/>
      <c r="X2" s="33"/>
      <c r="Y2" s="30"/>
      <c r="Z2" s="24"/>
      <c r="AA2" s="34" t="s">
        <v>35</v>
      </c>
      <c r="AB2" s="34" t="s">
        <v>36</v>
      </c>
      <c r="AC2" s="34" t="s">
        <v>37</v>
      </c>
      <c r="AD2" s="34" t="s">
        <v>38</v>
      </c>
      <c r="AE2" s="34" t="s">
        <v>39</v>
      </c>
      <c r="AF2" s="34" t="s">
        <v>40</v>
      </c>
      <c r="AG2" s="34" t="s">
        <v>41</v>
      </c>
      <c r="AH2" s="34" t="s">
        <v>42</v>
      </c>
      <c r="AI2" s="34" t="s">
        <v>43</v>
      </c>
      <c r="AJ2" s="34" t="s">
        <v>44</v>
      </c>
      <c r="AK2" s="35"/>
      <c r="AL2" s="36" t="s">
        <v>36</v>
      </c>
      <c r="AM2" s="36" t="s">
        <v>37</v>
      </c>
      <c r="AN2" s="36" t="s">
        <v>38</v>
      </c>
      <c r="AO2" s="36" t="s">
        <v>36</v>
      </c>
      <c r="AP2" s="36" t="s">
        <v>37</v>
      </c>
      <c r="AQ2" s="36" t="s">
        <v>38</v>
      </c>
      <c r="AR2" s="37" t="s">
        <v>45</v>
      </c>
      <c r="AS2" s="37" t="s">
        <v>46</v>
      </c>
      <c r="AT2" s="37" t="s">
        <v>47</v>
      </c>
      <c r="AU2" s="37" t="s">
        <v>48</v>
      </c>
      <c r="AV2" s="38"/>
      <c r="AW2" s="38"/>
      <c r="AX2" s="38"/>
      <c r="AY2" s="32"/>
    </row>
    <row r="3" spans="1:51" ht="78.75" customHeight="1" x14ac:dyDescent="0.25">
      <c r="A3" s="39" t="s">
        <v>49</v>
      </c>
      <c r="B3" s="40">
        <v>44580</v>
      </c>
      <c r="C3" s="41">
        <v>1416</v>
      </c>
      <c r="D3" s="39" t="s">
        <v>50</v>
      </c>
      <c r="E3" s="42" t="s">
        <v>51</v>
      </c>
      <c r="F3" s="40">
        <v>44617</v>
      </c>
      <c r="G3" s="41" t="s">
        <v>52</v>
      </c>
      <c r="H3" s="43" t="s">
        <v>53</v>
      </c>
      <c r="I3" s="43" t="s">
        <v>54</v>
      </c>
      <c r="J3" s="44">
        <v>765023068.5</v>
      </c>
      <c r="K3" s="44">
        <v>255007689.5</v>
      </c>
      <c r="L3" s="44">
        <v>255007689.5</v>
      </c>
      <c r="M3" s="44">
        <v>255007689.5</v>
      </c>
      <c r="N3" s="44">
        <v>255007689.5</v>
      </c>
      <c r="O3" s="34">
        <v>299978362.74000001</v>
      </c>
      <c r="P3" s="34">
        <v>809993741.74000001</v>
      </c>
      <c r="Q3" s="43" t="s">
        <v>55</v>
      </c>
      <c r="R3" s="43" t="s">
        <v>56</v>
      </c>
      <c r="S3" s="43" t="s">
        <v>57</v>
      </c>
      <c r="T3" s="43" t="s">
        <v>58</v>
      </c>
      <c r="U3" s="41">
        <v>0</v>
      </c>
      <c r="V3" s="41">
        <v>100</v>
      </c>
      <c r="W3" s="41" t="s">
        <v>59</v>
      </c>
      <c r="X3" s="50">
        <v>50</v>
      </c>
      <c r="Y3" s="34">
        <f>P3/AA3</f>
        <v>295.37</v>
      </c>
      <c r="Z3" s="44">
        <f t="shared" ref="Z3:Z10" si="0">Y3*X3</f>
        <v>14768.5</v>
      </c>
      <c r="AA3" s="44">
        <v>2742302</v>
      </c>
      <c r="AB3" s="44"/>
      <c r="AC3" s="44"/>
      <c r="AD3" s="44">
        <v>1015602</v>
      </c>
      <c r="AE3" s="44">
        <v>22300</v>
      </c>
      <c r="AF3" s="44">
        <f>AE3*Y3</f>
        <v>6586751</v>
      </c>
      <c r="AG3" s="44">
        <v>993302</v>
      </c>
      <c r="AH3" s="44">
        <f t="shared" ref="AH3:AH66" si="1">AG3*Y3</f>
        <v>293391611.74000001</v>
      </c>
      <c r="AI3" s="45">
        <f>AA3/X3</f>
        <v>54846.04</v>
      </c>
      <c r="AJ3" s="51">
        <f>_xlfn.CEILING.MATH(AI3)</f>
        <v>54847</v>
      </c>
      <c r="AK3" s="43" t="s">
        <v>60</v>
      </c>
      <c r="AL3" s="40">
        <v>44682</v>
      </c>
      <c r="AM3" s="40">
        <v>45047</v>
      </c>
      <c r="AN3" s="40">
        <v>45413</v>
      </c>
      <c r="AO3" s="40">
        <v>44696</v>
      </c>
      <c r="AP3" s="40">
        <v>45061</v>
      </c>
      <c r="AQ3" s="49">
        <v>45427</v>
      </c>
      <c r="AR3" s="41" t="s">
        <v>61</v>
      </c>
      <c r="AS3" s="41">
        <v>10</v>
      </c>
      <c r="AT3" s="34">
        <f>(J3*10)/100</f>
        <v>76502306.849999994</v>
      </c>
      <c r="AU3" s="43"/>
      <c r="AV3" s="44">
        <v>255007689.5</v>
      </c>
      <c r="AW3" s="46">
        <f>AX3-AV3</f>
        <v>44970673.24000001</v>
      </c>
      <c r="AX3" s="46">
        <f>O3</f>
        <v>299978362.74000001</v>
      </c>
      <c r="AY3" s="43" t="s">
        <v>62</v>
      </c>
    </row>
    <row r="4" spans="1:51" ht="78.75" customHeight="1" x14ac:dyDescent="0.25">
      <c r="A4" s="39" t="s">
        <v>63</v>
      </c>
      <c r="B4" s="40">
        <v>44580</v>
      </c>
      <c r="C4" s="41">
        <v>1416</v>
      </c>
      <c r="D4" s="39" t="s">
        <v>64</v>
      </c>
      <c r="E4" s="42" t="s">
        <v>65</v>
      </c>
      <c r="F4" s="40">
        <v>44617</v>
      </c>
      <c r="G4" s="41" t="s">
        <v>66</v>
      </c>
      <c r="H4" s="43" t="s">
        <v>53</v>
      </c>
      <c r="I4" s="43" t="s">
        <v>67</v>
      </c>
      <c r="J4" s="44">
        <v>659336242.5</v>
      </c>
      <c r="K4" s="44">
        <v>219778747.5</v>
      </c>
      <c r="L4" s="44">
        <v>219778747.5</v>
      </c>
      <c r="M4" s="44">
        <v>219778747.5</v>
      </c>
      <c r="N4" s="44">
        <v>219778747.5</v>
      </c>
      <c r="O4" s="34">
        <v>242161441.94999999</v>
      </c>
      <c r="P4" s="34">
        <v>681718936.95000005</v>
      </c>
      <c r="Q4" s="43" t="s">
        <v>55</v>
      </c>
      <c r="R4" s="43" t="s">
        <v>56</v>
      </c>
      <c r="S4" s="43" t="s">
        <v>57</v>
      </c>
      <c r="T4" s="43" t="s">
        <v>58</v>
      </c>
      <c r="U4" s="41">
        <v>0</v>
      </c>
      <c r="V4" s="41">
        <v>100</v>
      </c>
      <c r="W4" s="41" t="s">
        <v>59</v>
      </c>
      <c r="X4" s="50">
        <v>50</v>
      </c>
      <c r="Y4" s="34">
        <f>P4/AA4</f>
        <v>27.55</v>
      </c>
      <c r="Z4" s="44">
        <f t="shared" si="0"/>
        <v>1377.5</v>
      </c>
      <c r="AA4" s="44">
        <v>24744789</v>
      </c>
      <c r="AB4" s="44"/>
      <c r="AC4" s="44"/>
      <c r="AD4" s="44">
        <v>8789889</v>
      </c>
      <c r="AE4" s="44">
        <v>168850</v>
      </c>
      <c r="AF4" s="44">
        <f>AE4*Y4</f>
        <v>4651817.5</v>
      </c>
      <c r="AG4" s="44">
        <v>8621039</v>
      </c>
      <c r="AH4" s="44">
        <f>AG4*Y4</f>
        <v>237509624.45000002</v>
      </c>
      <c r="AI4" s="45">
        <f>AA4/X4</f>
        <v>494895.78</v>
      </c>
      <c r="AJ4" s="51">
        <f>_xlfn.CEILING.MATH(AI4)</f>
        <v>494896</v>
      </c>
      <c r="AK4" s="41"/>
      <c r="AL4" s="40">
        <v>44682</v>
      </c>
      <c r="AM4" s="40">
        <v>45047</v>
      </c>
      <c r="AN4" s="40">
        <v>45413</v>
      </c>
      <c r="AO4" s="40">
        <v>44696</v>
      </c>
      <c r="AP4" s="40">
        <v>45061</v>
      </c>
      <c r="AQ4" s="49">
        <v>45427</v>
      </c>
      <c r="AR4" s="41" t="s">
        <v>61</v>
      </c>
      <c r="AS4" s="41">
        <v>10</v>
      </c>
      <c r="AT4" s="34">
        <f>(J4*10)/100</f>
        <v>65933624.25</v>
      </c>
      <c r="AU4" s="43"/>
      <c r="AV4" s="44">
        <v>219778747.5</v>
      </c>
      <c r="AW4" s="46">
        <f>AX4-AV4</f>
        <v>22382694.449999988</v>
      </c>
      <c r="AX4" s="46">
        <f>O4</f>
        <v>242161441.94999999</v>
      </c>
      <c r="AY4" s="43" t="s">
        <v>62</v>
      </c>
    </row>
    <row r="5" spans="1:51" ht="78.75" customHeight="1" x14ac:dyDescent="0.25">
      <c r="A5" s="39" t="s">
        <v>68</v>
      </c>
      <c r="B5" s="40">
        <v>44580</v>
      </c>
      <c r="C5" s="41">
        <v>1416</v>
      </c>
      <c r="D5" s="39" t="s">
        <v>69</v>
      </c>
      <c r="E5" s="42" t="s">
        <v>70</v>
      </c>
      <c r="F5" s="40">
        <v>44616</v>
      </c>
      <c r="G5" s="39" t="s">
        <v>71</v>
      </c>
      <c r="H5" s="43" t="s">
        <v>53</v>
      </c>
      <c r="I5" s="43" t="s">
        <v>72</v>
      </c>
      <c r="J5" s="44">
        <v>2656156119</v>
      </c>
      <c r="K5" s="44">
        <v>885385373</v>
      </c>
      <c r="L5" s="44">
        <v>885385373</v>
      </c>
      <c r="M5" s="44">
        <v>885385373</v>
      </c>
      <c r="N5" s="44">
        <v>1141790304.71</v>
      </c>
      <c r="O5" s="34">
        <f>N5</f>
        <v>1141790304.71</v>
      </c>
      <c r="P5" s="34">
        <v>2912561050.71</v>
      </c>
      <c r="Q5" s="43" t="s">
        <v>55</v>
      </c>
      <c r="R5" s="43" t="s">
        <v>56</v>
      </c>
      <c r="S5" s="43" t="s">
        <v>57</v>
      </c>
      <c r="T5" s="43" t="s">
        <v>58</v>
      </c>
      <c r="U5" s="41">
        <v>0</v>
      </c>
      <c r="V5" s="41">
        <v>100</v>
      </c>
      <c r="W5" s="41" t="s">
        <v>59</v>
      </c>
      <c r="X5" s="52">
        <v>50</v>
      </c>
      <c r="Y5" s="34">
        <f>P5/AA5</f>
        <v>59.81</v>
      </c>
      <c r="Z5" s="44">
        <f t="shared" si="0"/>
        <v>2990.5</v>
      </c>
      <c r="AA5" s="44">
        <v>48696891</v>
      </c>
      <c r="AB5" s="44"/>
      <c r="AC5" s="44"/>
      <c r="AD5" s="44">
        <v>19090291</v>
      </c>
      <c r="AE5" s="44">
        <v>345100</v>
      </c>
      <c r="AF5" s="44">
        <f>AE5*Y5</f>
        <v>20640431</v>
      </c>
      <c r="AG5" s="44">
        <v>18745191</v>
      </c>
      <c r="AH5" s="44">
        <f>AG5*Y5</f>
        <v>1121149873.71</v>
      </c>
      <c r="AI5" s="44">
        <f>O5/AA5</f>
        <v>23.44688297883329</v>
      </c>
      <c r="AJ5" s="44">
        <f>_xlfn.CEILING.MATH(AI5)</f>
        <v>24</v>
      </c>
      <c r="AK5" s="53"/>
      <c r="AL5" s="40">
        <v>44682</v>
      </c>
      <c r="AM5" s="40">
        <v>45047</v>
      </c>
      <c r="AN5" s="40">
        <v>45413</v>
      </c>
      <c r="AO5" s="40">
        <v>44701</v>
      </c>
      <c r="AP5" s="40">
        <v>45066</v>
      </c>
      <c r="AQ5" s="49">
        <v>45432</v>
      </c>
      <c r="AR5" s="41" t="s">
        <v>61</v>
      </c>
      <c r="AS5" s="41">
        <v>10</v>
      </c>
      <c r="AT5" s="34">
        <f>(J5*10)/100</f>
        <v>265615611.90000001</v>
      </c>
      <c r="AU5" s="43"/>
      <c r="AV5" s="44">
        <v>885385373</v>
      </c>
      <c r="AW5" s="46">
        <f>AX5-AV5</f>
        <v>256404931.71000004</v>
      </c>
      <c r="AX5" s="46">
        <f>O5</f>
        <v>1141790304.71</v>
      </c>
      <c r="AY5" s="43" t="s">
        <v>62</v>
      </c>
    </row>
    <row r="6" spans="1:51" ht="78.75" customHeight="1" x14ac:dyDescent="0.25">
      <c r="A6" s="39" t="s">
        <v>73</v>
      </c>
      <c r="B6" s="40">
        <v>44670</v>
      </c>
      <c r="C6" s="41">
        <v>1416</v>
      </c>
      <c r="D6" s="39" t="s">
        <v>74</v>
      </c>
      <c r="E6" s="42" t="s">
        <v>75</v>
      </c>
      <c r="F6" s="40">
        <v>44707</v>
      </c>
      <c r="G6" s="39" t="s">
        <v>76</v>
      </c>
      <c r="H6" s="43" t="s">
        <v>53</v>
      </c>
      <c r="I6" s="43" t="s">
        <v>77</v>
      </c>
      <c r="J6" s="44">
        <v>1153585170</v>
      </c>
      <c r="K6" s="44">
        <v>747348732</v>
      </c>
      <c r="L6" s="44">
        <v>406236438</v>
      </c>
      <c r="M6" s="44">
        <v>0</v>
      </c>
      <c r="N6" s="34">
        <v>406236438</v>
      </c>
      <c r="O6" s="34">
        <v>752311989</v>
      </c>
      <c r="P6" s="34">
        <v>1499660721</v>
      </c>
      <c r="Q6" s="43" t="s">
        <v>78</v>
      </c>
      <c r="R6" s="43" t="s">
        <v>79</v>
      </c>
      <c r="S6" s="43" t="s">
        <v>80</v>
      </c>
      <c r="T6" s="43" t="s">
        <v>81</v>
      </c>
      <c r="U6" s="41">
        <v>100</v>
      </c>
      <c r="V6" s="41">
        <v>0</v>
      </c>
      <c r="W6" s="41" t="s">
        <v>82</v>
      </c>
      <c r="X6" s="50">
        <v>10</v>
      </c>
      <c r="Y6" s="34">
        <f>P6/AA6</f>
        <v>647.1</v>
      </c>
      <c r="Z6" s="44">
        <f t="shared" si="0"/>
        <v>6471</v>
      </c>
      <c r="AA6" s="44">
        <v>2317510</v>
      </c>
      <c r="AB6" s="44"/>
      <c r="AC6" s="44"/>
      <c r="AD6" s="44">
        <v>1162590</v>
      </c>
      <c r="AE6" s="44">
        <v>520</v>
      </c>
      <c r="AF6" s="44">
        <f>AE6*Y6</f>
        <v>336492</v>
      </c>
      <c r="AG6" s="44">
        <v>1162070</v>
      </c>
      <c r="AH6" s="44">
        <f t="shared" si="1"/>
        <v>751975497</v>
      </c>
      <c r="AI6" s="44">
        <v>178270</v>
      </c>
      <c r="AJ6" s="44">
        <v>178270</v>
      </c>
      <c r="AK6" s="43"/>
      <c r="AL6" s="40">
        <v>44936</v>
      </c>
      <c r="AM6" s="40">
        <v>44986</v>
      </c>
      <c r="AN6" s="40">
        <v>45352</v>
      </c>
      <c r="AO6" s="40">
        <v>44951</v>
      </c>
      <c r="AP6" s="40">
        <v>45000</v>
      </c>
      <c r="AQ6" s="49">
        <v>45383</v>
      </c>
      <c r="AR6" s="41" t="s">
        <v>61</v>
      </c>
      <c r="AS6" s="41">
        <v>10</v>
      </c>
      <c r="AT6" s="34">
        <v>115358517</v>
      </c>
      <c r="AU6" s="43"/>
      <c r="AV6" s="44">
        <v>747348732</v>
      </c>
      <c r="AW6" s="46">
        <v>0</v>
      </c>
      <c r="AX6" s="46">
        <v>747348732</v>
      </c>
      <c r="AY6" s="43" t="s">
        <v>62</v>
      </c>
    </row>
    <row r="7" spans="1:51" ht="78.75" customHeight="1" x14ac:dyDescent="0.25">
      <c r="A7" s="39" t="s">
        <v>83</v>
      </c>
      <c r="B7" s="40">
        <v>44671</v>
      </c>
      <c r="C7" s="41">
        <v>1416</v>
      </c>
      <c r="D7" s="39" t="s">
        <v>84</v>
      </c>
      <c r="E7" s="42" t="s">
        <v>85</v>
      </c>
      <c r="F7" s="40">
        <v>44697</v>
      </c>
      <c r="G7" s="41" t="s">
        <v>86</v>
      </c>
      <c r="H7" s="43" t="s">
        <v>87</v>
      </c>
      <c r="I7" s="43" t="s">
        <v>88</v>
      </c>
      <c r="J7" s="44">
        <v>90177300</v>
      </c>
      <c r="K7" s="44" t="s">
        <v>89</v>
      </c>
      <c r="L7" s="44">
        <v>30059100</v>
      </c>
      <c r="M7" s="44">
        <v>0</v>
      </c>
      <c r="N7" s="44">
        <v>30059100</v>
      </c>
      <c r="O7" s="44">
        <v>57112290</v>
      </c>
      <c r="P7" s="34">
        <v>117230490</v>
      </c>
      <c r="Q7" s="43" t="s">
        <v>90</v>
      </c>
      <c r="R7" s="43" t="s">
        <v>91</v>
      </c>
      <c r="S7" s="43" t="s">
        <v>92</v>
      </c>
      <c r="T7" s="43" t="s">
        <v>93</v>
      </c>
      <c r="U7" s="41">
        <v>0</v>
      </c>
      <c r="V7" s="41">
        <v>100</v>
      </c>
      <c r="W7" s="41" t="s">
        <v>94</v>
      </c>
      <c r="X7" s="50">
        <v>1500</v>
      </c>
      <c r="Y7" s="34">
        <f>P7/AA7</f>
        <v>12.37</v>
      </c>
      <c r="Z7" s="44">
        <f t="shared" si="0"/>
        <v>18555</v>
      </c>
      <c r="AA7" s="44">
        <v>9477000</v>
      </c>
      <c r="AB7" s="44">
        <v>2430000</v>
      </c>
      <c r="AC7" s="44">
        <v>2430000</v>
      </c>
      <c r="AD7" s="44">
        <v>4617000</v>
      </c>
      <c r="AE7" s="44"/>
      <c r="AF7" s="44">
        <v>0</v>
      </c>
      <c r="AG7" s="44"/>
      <c r="AH7" s="44">
        <f t="shared" si="1"/>
        <v>0</v>
      </c>
      <c r="AI7" s="44">
        <v>4860</v>
      </c>
      <c r="AJ7" s="44">
        <v>4860</v>
      </c>
      <c r="AK7" s="43"/>
      <c r="AL7" s="40">
        <v>44936</v>
      </c>
      <c r="AM7" s="40">
        <v>44986</v>
      </c>
      <c r="AN7" s="40">
        <v>45352</v>
      </c>
      <c r="AO7" s="40">
        <v>44951</v>
      </c>
      <c r="AP7" s="40">
        <v>45000</v>
      </c>
      <c r="AQ7" s="49">
        <v>45383</v>
      </c>
      <c r="AR7" s="41" t="s">
        <v>95</v>
      </c>
      <c r="AS7" s="41">
        <v>10</v>
      </c>
      <c r="AT7" s="34">
        <v>9017730</v>
      </c>
      <c r="AU7" s="43"/>
      <c r="AV7" s="44">
        <v>60118200</v>
      </c>
      <c r="AW7" s="46">
        <v>0</v>
      </c>
      <c r="AX7" s="46">
        <v>60118200</v>
      </c>
      <c r="AY7" s="43" t="s">
        <v>62</v>
      </c>
    </row>
    <row r="8" spans="1:51" ht="78.75" customHeight="1" x14ac:dyDescent="0.25">
      <c r="A8" s="39" t="s">
        <v>96</v>
      </c>
      <c r="B8" s="40">
        <v>44671</v>
      </c>
      <c r="C8" s="41">
        <v>1416</v>
      </c>
      <c r="D8" s="39" t="s">
        <v>97</v>
      </c>
      <c r="E8" s="42" t="s">
        <v>98</v>
      </c>
      <c r="F8" s="40">
        <v>44697</v>
      </c>
      <c r="G8" s="41" t="s">
        <v>99</v>
      </c>
      <c r="H8" s="43" t="s">
        <v>87</v>
      </c>
      <c r="I8" s="43" t="s">
        <v>100</v>
      </c>
      <c r="J8" s="44">
        <v>39485040</v>
      </c>
      <c r="K8" s="44">
        <v>26323360</v>
      </c>
      <c r="L8" s="44">
        <v>13161680</v>
      </c>
      <c r="M8" s="44">
        <v>0</v>
      </c>
      <c r="N8" s="44">
        <v>13161680</v>
      </c>
      <c r="O8" s="34">
        <v>25005955</v>
      </c>
      <c r="P8" s="34">
        <v>51329315</v>
      </c>
      <c r="Q8" s="43" t="s">
        <v>90</v>
      </c>
      <c r="R8" s="43" t="s">
        <v>101</v>
      </c>
      <c r="S8" s="43" t="s">
        <v>92</v>
      </c>
      <c r="T8" s="43" t="s">
        <v>93</v>
      </c>
      <c r="U8" s="41">
        <v>0</v>
      </c>
      <c r="V8" s="41">
        <v>100</v>
      </c>
      <c r="W8" s="41" t="s">
        <v>94</v>
      </c>
      <c r="X8" s="50">
        <v>500</v>
      </c>
      <c r="Y8" s="34">
        <f>P8/AA8</f>
        <v>16.080612468671678</v>
      </c>
      <c r="Z8" s="44">
        <f t="shared" si="0"/>
        <v>8040.3062343358388</v>
      </c>
      <c r="AA8" s="44">
        <v>3192000</v>
      </c>
      <c r="AB8" s="44">
        <v>1064000</v>
      </c>
      <c r="AC8" s="44">
        <v>1064000</v>
      </c>
      <c r="AD8" s="44">
        <v>1064000</v>
      </c>
      <c r="AE8" s="44"/>
      <c r="AF8" s="44">
        <v>0</v>
      </c>
      <c r="AG8" s="44"/>
      <c r="AH8" s="44">
        <f t="shared" si="1"/>
        <v>0</v>
      </c>
      <c r="AI8" s="44">
        <v>6384</v>
      </c>
      <c r="AJ8" s="44">
        <v>6384</v>
      </c>
      <c r="AK8" s="43"/>
      <c r="AL8" s="40">
        <v>44936</v>
      </c>
      <c r="AM8" s="40">
        <v>44986</v>
      </c>
      <c r="AN8" s="40">
        <v>45352</v>
      </c>
      <c r="AO8" s="40">
        <v>44941</v>
      </c>
      <c r="AP8" s="40">
        <v>45000</v>
      </c>
      <c r="AQ8" s="49">
        <v>45383</v>
      </c>
      <c r="AR8" s="41" t="s">
        <v>95</v>
      </c>
      <c r="AS8" s="41">
        <v>10</v>
      </c>
      <c r="AT8" s="34">
        <v>3948504</v>
      </c>
      <c r="AU8" s="43"/>
      <c r="AV8" s="44">
        <v>26323360</v>
      </c>
      <c r="AW8" s="46">
        <v>0</v>
      </c>
      <c r="AX8" s="46">
        <v>26323360</v>
      </c>
      <c r="AY8" s="43" t="s">
        <v>62</v>
      </c>
    </row>
    <row r="9" spans="1:51" ht="78.75" customHeight="1" x14ac:dyDescent="0.25">
      <c r="A9" s="39" t="s">
        <v>102</v>
      </c>
      <c r="B9" s="40">
        <v>44671</v>
      </c>
      <c r="C9" s="41">
        <v>1416</v>
      </c>
      <c r="D9" s="39" t="s">
        <v>103</v>
      </c>
      <c r="E9" s="42" t="s">
        <v>104</v>
      </c>
      <c r="F9" s="40">
        <v>44704</v>
      </c>
      <c r="G9" s="39" t="s">
        <v>105</v>
      </c>
      <c r="H9" s="43" t="s">
        <v>87</v>
      </c>
      <c r="I9" s="43" t="s">
        <v>106</v>
      </c>
      <c r="J9" s="44">
        <v>465000670</v>
      </c>
      <c r="K9" s="44">
        <v>310004570</v>
      </c>
      <c r="L9" s="44">
        <v>154996100</v>
      </c>
      <c r="M9" s="44">
        <v>0</v>
      </c>
      <c r="N9" s="44">
        <v>154996100</v>
      </c>
      <c r="O9" s="34">
        <v>294492590</v>
      </c>
      <c r="P9" s="34">
        <v>604497160</v>
      </c>
      <c r="Q9" s="43" t="s">
        <v>90</v>
      </c>
      <c r="R9" s="43" t="s">
        <v>107</v>
      </c>
      <c r="S9" s="43" t="s">
        <v>92</v>
      </c>
      <c r="T9" s="43" t="s">
        <v>93</v>
      </c>
      <c r="U9" s="41">
        <v>0</v>
      </c>
      <c r="V9" s="41">
        <v>100</v>
      </c>
      <c r="W9" s="41" t="s">
        <v>94</v>
      </c>
      <c r="X9" s="50">
        <v>1000</v>
      </c>
      <c r="Y9" s="34">
        <f>P9/AA9</f>
        <v>16.080901279561598</v>
      </c>
      <c r="Z9" s="44">
        <f t="shared" si="0"/>
        <v>16080.901279561598</v>
      </c>
      <c r="AA9" s="44">
        <v>37591000</v>
      </c>
      <c r="AB9" s="44">
        <v>12531000</v>
      </c>
      <c r="AC9" s="44">
        <v>12530000</v>
      </c>
      <c r="AD9" s="44">
        <v>12530000</v>
      </c>
      <c r="AE9" s="44"/>
      <c r="AF9" s="44">
        <v>0</v>
      </c>
      <c r="AG9" s="44"/>
      <c r="AH9" s="44">
        <f t="shared" si="1"/>
        <v>0</v>
      </c>
      <c r="AI9" s="44">
        <v>37591</v>
      </c>
      <c r="AJ9" s="44">
        <v>37591</v>
      </c>
      <c r="AK9" s="43"/>
      <c r="AL9" s="40">
        <v>44936</v>
      </c>
      <c r="AM9" s="40">
        <v>44986</v>
      </c>
      <c r="AN9" s="40">
        <v>45352</v>
      </c>
      <c r="AO9" s="40">
        <v>44941</v>
      </c>
      <c r="AP9" s="40">
        <v>45000</v>
      </c>
      <c r="AQ9" s="49">
        <v>45383</v>
      </c>
      <c r="AR9" s="41" t="s">
        <v>61</v>
      </c>
      <c r="AS9" s="41">
        <v>10</v>
      </c>
      <c r="AT9" s="34">
        <v>46500067</v>
      </c>
      <c r="AU9" s="43"/>
      <c r="AV9" s="44">
        <v>310004570</v>
      </c>
      <c r="AW9" s="46">
        <v>0</v>
      </c>
      <c r="AX9" s="46">
        <v>310004570</v>
      </c>
      <c r="AY9" s="43" t="s">
        <v>62</v>
      </c>
    </row>
    <row r="10" spans="1:51" ht="78.75" customHeight="1" x14ac:dyDescent="0.25">
      <c r="A10" s="39" t="s">
        <v>108</v>
      </c>
      <c r="B10" s="40">
        <v>44673</v>
      </c>
      <c r="C10" s="41">
        <v>1416</v>
      </c>
      <c r="D10" s="39" t="s">
        <v>109</v>
      </c>
      <c r="E10" s="42" t="s">
        <v>110</v>
      </c>
      <c r="F10" s="40">
        <v>44705</v>
      </c>
      <c r="G10" s="39" t="s">
        <v>111</v>
      </c>
      <c r="H10" s="43" t="s">
        <v>112</v>
      </c>
      <c r="I10" s="43" t="s">
        <v>113</v>
      </c>
      <c r="J10" s="44">
        <v>78920034.480000004</v>
      </c>
      <c r="K10" s="44" t="s">
        <v>114</v>
      </c>
      <c r="L10" s="44" t="s">
        <v>114</v>
      </c>
      <c r="M10" s="44">
        <v>0</v>
      </c>
      <c r="N10" s="44">
        <v>39257673.840000004</v>
      </c>
      <c r="O10" s="34">
        <v>39257673.840000004</v>
      </c>
      <c r="P10" s="34">
        <v>78515347.680000007</v>
      </c>
      <c r="Q10" s="43" t="s">
        <v>115</v>
      </c>
      <c r="R10" s="43" t="s">
        <v>116</v>
      </c>
      <c r="S10" s="43" t="s">
        <v>117</v>
      </c>
      <c r="T10" s="43" t="s">
        <v>81</v>
      </c>
      <c r="U10" s="41">
        <v>100</v>
      </c>
      <c r="V10" s="41">
        <v>0</v>
      </c>
      <c r="W10" s="41" t="s">
        <v>82</v>
      </c>
      <c r="X10" s="50">
        <v>6</v>
      </c>
      <c r="Y10" s="34">
        <f>P10/AA10</f>
        <v>514.1400000000001</v>
      </c>
      <c r="Z10" s="44">
        <f t="shared" si="0"/>
        <v>3084.8400000000006</v>
      </c>
      <c r="AA10" s="44">
        <v>152712</v>
      </c>
      <c r="AB10" s="44">
        <v>76356</v>
      </c>
      <c r="AC10" s="44">
        <v>76356</v>
      </c>
      <c r="AD10" s="44"/>
      <c r="AE10" s="44"/>
      <c r="AF10" s="44">
        <v>30848.400000000005</v>
      </c>
      <c r="AG10" s="44"/>
      <c r="AH10" s="44">
        <f t="shared" si="1"/>
        <v>0</v>
      </c>
      <c r="AI10" s="44">
        <v>25452</v>
      </c>
      <c r="AJ10" s="44">
        <v>25452</v>
      </c>
      <c r="AK10" s="43"/>
      <c r="AL10" s="40">
        <v>44958</v>
      </c>
      <c r="AM10" s="40">
        <v>45323</v>
      </c>
      <c r="AN10" s="40"/>
      <c r="AO10" s="40">
        <v>44986</v>
      </c>
      <c r="AP10" s="40">
        <v>45352</v>
      </c>
      <c r="AQ10" s="49"/>
      <c r="AR10" s="41" t="s">
        <v>61</v>
      </c>
      <c r="AS10" s="41">
        <v>10</v>
      </c>
      <c r="AT10" s="34">
        <v>7892003.4480000008</v>
      </c>
      <c r="AU10" s="43"/>
      <c r="AV10" s="44">
        <v>0</v>
      </c>
      <c r="AW10" s="46">
        <f>AX10-AV10</f>
        <v>39257673.840000004</v>
      </c>
      <c r="AX10" s="46">
        <v>39257673.840000004</v>
      </c>
      <c r="AY10" s="43" t="s">
        <v>62</v>
      </c>
    </row>
    <row r="11" spans="1:51" ht="78.75" customHeight="1" x14ac:dyDescent="0.25">
      <c r="A11" s="39" t="s">
        <v>118</v>
      </c>
      <c r="B11" s="40">
        <v>44673</v>
      </c>
      <c r="C11" s="41">
        <v>1416</v>
      </c>
      <c r="D11" s="39" t="s">
        <v>119</v>
      </c>
      <c r="E11" s="42" t="s">
        <v>120</v>
      </c>
      <c r="F11" s="40">
        <v>44711</v>
      </c>
      <c r="G11" s="39" t="s">
        <v>121</v>
      </c>
      <c r="H11" s="43" t="s">
        <v>112</v>
      </c>
      <c r="I11" s="43" t="s">
        <v>122</v>
      </c>
      <c r="J11" s="44">
        <v>2737233000</v>
      </c>
      <c r="K11" s="44">
        <v>1824789645</v>
      </c>
      <c r="L11" s="44">
        <v>912443355</v>
      </c>
      <c r="M11" s="44">
        <v>0</v>
      </c>
      <c r="N11" s="44">
        <v>912443355</v>
      </c>
      <c r="O11" s="34">
        <v>1733613255</v>
      </c>
      <c r="P11" s="34">
        <v>3558402900</v>
      </c>
      <c r="Q11" s="43" t="s">
        <v>123</v>
      </c>
      <c r="R11" s="43" t="s">
        <v>124</v>
      </c>
      <c r="S11" s="43" t="s">
        <v>125</v>
      </c>
      <c r="T11" s="43" t="s">
        <v>81</v>
      </c>
      <c r="U11" s="41">
        <v>100</v>
      </c>
      <c r="V11" s="41">
        <v>0</v>
      </c>
      <c r="W11" s="41" t="s">
        <v>82</v>
      </c>
      <c r="X11" s="54" t="s">
        <v>126</v>
      </c>
      <c r="Y11" s="34">
        <f>P11/AA11</f>
        <v>841.23</v>
      </c>
      <c r="Z11" s="55" t="s">
        <v>127</v>
      </c>
      <c r="AA11" s="44">
        <v>4230000</v>
      </c>
      <c r="AB11" s="44">
        <v>1409900</v>
      </c>
      <c r="AC11" s="44">
        <v>1410050</v>
      </c>
      <c r="AD11" s="44">
        <v>1410050</v>
      </c>
      <c r="AE11" s="44"/>
      <c r="AF11" s="44">
        <v>517680</v>
      </c>
      <c r="AG11" s="44"/>
      <c r="AH11" s="44">
        <f t="shared" si="1"/>
        <v>0</v>
      </c>
      <c r="AI11" s="44">
        <v>114013.5</v>
      </c>
      <c r="AJ11" s="44">
        <v>114014</v>
      </c>
      <c r="AK11" s="43"/>
      <c r="AL11" s="40">
        <v>44936</v>
      </c>
      <c r="AM11" s="40">
        <v>44986</v>
      </c>
      <c r="AN11" s="40">
        <v>45352</v>
      </c>
      <c r="AO11" s="40">
        <v>44951</v>
      </c>
      <c r="AP11" s="40">
        <v>45000</v>
      </c>
      <c r="AQ11" s="49">
        <v>45383</v>
      </c>
      <c r="AR11" s="41" t="s">
        <v>61</v>
      </c>
      <c r="AS11" s="41">
        <v>10</v>
      </c>
      <c r="AT11" s="34">
        <v>273723300</v>
      </c>
      <c r="AU11" s="43"/>
      <c r="AV11" s="44">
        <v>1824789645</v>
      </c>
      <c r="AW11" s="46">
        <v>0</v>
      </c>
      <c r="AX11" s="46">
        <v>1824789645</v>
      </c>
      <c r="AY11" s="43" t="s">
        <v>62</v>
      </c>
    </row>
    <row r="12" spans="1:51" ht="78.75" customHeight="1" x14ac:dyDescent="0.25">
      <c r="A12" s="39" t="s">
        <v>128</v>
      </c>
      <c r="B12" s="40">
        <v>44673</v>
      </c>
      <c r="C12" s="41">
        <v>1416</v>
      </c>
      <c r="D12" s="39" t="s">
        <v>129</v>
      </c>
      <c r="E12" s="42" t="s">
        <v>130</v>
      </c>
      <c r="F12" s="40">
        <v>44704</v>
      </c>
      <c r="G12" s="39" t="s">
        <v>131</v>
      </c>
      <c r="H12" s="43" t="s">
        <v>112</v>
      </c>
      <c r="I12" s="43" t="s">
        <v>132</v>
      </c>
      <c r="J12" s="44">
        <v>95831540.640000001</v>
      </c>
      <c r="K12" s="44">
        <v>47915770.32</v>
      </c>
      <c r="L12" s="44">
        <v>47915770.32</v>
      </c>
      <c r="M12" s="44">
        <v>0</v>
      </c>
      <c r="N12" s="44">
        <v>55271866.32</v>
      </c>
      <c r="O12" s="34">
        <v>55271866.32</v>
      </c>
      <c r="P12" s="34">
        <v>103187636.64</v>
      </c>
      <c r="Q12" s="43" t="s">
        <v>133</v>
      </c>
      <c r="R12" s="43" t="s">
        <v>134</v>
      </c>
      <c r="S12" s="43" t="s">
        <v>135</v>
      </c>
      <c r="T12" s="43" t="s">
        <v>81</v>
      </c>
      <c r="U12" s="41">
        <v>100</v>
      </c>
      <c r="V12" s="41">
        <v>0</v>
      </c>
      <c r="W12" s="41" t="s">
        <v>82</v>
      </c>
      <c r="X12" s="56">
        <v>1.5</v>
      </c>
      <c r="Y12" s="34">
        <f>P12/AA12</f>
        <v>3300.3146113989637</v>
      </c>
      <c r="Z12" s="44">
        <f t="shared" ref="Z12:Z28" si="2">Y12*X12</f>
        <v>4950.4719170984454</v>
      </c>
      <c r="AA12" s="44">
        <v>31266</v>
      </c>
      <c r="AB12" s="44">
        <v>15633</v>
      </c>
      <c r="AC12" s="44">
        <v>18033</v>
      </c>
      <c r="AD12" s="44"/>
      <c r="AE12" s="44"/>
      <c r="AF12" s="44">
        <v>14505301.800000001</v>
      </c>
      <c r="AG12" s="44"/>
      <c r="AH12" s="44">
        <f t="shared" si="1"/>
        <v>0</v>
      </c>
      <c r="AI12" s="44">
        <v>20844</v>
      </c>
      <c r="AJ12" s="44">
        <v>20844</v>
      </c>
      <c r="AK12" s="43"/>
      <c r="AL12" s="40">
        <v>44958</v>
      </c>
      <c r="AM12" s="40">
        <v>45352</v>
      </c>
      <c r="AN12" s="40"/>
      <c r="AO12" s="40">
        <v>44972</v>
      </c>
      <c r="AP12" s="40">
        <v>45383</v>
      </c>
      <c r="AQ12" s="49"/>
      <c r="AR12" s="41" t="s">
        <v>61</v>
      </c>
      <c r="AS12" s="41">
        <v>10</v>
      </c>
      <c r="AT12" s="34">
        <v>9583154.0639999993</v>
      </c>
      <c r="AU12" s="43"/>
      <c r="AV12" s="44">
        <v>0</v>
      </c>
      <c r="AW12" s="46">
        <f>AX12-AV12</f>
        <v>55271866.32</v>
      </c>
      <c r="AX12" s="46">
        <v>55271866.32</v>
      </c>
      <c r="AY12" s="43" t="s">
        <v>62</v>
      </c>
    </row>
    <row r="13" spans="1:51" ht="78.75" customHeight="1" x14ac:dyDescent="0.25">
      <c r="A13" s="39" t="s">
        <v>136</v>
      </c>
      <c r="B13" s="40">
        <v>44677</v>
      </c>
      <c r="C13" s="41">
        <v>1416</v>
      </c>
      <c r="D13" s="39" t="s">
        <v>137</v>
      </c>
      <c r="E13" s="42" t="s">
        <v>138</v>
      </c>
      <c r="F13" s="40">
        <v>44712</v>
      </c>
      <c r="G13" s="41" t="s">
        <v>139</v>
      </c>
      <c r="H13" s="43" t="s">
        <v>140</v>
      </c>
      <c r="I13" s="43" t="s">
        <v>141</v>
      </c>
      <c r="J13" s="44">
        <v>2087771400</v>
      </c>
      <c r="K13" s="44" t="s">
        <v>142</v>
      </c>
      <c r="L13" s="44" t="s">
        <v>143</v>
      </c>
      <c r="M13" s="44">
        <v>0</v>
      </c>
      <c r="N13" s="44">
        <v>717974400</v>
      </c>
      <c r="O13" s="34">
        <v>1344228600</v>
      </c>
      <c r="P13" s="34">
        <v>2714025600</v>
      </c>
      <c r="Q13" s="43" t="s">
        <v>144</v>
      </c>
      <c r="R13" s="43" t="s">
        <v>145</v>
      </c>
      <c r="S13" s="43" t="s">
        <v>146</v>
      </c>
      <c r="T13" s="43" t="s">
        <v>147</v>
      </c>
      <c r="U13" s="41">
        <v>0</v>
      </c>
      <c r="V13" s="41">
        <v>100</v>
      </c>
      <c r="W13" s="41" t="s">
        <v>59</v>
      </c>
      <c r="X13" s="50">
        <v>1</v>
      </c>
      <c r="Y13" s="34">
        <f>P13/AA13</f>
        <v>85800</v>
      </c>
      <c r="Z13" s="44">
        <f t="shared" si="2"/>
        <v>85800</v>
      </c>
      <c r="AA13" s="44">
        <v>31632</v>
      </c>
      <c r="AB13" s="44">
        <v>7597</v>
      </c>
      <c r="AC13" s="57">
        <v>8368</v>
      </c>
      <c r="AD13" s="44">
        <v>15667</v>
      </c>
      <c r="AE13" s="44"/>
      <c r="AF13" s="44">
        <v>0</v>
      </c>
      <c r="AG13" s="44"/>
      <c r="AH13" s="44">
        <f t="shared" si="1"/>
        <v>0</v>
      </c>
      <c r="AI13" s="44">
        <v>24333</v>
      </c>
      <c r="AJ13" s="44">
        <v>24333</v>
      </c>
      <c r="AK13" s="43"/>
      <c r="AL13" s="40">
        <v>44936</v>
      </c>
      <c r="AM13" s="40">
        <v>44986</v>
      </c>
      <c r="AN13" s="40">
        <v>45323</v>
      </c>
      <c r="AO13" s="40">
        <v>44958</v>
      </c>
      <c r="AP13" s="40">
        <v>45000</v>
      </c>
      <c r="AQ13" s="49">
        <v>45352</v>
      </c>
      <c r="AR13" s="41" t="s">
        <v>61</v>
      </c>
      <c r="AS13" s="41">
        <v>10</v>
      </c>
      <c r="AT13" s="34">
        <v>208777140</v>
      </c>
      <c r="AU13" s="43"/>
      <c r="AV13" s="44">
        <v>1369797000</v>
      </c>
      <c r="AW13" s="46">
        <v>0</v>
      </c>
      <c r="AX13" s="46">
        <v>1369797000</v>
      </c>
      <c r="AY13" s="43" t="s">
        <v>62</v>
      </c>
    </row>
    <row r="14" spans="1:51" ht="76.5" customHeight="1" x14ac:dyDescent="0.25">
      <c r="A14" s="39" t="s">
        <v>148</v>
      </c>
      <c r="B14" s="40">
        <v>44677</v>
      </c>
      <c r="C14" s="41">
        <v>1416</v>
      </c>
      <c r="D14" s="39" t="s">
        <v>149</v>
      </c>
      <c r="E14" s="42" t="s">
        <v>150</v>
      </c>
      <c r="F14" s="40">
        <v>44711</v>
      </c>
      <c r="G14" s="39" t="s">
        <v>151</v>
      </c>
      <c r="H14" s="43" t="s">
        <v>53</v>
      </c>
      <c r="I14" s="43" t="s">
        <v>152</v>
      </c>
      <c r="J14" s="44">
        <v>2082265948.3499999</v>
      </c>
      <c r="K14" s="44" t="s">
        <v>153</v>
      </c>
      <c r="L14" s="44" t="s">
        <v>154</v>
      </c>
      <c r="M14" s="44">
        <v>0</v>
      </c>
      <c r="N14" s="44">
        <v>694979649</v>
      </c>
      <c r="O14" s="34">
        <v>694979649</v>
      </c>
      <c r="P14" s="34">
        <v>2082265948.3499999</v>
      </c>
      <c r="Q14" s="43" t="s">
        <v>155</v>
      </c>
      <c r="R14" s="43" t="s">
        <v>156</v>
      </c>
      <c r="S14" s="43" t="s">
        <v>157</v>
      </c>
      <c r="T14" s="43" t="s">
        <v>81</v>
      </c>
      <c r="U14" s="41">
        <v>100</v>
      </c>
      <c r="V14" s="41">
        <v>0</v>
      </c>
      <c r="W14" s="41" t="s">
        <v>59</v>
      </c>
      <c r="X14" s="50">
        <v>21</v>
      </c>
      <c r="Y14" s="34">
        <f>P14/AA14</f>
        <v>14142.849999999999</v>
      </c>
      <c r="Z14" s="44">
        <f t="shared" si="2"/>
        <v>296999.84999999998</v>
      </c>
      <c r="AA14" s="44">
        <v>147231</v>
      </c>
      <c r="AB14" s="44">
        <v>48951</v>
      </c>
      <c r="AC14" s="44">
        <v>49140</v>
      </c>
      <c r="AD14" s="44">
        <v>49140</v>
      </c>
      <c r="AE14" s="44"/>
      <c r="AF14" s="44">
        <v>0</v>
      </c>
      <c r="AG14" s="44"/>
      <c r="AH14" s="44">
        <f t="shared" si="1"/>
        <v>0</v>
      </c>
      <c r="AI14" s="44">
        <v>7011</v>
      </c>
      <c r="AJ14" s="44">
        <v>7011</v>
      </c>
      <c r="AK14" s="43"/>
      <c r="AL14" s="40">
        <v>44936</v>
      </c>
      <c r="AM14" s="40">
        <v>44986</v>
      </c>
      <c r="AN14" s="40">
        <v>45352</v>
      </c>
      <c r="AO14" s="40">
        <v>44951</v>
      </c>
      <c r="AP14" s="40">
        <v>45000</v>
      </c>
      <c r="AQ14" s="49">
        <v>45383</v>
      </c>
      <c r="AR14" s="41" t="s">
        <v>61</v>
      </c>
      <c r="AS14" s="41">
        <v>10</v>
      </c>
      <c r="AT14" s="34">
        <v>208226594.83500001</v>
      </c>
      <c r="AU14" s="43"/>
      <c r="AV14" s="44">
        <v>1387286299.3499999</v>
      </c>
      <c r="AW14" s="46">
        <v>0</v>
      </c>
      <c r="AX14" s="46">
        <v>1387286299.3499999</v>
      </c>
      <c r="AY14" s="43" t="s">
        <v>62</v>
      </c>
    </row>
    <row r="15" spans="1:51" ht="76.5" customHeight="1" x14ac:dyDescent="0.25">
      <c r="A15" s="39" t="s">
        <v>158</v>
      </c>
      <c r="B15" s="40">
        <v>44678</v>
      </c>
      <c r="C15" s="41">
        <v>1416</v>
      </c>
      <c r="D15" s="39" t="s">
        <v>159</v>
      </c>
      <c r="E15" s="42" t="s">
        <v>160</v>
      </c>
      <c r="F15" s="40">
        <v>44720</v>
      </c>
      <c r="G15" s="39" t="s">
        <v>161</v>
      </c>
      <c r="H15" s="43" t="s">
        <v>112</v>
      </c>
      <c r="I15" s="43" t="s">
        <v>162</v>
      </c>
      <c r="J15" s="44">
        <v>2419113638.4000001</v>
      </c>
      <c r="K15" s="44" t="s">
        <v>163</v>
      </c>
      <c r="L15" s="44" t="s">
        <v>163</v>
      </c>
      <c r="M15" s="44">
        <v>0</v>
      </c>
      <c r="N15" s="44">
        <v>1209556819.2</v>
      </c>
      <c r="O15" s="34">
        <v>1209556819.2</v>
      </c>
      <c r="P15" s="34">
        <v>2419113638.4000001</v>
      </c>
      <c r="Q15" s="43" t="s">
        <v>133</v>
      </c>
      <c r="R15" s="43" t="s">
        <v>164</v>
      </c>
      <c r="S15" s="43" t="s">
        <v>135</v>
      </c>
      <c r="T15" s="43" t="s">
        <v>81</v>
      </c>
      <c r="U15" s="41">
        <v>100</v>
      </c>
      <c r="V15" s="41">
        <v>0</v>
      </c>
      <c r="W15" s="41" t="s">
        <v>82</v>
      </c>
      <c r="X15" s="50">
        <v>1.5</v>
      </c>
      <c r="Y15" s="34">
        <f>P15/AA15</f>
        <v>6006.4000000000005</v>
      </c>
      <c r="Z15" s="44">
        <f t="shared" si="2"/>
        <v>9009.6</v>
      </c>
      <c r="AA15" s="44">
        <v>402756</v>
      </c>
      <c r="AB15" s="44">
        <v>201378</v>
      </c>
      <c r="AC15" s="44">
        <v>201378</v>
      </c>
      <c r="AD15" s="44"/>
      <c r="AE15" s="44"/>
      <c r="AF15" s="44">
        <v>47462572.800000004</v>
      </c>
      <c r="AG15" s="44"/>
      <c r="AH15" s="44">
        <f t="shared" si="1"/>
        <v>0</v>
      </c>
      <c r="AI15" s="44">
        <v>268504</v>
      </c>
      <c r="AJ15" s="44">
        <v>268504</v>
      </c>
      <c r="AK15" s="43"/>
      <c r="AL15" s="40">
        <v>44958</v>
      </c>
      <c r="AM15" s="40">
        <v>45352</v>
      </c>
      <c r="AN15" s="40"/>
      <c r="AO15" s="40">
        <v>44972</v>
      </c>
      <c r="AP15" s="40">
        <v>45383</v>
      </c>
      <c r="AQ15" s="49"/>
      <c r="AR15" s="41" t="s">
        <v>61</v>
      </c>
      <c r="AS15" s="41">
        <v>10</v>
      </c>
      <c r="AT15" s="34">
        <v>241911363.84</v>
      </c>
      <c r="AU15" s="43"/>
      <c r="AV15" s="44">
        <v>1209556819.2</v>
      </c>
      <c r="AW15" s="46">
        <v>0</v>
      </c>
      <c r="AX15" s="46">
        <v>1209556819.2</v>
      </c>
      <c r="AY15" s="43" t="s">
        <v>62</v>
      </c>
    </row>
    <row r="16" spans="1:51" ht="76.5" customHeight="1" x14ac:dyDescent="0.25">
      <c r="A16" s="39" t="s">
        <v>165</v>
      </c>
      <c r="B16" s="40">
        <v>44678</v>
      </c>
      <c r="C16" s="41">
        <v>1416</v>
      </c>
      <c r="D16" s="39" t="s">
        <v>166</v>
      </c>
      <c r="E16" s="42" t="s">
        <v>167</v>
      </c>
      <c r="F16" s="40">
        <v>44711</v>
      </c>
      <c r="G16" s="39" t="s">
        <v>168</v>
      </c>
      <c r="H16" s="43" t="s">
        <v>53</v>
      </c>
      <c r="I16" s="43" t="s">
        <v>169</v>
      </c>
      <c r="J16" s="44">
        <v>11608792.560000001</v>
      </c>
      <c r="K16" s="44" t="s">
        <v>170</v>
      </c>
      <c r="L16" s="44" t="s">
        <v>170</v>
      </c>
      <c r="M16" s="44">
        <v>0</v>
      </c>
      <c r="N16" s="44">
        <v>5804396.2800000003</v>
      </c>
      <c r="O16" s="34">
        <v>5061973.5</v>
      </c>
      <c r="P16" s="34">
        <v>10866369.779999999</v>
      </c>
      <c r="Q16" s="43" t="s">
        <v>171</v>
      </c>
      <c r="R16" s="43" t="s">
        <v>172</v>
      </c>
      <c r="S16" s="43" t="s">
        <v>173</v>
      </c>
      <c r="T16" s="43" t="s">
        <v>93</v>
      </c>
      <c r="U16" s="41">
        <v>0</v>
      </c>
      <c r="V16" s="41">
        <v>100</v>
      </c>
      <c r="W16" s="41" t="s">
        <v>59</v>
      </c>
      <c r="X16" s="50">
        <v>2</v>
      </c>
      <c r="Y16" s="34">
        <f>P16/AA16</f>
        <v>22497.66</v>
      </c>
      <c r="Z16" s="44">
        <f t="shared" si="2"/>
        <v>44995.32</v>
      </c>
      <c r="AA16" s="44">
        <v>483</v>
      </c>
      <c r="AB16" s="44">
        <v>258</v>
      </c>
      <c r="AC16" s="44">
        <v>225</v>
      </c>
      <c r="AD16" s="44"/>
      <c r="AE16" s="44"/>
      <c r="AF16" s="44">
        <v>0</v>
      </c>
      <c r="AG16" s="44"/>
      <c r="AH16" s="44">
        <f t="shared" si="1"/>
        <v>0</v>
      </c>
      <c r="AI16" s="44">
        <v>258</v>
      </c>
      <c r="AJ16" s="44">
        <v>258</v>
      </c>
      <c r="AK16" s="43"/>
      <c r="AL16" s="40">
        <v>44958</v>
      </c>
      <c r="AM16" s="40">
        <v>45352</v>
      </c>
      <c r="AN16" s="40"/>
      <c r="AO16" s="40">
        <v>44972</v>
      </c>
      <c r="AP16" s="40">
        <v>45383</v>
      </c>
      <c r="AQ16" s="49"/>
      <c r="AR16" s="41" t="s">
        <v>61</v>
      </c>
      <c r="AS16" s="41">
        <v>10</v>
      </c>
      <c r="AT16" s="34">
        <v>1160879.2560000001</v>
      </c>
      <c r="AU16" s="43"/>
      <c r="AV16" s="44">
        <v>5804396.2800000003</v>
      </c>
      <c r="AW16" s="46">
        <v>0</v>
      </c>
      <c r="AX16" s="46">
        <v>5804396.2800000003</v>
      </c>
      <c r="AY16" s="43" t="s">
        <v>62</v>
      </c>
    </row>
    <row r="17" spans="1:51" ht="76.5" customHeight="1" x14ac:dyDescent="0.25">
      <c r="A17" s="39" t="s">
        <v>174</v>
      </c>
      <c r="B17" s="40">
        <v>44678</v>
      </c>
      <c r="C17" s="41">
        <v>1416</v>
      </c>
      <c r="D17" s="39" t="s">
        <v>175</v>
      </c>
      <c r="E17" s="42" t="s">
        <v>176</v>
      </c>
      <c r="F17" s="40">
        <v>44711</v>
      </c>
      <c r="G17" s="39" t="s">
        <v>177</v>
      </c>
      <c r="H17" s="43" t="s">
        <v>87</v>
      </c>
      <c r="I17" s="43" t="s">
        <v>178</v>
      </c>
      <c r="J17" s="44">
        <v>200319360</v>
      </c>
      <c r="K17" s="44" t="s">
        <v>179</v>
      </c>
      <c r="L17" s="44" t="s">
        <v>180</v>
      </c>
      <c r="M17" s="44">
        <v>0</v>
      </c>
      <c r="N17" s="44">
        <v>67241760</v>
      </c>
      <c r="O17" s="34">
        <v>127332720</v>
      </c>
      <c r="P17" s="34">
        <v>260410320</v>
      </c>
      <c r="Q17" s="43" t="s">
        <v>90</v>
      </c>
      <c r="R17" s="43" t="s">
        <v>181</v>
      </c>
      <c r="S17" s="43" t="s">
        <v>92</v>
      </c>
      <c r="T17" s="43" t="s">
        <v>93</v>
      </c>
      <c r="U17" s="41">
        <v>0</v>
      </c>
      <c r="V17" s="41">
        <v>100</v>
      </c>
      <c r="W17" s="41" t="s">
        <v>94</v>
      </c>
      <c r="X17" s="50">
        <v>2000</v>
      </c>
      <c r="Y17" s="34">
        <f>P17/AA17</f>
        <v>12.12</v>
      </c>
      <c r="Z17" s="44">
        <f t="shared" si="2"/>
        <v>24240</v>
      </c>
      <c r="AA17" s="44">
        <v>21486000</v>
      </c>
      <c r="AB17" s="44">
        <v>5432000</v>
      </c>
      <c r="AC17" s="44">
        <v>5548000</v>
      </c>
      <c r="AD17" s="44">
        <v>10506000</v>
      </c>
      <c r="AE17" s="44"/>
      <c r="AF17" s="44">
        <v>0</v>
      </c>
      <c r="AG17" s="44"/>
      <c r="AH17" s="44">
        <f t="shared" si="1"/>
        <v>0</v>
      </c>
      <c r="AI17" s="44">
        <v>8264</v>
      </c>
      <c r="AJ17" s="44">
        <v>8264</v>
      </c>
      <c r="AK17" s="43"/>
      <c r="AL17" s="40">
        <v>44967</v>
      </c>
      <c r="AM17" s="40">
        <v>44986</v>
      </c>
      <c r="AN17" s="40">
        <v>45352</v>
      </c>
      <c r="AO17" s="40">
        <v>44982</v>
      </c>
      <c r="AP17" s="40">
        <v>45000</v>
      </c>
      <c r="AQ17" s="49">
        <v>45383</v>
      </c>
      <c r="AR17" s="41" t="s">
        <v>61</v>
      </c>
      <c r="AS17" s="41">
        <v>10</v>
      </c>
      <c r="AT17" s="34">
        <v>20031936</v>
      </c>
      <c r="AU17" s="43"/>
      <c r="AV17" s="34">
        <v>127332720</v>
      </c>
      <c r="AW17" s="46">
        <v>0</v>
      </c>
      <c r="AX17" s="34">
        <v>127332720</v>
      </c>
      <c r="AY17" s="43" t="s">
        <v>62</v>
      </c>
    </row>
    <row r="18" spans="1:51" ht="76.5" customHeight="1" x14ac:dyDescent="0.25">
      <c r="A18" s="39" t="s">
        <v>182</v>
      </c>
      <c r="B18" s="40">
        <v>44678</v>
      </c>
      <c r="C18" s="41">
        <v>1416</v>
      </c>
      <c r="D18" s="39" t="s">
        <v>183</v>
      </c>
      <c r="E18" s="42" t="s">
        <v>184</v>
      </c>
      <c r="F18" s="40">
        <v>44711</v>
      </c>
      <c r="G18" s="39" t="s">
        <v>185</v>
      </c>
      <c r="H18" s="43" t="s">
        <v>53</v>
      </c>
      <c r="I18" s="43" t="s">
        <v>186</v>
      </c>
      <c r="J18" s="44">
        <v>9624025.5999999996</v>
      </c>
      <c r="K18" s="44" t="s">
        <v>187</v>
      </c>
      <c r="L18" s="44" t="s">
        <v>187</v>
      </c>
      <c r="M18" s="44">
        <v>0</v>
      </c>
      <c r="N18" s="44">
        <v>4812012.8</v>
      </c>
      <c r="O18" s="34">
        <v>6015016</v>
      </c>
      <c r="P18" s="34">
        <v>10827028.800000001</v>
      </c>
      <c r="Q18" s="43" t="s">
        <v>188</v>
      </c>
      <c r="R18" s="43" t="s">
        <v>189</v>
      </c>
      <c r="S18" s="43" t="s">
        <v>190</v>
      </c>
      <c r="T18" s="43" t="s">
        <v>58</v>
      </c>
      <c r="U18" s="48">
        <v>0</v>
      </c>
      <c r="V18" s="41">
        <v>100</v>
      </c>
      <c r="W18" s="41" t="s">
        <v>82</v>
      </c>
      <c r="X18" s="50">
        <v>4</v>
      </c>
      <c r="Y18" s="34">
        <f>P18/AA18</f>
        <v>9666.99</v>
      </c>
      <c r="Z18" s="44">
        <f t="shared" si="2"/>
        <v>38667.96</v>
      </c>
      <c r="AA18" s="44">
        <v>1120</v>
      </c>
      <c r="AB18" s="44">
        <v>560</v>
      </c>
      <c r="AC18" s="44">
        <v>560</v>
      </c>
      <c r="AD18" s="44"/>
      <c r="AE18" s="44"/>
      <c r="AF18" s="44">
        <v>0</v>
      </c>
      <c r="AG18" s="44"/>
      <c r="AH18" s="44">
        <f t="shared" si="1"/>
        <v>0</v>
      </c>
      <c r="AI18" s="44">
        <v>280</v>
      </c>
      <c r="AJ18" s="44">
        <v>280</v>
      </c>
      <c r="AK18" s="43"/>
      <c r="AL18" s="40">
        <v>44986</v>
      </c>
      <c r="AM18" s="40">
        <v>45352</v>
      </c>
      <c r="AN18" s="40"/>
      <c r="AO18" s="40">
        <v>45000</v>
      </c>
      <c r="AP18" s="49">
        <v>45383</v>
      </c>
      <c r="AQ18" s="49"/>
      <c r="AR18" s="41" t="s">
        <v>61</v>
      </c>
      <c r="AS18" s="41">
        <v>10</v>
      </c>
      <c r="AT18" s="34">
        <v>962402.56</v>
      </c>
      <c r="AU18" s="43"/>
      <c r="AV18" s="44">
        <v>4812012.8</v>
      </c>
      <c r="AW18" s="46">
        <v>0</v>
      </c>
      <c r="AX18" s="46">
        <v>4812012.8</v>
      </c>
      <c r="AY18" s="43" t="s">
        <v>62</v>
      </c>
    </row>
    <row r="19" spans="1:51" ht="76.5" customHeight="1" x14ac:dyDescent="0.25">
      <c r="A19" s="39" t="s">
        <v>191</v>
      </c>
      <c r="B19" s="40">
        <v>44679</v>
      </c>
      <c r="C19" s="41">
        <v>1416</v>
      </c>
      <c r="D19" s="39" t="s">
        <v>192</v>
      </c>
      <c r="E19" s="42" t="s">
        <v>193</v>
      </c>
      <c r="F19" s="40">
        <v>44711</v>
      </c>
      <c r="G19" s="39" t="s">
        <v>194</v>
      </c>
      <c r="H19" s="43" t="s">
        <v>53</v>
      </c>
      <c r="I19" s="43" t="s">
        <v>195</v>
      </c>
      <c r="J19" s="44">
        <v>44846945.640000001</v>
      </c>
      <c r="K19" s="44" t="s">
        <v>196</v>
      </c>
      <c r="L19" s="44" t="s">
        <v>196</v>
      </c>
      <c r="M19" s="44">
        <v>0</v>
      </c>
      <c r="N19" s="44">
        <v>22423472.82</v>
      </c>
      <c r="O19" s="34">
        <v>35788456.619999997</v>
      </c>
      <c r="P19" s="34">
        <v>58211929.439999998</v>
      </c>
      <c r="Q19" s="43" t="s">
        <v>197</v>
      </c>
      <c r="R19" s="43" t="s">
        <v>198</v>
      </c>
      <c r="S19" s="43" t="s">
        <v>199</v>
      </c>
      <c r="T19" s="43" t="s">
        <v>81</v>
      </c>
      <c r="U19" s="48">
        <v>100</v>
      </c>
      <c r="V19" s="41">
        <v>0</v>
      </c>
      <c r="W19" s="41" t="s">
        <v>59</v>
      </c>
      <c r="X19" s="50">
        <v>21</v>
      </c>
      <c r="Y19" s="34">
        <f>P19/AA19</f>
        <v>9178.7968211920524</v>
      </c>
      <c r="Z19" s="44">
        <f t="shared" si="2"/>
        <v>192754.7332450331</v>
      </c>
      <c r="AA19" s="44">
        <v>6342</v>
      </c>
      <c r="AB19" s="44">
        <v>3171</v>
      </c>
      <c r="AC19" s="44">
        <v>3171</v>
      </c>
      <c r="AD19" s="44"/>
      <c r="AE19" s="44"/>
      <c r="AF19" s="44">
        <v>0</v>
      </c>
      <c r="AG19" s="44"/>
      <c r="AH19" s="44">
        <f t="shared" si="1"/>
        <v>0</v>
      </c>
      <c r="AI19" s="44">
        <v>302</v>
      </c>
      <c r="AJ19" s="44">
        <v>302</v>
      </c>
      <c r="AK19" s="43"/>
      <c r="AL19" s="40">
        <v>44986</v>
      </c>
      <c r="AM19" s="40">
        <v>45352</v>
      </c>
      <c r="AN19" s="40"/>
      <c r="AO19" s="40">
        <v>45000</v>
      </c>
      <c r="AP19" s="49">
        <v>45383</v>
      </c>
      <c r="AQ19" s="49"/>
      <c r="AR19" s="41" t="s">
        <v>61</v>
      </c>
      <c r="AS19" s="41">
        <v>10</v>
      </c>
      <c r="AT19" s="34">
        <v>4484694.5639999993</v>
      </c>
      <c r="AU19" s="43"/>
      <c r="AV19" s="44">
        <v>22423472.82</v>
      </c>
      <c r="AW19" s="46">
        <v>0</v>
      </c>
      <c r="AX19" s="46">
        <v>22423472.82</v>
      </c>
      <c r="AY19" s="43" t="s">
        <v>62</v>
      </c>
    </row>
    <row r="20" spans="1:51" ht="76.5" customHeight="1" x14ac:dyDescent="0.25">
      <c r="A20" s="39" t="s">
        <v>200</v>
      </c>
      <c r="B20" s="40">
        <v>44680</v>
      </c>
      <c r="C20" s="41">
        <v>1416</v>
      </c>
      <c r="D20" s="39" t="s">
        <v>201</v>
      </c>
      <c r="E20" s="42" t="s">
        <v>202</v>
      </c>
      <c r="F20" s="40">
        <v>44713</v>
      </c>
      <c r="G20" s="39" t="s">
        <v>203</v>
      </c>
      <c r="H20" s="43" t="s">
        <v>204</v>
      </c>
      <c r="I20" s="43" t="s">
        <v>205</v>
      </c>
      <c r="J20" s="44">
        <v>761678714.15999997</v>
      </c>
      <c r="K20" s="44" t="s">
        <v>206</v>
      </c>
      <c r="L20" s="44" t="s">
        <v>206</v>
      </c>
      <c r="M20" s="44">
        <v>0</v>
      </c>
      <c r="N20" s="44">
        <v>377028331.68000001</v>
      </c>
      <c r="O20" s="34">
        <v>377028331.68000001</v>
      </c>
      <c r="P20" s="34">
        <v>754056663.36000001</v>
      </c>
      <c r="Q20" s="43" t="s">
        <v>207</v>
      </c>
      <c r="R20" s="43" t="s">
        <v>208</v>
      </c>
      <c r="S20" s="43" t="s">
        <v>209</v>
      </c>
      <c r="T20" s="43" t="s">
        <v>81</v>
      </c>
      <c r="U20" s="41">
        <v>100</v>
      </c>
      <c r="V20" s="41">
        <v>0</v>
      </c>
      <c r="W20" s="41" t="s">
        <v>59</v>
      </c>
      <c r="X20" s="54">
        <v>21</v>
      </c>
      <c r="Y20" s="34">
        <f>P20/AA20</f>
        <v>4412.32</v>
      </c>
      <c r="Z20" s="44">
        <f t="shared" si="2"/>
        <v>92658.72</v>
      </c>
      <c r="AA20" s="44">
        <v>170898</v>
      </c>
      <c r="AB20" s="44">
        <v>85449</v>
      </c>
      <c r="AC20" s="44">
        <v>85449</v>
      </c>
      <c r="AD20" s="44"/>
      <c r="AE20" s="44"/>
      <c r="AF20" s="44">
        <v>0</v>
      </c>
      <c r="AG20" s="44"/>
      <c r="AH20" s="44">
        <f t="shared" si="1"/>
        <v>0</v>
      </c>
      <c r="AI20" s="44">
        <v>8138</v>
      </c>
      <c r="AJ20" s="44">
        <v>8138</v>
      </c>
      <c r="AK20" s="43"/>
      <c r="AL20" s="40">
        <v>44958</v>
      </c>
      <c r="AM20" s="40">
        <v>45352</v>
      </c>
      <c r="AN20" s="40"/>
      <c r="AO20" s="40">
        <v>44972</v>
      </c>
      <c r="AP20" s="49">
        <v>45383</v>
      </c>
      <c r="AQ20" s="49"/>
      <c r="AR20" s="41" t="s">
        <v>61</v>
      </c>
      <c r="AS20" s="41">
        <v>10</v>
      </c>
      <c r="AT20" s="34">
        <v>76167871.415999994</v>
      </c>
      <c r="AU20" s="43"/>
      <c r="AV20" s="44">
        <v>377028331.68000001</v>
      </c>
      <c r="AW20" s="46">
        <v>0</v>
      </c>
      <c r="AX20" s="46">
        <v>377028331.68000001</v>
      </c>
      <c r="AY20" s="43" t="s">
        <v>62</v>
      </c>
    </row>
    <row r="21" spans="1:51" ht="76.5" customHeight="1" x14ac:dyDescent="0.25">
      <c r="A21" s="39" t="s">
        <v>210</v>
      </c>
      <c r="B21" s="40">
        <v>44680</v>
      </c>
      <c r="C21" s="41">
        <v>1416</v>
      </c>
      <c r="D21" s="39" t="s">
        <v>211</v>
      </c>
      <c r="E21" s="42" t="s">
        <v>212</v>
      </c>
      <c r="F21" s="40">
        <v>44712</v>
      </c>
      <c r="G21" s="39" t="s">
        <v>213</v>
      </c>
      <c r="H21" s="43" t="s">
        <v>214</v>
      </c>
      <c r="I21" s="43" t="s">
        <v>215</v>
      </c>
      <c r="J21" s="44">
        <v>61486783.68</v>
      </c>
      <c r="K21" s="44" t="s">
        <v>216</v>
      </c>
      <c r="L21" s="44" t="s">
        <v>216</v>
      </c>
      <c r="M21" s="44">
        <v>0</v>
      </c>
      <c r="N21" s="44">
        <v>29974785.120000001</v>
      </c>
      <c r="O21" s="34">
        <v>29974785.120000001</v>
      </c>
      <c r="P21" s="34">
        <v>59949570.240000002</v>
      </c>
      <c r="Q21" s="43" t="s">
        <v>217</v>
      </c>
      <c r="R21" s="43" t="s">
        <v>218</v>
      </c>
      <c r="S21" s="43" t="s">
        <v>219</v>
      </c>
      <c r="T21" s="43" t="s">
        <v>81</v>
      </c>
      <c r="U21" s="41">
        <v>100</v>
      </c>
      <c r="V21" s="41">
        <v>0</v>
      </c>
      <c r="W21" s="41" t="s">
        <v>59</v>
      </c>
      <c r="X21" s="54">
        <v>21</v>
      </c>
      <c r="Y21" s="34">
        <f>P21/AA21</f>
        <v>3076.23</v>
      </c>
      <c r="Z21" s="44">
        <f t="shared" si="2"/>
        <v>64600.83</v>
      </c>
      <c r="AA21" s="44">
        <v>19488</v>
      </c>
      <c r="AB21" s="44">
        <v>9744</v>
      </c>
      <c r="AC21" s="44">
        <v>9744</v>
      </c>
      <c r="AD21" s="44"/>
      <c r="AE21" s="44"/>
      <c r="AF21" s="44">
        <v>0</v>
      </c>
      <c r="AG21" s="44"/>
      <c r="AH21" s="44">
        <f t="shared" si="1"/>
        <v>0</v>
      </c>
      <c r="AI21" s="44">
        <v>928</v>
      </c>
      <c r="AJ21" s="44">
        <v>928</v>
      </c>
      <c r="AK21" s="43"/>
      <c r="AL21" s="40">
        <v>44958</v>
      </c>
      <c r="AM21" s="40">
        <v>45292</v>
      </c>
      <c r="AN21" s="40"/>
      <c r="AO21" s="40">
        <v>44972</v>
      </c>
      <c r="AP21" s="40">
        <v>45366</v>
      </c>
      <c r="AQ21" s="49"/>
      <c r="AR21" s="41" t="s">
        <v>220</v>
      </c>
      <c r="AS21" s="41">
        <v>10</v>
      </c>
      <c r="AT21" s="34">
        <v>6148678.3679999998</v>
      </c>
      <c r="AU21" s="43"/>
      <c r="AV21" s="44">
        <v>29974785.120000001</v>
      </c>
      <c r="AW21" s="46">
        <v>0</v>
      </c>
      <c r="AX21" s="46">
        <v>29974785.120000001</v>
      </c>
      <c r="AY21" s="43" t="s">
        <v>62</v>
      </c>
    </row>
    <row r="22" spans="1:51" ht="76.5" customHeight="1" x14ac:dyDescent="0.25">
      <c r="A22" s="39" t="s">
        <v>221</v>
      </c>
      <c r="B22" s="40">
        <v>44680</v>
      </c>
      <c r="C22" s="41">
        <v>1416</v>
      </c>
      <c r="D22" s="39" t="s">
        <v>222</v>
      </c>
      <c r="E22" s="42" t="s">
        <v>223</v>
      </c>
      <c r="F22" s="40">
        <v>44714</v>
      </c>
      <c r="G22" s="39" t="s">
        <v>224</v>
      </c>
      <c r="H22" s="43" t="s">
        <v>225</v>
      </c>
      <c r="I22" s="43" t="s">
        <v>226</v>
      </c>
      <c r="J22" s="44">
        <v>3291225799.6799998</v>
      </c>
      <c r="K22" s="44" t="s">
        <v>227</v>
      </c>
      <c r="L22" s="44" t="s">
        <v>227</v>
      </c>
      <c r="M22" s="44">
        <v>0</v>
      </c>
      <c r="N22" s="44">
        <v>1637382418.5599999</v>
      </c>
      <c r="O22" s="34">
        <v>1454542881.1199999</v>
      </c>
      <c r="P22" s="44">
        <v>3091925299.6799998</v>
      </c>
      <c r="Q22" s="43" t="s">
        <v>228</v>
      </c>
      <c r="R22" s="43" t="s">
        <v>229</v>
      </c>
      <c r="S22" s="43" t="s">
        <v>230</v>
      </c>
      <c r="T22" s="43" t="s">
        <v>81</v>
      </c>
      <c r="U22" s="41">
        <v>100</v>
      </c>
      <c r="V22" s="41">
        <v>0</v>
      </c>
      <c r="W22" s="41" t="s">
        <v>59</v>
      </c>
      <c r="X22" s="54">
        <v>21</v>
      </c>
      <c r="Y22" s="34">
        <f>P22/AA22</f>
        <v>4605.6849999999995</v>
      </c>
      <c r="Z22" s="44">
        <f t="shared" si="2"/>
        <v>96719.384999999995</v>
      </c>
      <c r="AA22" s="44">
        <v>671328</v>
      </c>
      <c r="AB22" s="44">
        <v>335664</v>
      </c>
      <c r="AC22" s="44">
        <v>335664</v>
      </c>
      <c r="AD22" s="44">
        <v>0</v>
      </c>
      <c r="AE22" s="44"/>
      <c r="AF22" s="44">
        <v>409755.36</v>
      </c>
      <c r="AG22" s="44"/>
      <c r="AH22" s="44">
        <f t="shared" si="1"/>
        <v>0</v>
      </c>
      <c r="AI22" s="44">
        <v>0</v>
      </c>
      <c r="AJ22" s="44">
        <v>0</v>
      </c>
      <c r="AK22" s="43"/>
      <c r="AL22" s="40">
        <v>44958</v>
      </c>
      <c r="AM22" s="40">
        <v>45352</v>
      </c>
      <c r="AN22" s="40"/>
      <c r="AO22" s="40">
        <v>44972</v>
      </c>
      <c r="AP22" s="40">
        <v>45383</v>
      </c>
      <c r="AQ22" s="49"/>
      <c r="AR22" s="41" t="s">
        <v>61</v>
      </c>
      <c r="AS22" s="41">
        <v>10</v>
      </c>
      <c r="AT22" s="34">
        <v>329122579.96799999</v>
      </c>
      <c r="AU22" s="43"/>
      <c r="AV22" s="44">
        <v>1637382418.5599999</v>
      </c>
      <c r="AW22" s="46">
        <v>0</v>
      </c>
      <c r="AX22" s="46">
        <v>1637382418.5599999</v>
      </c>
      <c r="AY22" s="43" t="s">
        <v>62</v>
      </c>
    </row>
    <row r="23" spans="1:51" ht="76.5" customHeight="1" x14ac:dyDescent="0.25">
      <c r="A23" s="39" t="s">
        <v>231</v>
      </c>
      <c r="B23" s="40">
        <v>44680</v>
      </c>
      <c r="C23" s="41">
        <v>1416</v>
      </c>
      <c r="D23" s="39" t="s">
        <v>232</v>
      </c>
      <c r="E23" s="42" t="s">
        <v>233</v>
      </c>
      <c r="F23" s="40">
        <v>44712</v>
      </c>
      <c r="G23" s="39" t="s">
        <v>234</v>
      </c>
      <c r="H23" s="43" t="s">
        <v>214</v>
      </c>
      <c r="I23" s="43" t="s">
        <v>235</v>
      </c>
      <c r="J23" s="44">
        <v>268892744.39999998</v>
      </c>
      <c r="K23" s="44" t="s">
        <v>236</v>
      </c>
      <c r="L23" s="44" t="s">
        <v>236</v>
      </c>
      <c r="M23" s="44">
        <v>0</v>
      </c>
      <c r="N23" s="44">
        <v>132429619.34999999</v>
      </c>
      <c r="O23" s="34">
        <v>132429619.34999999</v>
      </c>
      <c r="P23" s="34">
        <v>264859238.69999999</v>
      </c>
      <c r="Q23" s="43" t="s">
        <v>217</v>
      </c>
      <c r="R23" s="43" t="s">
        <v>237</v>
      </c>
      <c r="S23" s="43" t="s">
        <v>219</v>
      </c>
      <c r="T23" s="43" t="s">
        <v>81</v>
      </c>
      <c r="U23" s="48">
        <v>0</v>
      </c>
      <c r="V23" s="41">
        <v>100</v>
      </c>
      <c r="W23" s="41" t="s">
        <v>59</v>
      </c>
      <c r="X23" s="50">
        <v>21</v>
      </c>
      <c r="Y23" s="34">
        <f>P23/AA23</f>
        <v>4162.49</v>
      </c>
      <c r="Z23" s="44">
        <f t="shared" si="2"/>
        <v>87412.29</v>
      </c>
      <c r="AA23" s="44">
        <v>63630</v>
      </c>
      <c r="AB23" s="44">
        <v>31815</v>
      </c>
      <c r="AC23" s="44">
        <v>31815</v>
      </c>
      <c r="AD23" s="44"/>
      <c r="AE23" s="44"/>
      <c r="AF23" s="44">
        <v>349649.16</v>
      </c>
      <c r="AG23" s="44"/>
      <c r="AH23" s="44">
        <f t="shared" si="1"/>
        <v>0</v>
      </c>
      <c r="AI23" s="44">
        <v>3030</v>
      </c>
      <c r="AJ23" s="44">
        <v>3030</v>
      </c>
      <c r="AK23" s="43"/>
      <c r="AL23" s="40">
        <v>44958</v>
      </c>
      <c r="AM23" s="40">
        <v>45352</v>
      </c>
      <c r="AN23" s="40"/>
      <c r="AO23" s="40">
        <v>44972</v>
      </c>
      <c r="AP23" s="40">
        <v>45383</v>
      </c>
      <c r="AQ23" s="49"/>
      <c r="AR23" s="41" t="s">
        <v>220</v>
      </c>
      <c r="AS23" s="41">
        <v>10</v>
      </c>
      <c r="AT23" s="34">
        <v>26889274.440000001</v>
      </c>
      <c r="AU23" s="43"/>
      <c r="AV23" s="44">
        <v>132429619.34999999</v>
      </c>
      <c r="AW23" s="46">
        <v>0</v>
      </c>
      <c r="AX23" s="46">
        <v>132429619.34999999</v>
      </c>
      <c r="AY23" s="43" t="s">
        <v>62</v>
      </c>
    </row>
    <row r="24" spans="1:51" ht="76.5" customHeight="1" x14ac:dyDescent="0.25">
      <c r="A24" s="39" t="s">
        <v>238</v>
      </c>
      <c r="B24" s="40">
        <v>44685</v>
      </c>
      <c r="C24" s="41">
        <v>1416</v>
      </c>
      <c r="D24" s="39" t="s">
        <v>239</v>
      </c>
      <c r="E24" s="42" t="s">
        <v>240</v>
      </c>
      <c r="F24" s="40">
        <v>44626</v>
      </c>
      <c r="G24" s="39" t="s">
        <v>241</v>
      </c>
      <c r="H24" s="43" t="s">
        <v>112</v>
      </c>
      <c r="I24" s="43" t="s">
        <v>242</v>
      </c>
      <c r="J24" s="44">
        <v>1400150205</v>
      </c>
      <c r="K24" s="44" t="s">
        <v>243</v>
      </c>
      <c r="L24" s="44" t="s">
        <v>243</v>
      </c>
      <c r="M24" s="44">
        <v>0</v>
      </c>
      <c r="N24" s="44">
        <v>5880660.75</v>
      </c>
      <c r="O24" s="34">
        <v>5880660.75</v>
      </c>
      <c r="P24" s="44">
        <v>11761321.5</v>
      </c>
      <c r="Q24" s="43" t="s">
        <v>244</v>
      </c>
      <c r="R24" s="43" t="s">
        <v>245</v>
      </c>
      <c r="S24" s="43" t="s">
        <v>246</v>
      </c>
      <c r="T24" s="43" t="s">
        <v>81</v>
      </c>
      <c r="U24" s="48">
        <v>100</v>
      </c>
      <c r="V24" s="41">
        <v>0</v>
      </c>
      <c r="W24" s="41" t="s">
        <v>59</v>
      </c>
      <c r="X24" s="50">
        <v>28</v>
      </c>
      <c r="Y24" s="34">
        <f>P24/AA24</f>
        <v>7.87</v>
      </c>
      <c r="Z24" s="44">
        <f t="shared" si="2"/>
        <v>220.36</v>
      </c>
      <c r="AA24" s="44">
        <v>1494450</v>
      </c>
      <c r="AB24" s="44">
        <v>747225</v>
      </c>
      <c r="AC24" s="44">
        <v>747225</v>
      </c>
      <c r="AD24" s="44"/>
      <c r="AE24" s="44"/>
      <c r="AF24" s="44">
        <v>40215.699999999997</v>
      </c>
      <c r="AG24" s="44"/>
      <c r="AH24" s="44">
        <f t="shared" si="1"/>
        <v>0</v>
      </c>
      <c r="AI24" s="44">
        <v>53373.214285714283</v>
      </c>
      <c r="AJ24" s="44">
        <v>53374</v>
      </c>
      <c r="AK24" s="43"/>
      <c r="AL24" s="40">
        <v>44986</v>
      </c>
      <c r="AM24" s="40">
        <v>45352</v>
      </c>
      <c r="AN24" s="40"/>
      <c r="AO24" s="40">
        <v>45000</v>
      </c>
      <c r="AP24" s="40">
        <v>45383</v>
      </c>
      <c r="AQ24" s="49"/>
      <c r="AR24" s="41" t="s">
        <v>61</v>
      </c>
      <c r="AS24" s="41">
        <v>10</v>
      </c>
      <c r="AT24" s="34">
        <v>140015020.5</v>
      </c>
      <c r="AU24" s="43"/>
      <c r="AV24" s="44">
        <v>5880660.75</v>
      </c>
      <c r="AW24" s="46">
        <v>0</v>
      </c>
      <c r="AX24" s="46">
        <v>5880660.75</v>
      </c>
      <c r="AY24" s="43" t="s">
        <v>62</v>
      </c>
    </row>
    <row r="25" spans="1:51" ht="76.5" customHeight="1" x14ac:dyDescent="0.25">
      <c r="A25" s="39" t="s">
        <v>247</v>
      </c>
      <c r="B25" s="40">
        <v>44708</v>
      </c>
      <c r="C25" s="41">
        <v>1416</v>
      </c>
      <c r="D25" s="39" t="s">
        <v>248</v>
      </c>
      <c r="E25" s="42" t="s">
        <v>249</v>
      </c>
      <c r="F25" s="40">
        <v>44739</v>
      </c>
      <c r="G25" s="41" t="s">
        <v>250</v>
      </c>
      <c r="H25" s="43" t="s">
        <v>251</v>
      </c>
      <c r="I25" s="43" t="s">
        <v>252</v>
      </c>
      <c r="J25" s="44">
        <v>761721856</v>
      </c>
      <c r="K25" s="44" t="s">
        <v>253</v>
      </c>
      <c r="L25" s="44" t="s">
        <v>253</v>
      </c>
      <c r="M25" s="44">
        <v>0</v>
      </c>
      <c r="N25" s="44">
        <v>380860928</v>
      </c>
      <c r="O25" s="34">
        <v>380860928</v>
      </c>
      <c r="P25" s="34">
        <v>761721856</v>
      </c>
      <c r="Q25" s="43" t="s">
        <v>115</v>
      </c>
      <c r="R25" s="43" t="s">
        <v>254</v>
      </c>
      <c r="S25" s="43" t="s">
        <v>255</v>
      </c>
      <c r="T25" s="43" t="s">
        <v>81</v>
      </c>
      <c r="U25" s="41">
        <v>100</v>
      </c>
      <c r="V25" s="41">
        <v>0</v>
      </c>
      <c r="W25" s="41" t="s">
        <v>82</v>
      </c>
      <c r="X25" s="50">
        <v>28</v>
      </c>
      <c r="Y25" s="34">
        <f>P25/AA25</f>
        <v>258.39999999999998</v>
      </c>
      <c r="Z25" s="44">
        <f t="shared" si="2"/>
        <v>7235.1999999999989</v>
      </c>
      <c r="AA25" s="44">
        <v>2947840</v>
      </c>
      <c r="AB25" s="44">
        <v>1473920</v>
      </c>
      <c r="AC25" s="44">
        <v>1473920</v>
      </c>
      <c r="AD25" s="44"/>
      <c r="AE25" s="44"/>
      <c r="AF25" s="44">
        <v>318348.79999999999</v>
      </c>
      <c r="AG25" s="44"/>
      <c r="AH25" s="44">
        <f t="shared" si="1"/>
        <v>0</v>
      </c>
      <c r="AI25" s="44">
        <v>105280</v>
      </c>
      <c r="AJ25" s="44">
        <v>105280</v>
      </c>
      <c r="AK25" s="43"/>
      <c r="AL25" s="40">
        <v>44958</v>
      </c>
      <c r="AM25" s="40">
        <v>45323</v>
      </c>
      <c r="AN25" s="40"/>
      <c r="AO25" s="40">
        <v>44972</v>
      </c>
      <c r="AP25" s="40">
        <v>45352</v>
      </c>
      <c r="AQ25" s="49"/>
      <c r="AR25" s="41" t="s">
        <v>61</v>
      </c>
      <c r="AS25" s="41">
        <v>10</v>
      </c>
      <c r="AT25" s="34">
        <v>76172185.599999994</v>
      </c>
      <c r="AU25" s="43"/>
      <c r="AV25" s="44">
        <v>380860928</v>
      </c>
      <c r="AW25" s="46">
        <v>0</v>
      </c>
      <c r="AX25" s="46">
        <v>380860928</v>
      </c>
      <c r="AY25" s="43" t="s">
        <v>62</v>
      </c>
    </row>
    <row r="26" spans="1:51" ht="78.75" x14ac:dyDescent="0.25">
      <c r="A26" s="39" t="s">
        <v>256</v>
      </c>
      <c r="B26" s="40">
        <v>44706</v>
      </c>
      <c r="C26" s="41">
        <v>1416</v>
      </c>
      <c r="D26" s="39" t="s">
        <v>257</v>
      </c>
      <c r="E26" s="42" t="s">
        <v>258</v>
      </c>
      <c r="F26" s="40">
        <v>44729</v>
      </c>
      <c r="G26" s="41" t="s">
        <v>259</v>
      </c>
      <c r="H26" s="43" t="s">
        <v>140</v>
      </c>
      <c r="I26" s="43" t="s">
        <v>260</v>
      </c>
      <c r="J26" s="44">
        <v>274032460.80000001</v>
      </c>
      <c r="K26" s="44" t="s">
        <v>261</v>
      </c>
      <c r="L26" s="44" t="s">
        <v>261</v>
      </c>
      <c r="M26" s="44">
        <v>0</v>
      </c>
      <c r="N26" s="44">
        <v>137016230.40000001</v>
      </c>
      <c r="O26" s="34">
        <v>136875267.19999999</v>
      </c>
      <c r="P26" s="34">
        <v>273891497.60000002</v>
      </c>
      <c r="Q26" s="43" t="s">
        <v>262</v>
      </c>
      <c r="R26" s="43" t="s">
        <v>263</v>
      </c>
      <c r="S26" s="43" t="s">
        <v>264</v>
      </c>
      <c r="T26" s="43" t="s">
        <v>265</v>
      </c>
      <c r="U26" s="48">
        <v>0</v>
      </c>
      <c r="V26" s="41">
        <v>100</v>
      </c>
      <c r="W26" s="41" t="s">
        <v>82</v>
      </c>
      <c r="X26" s="50">
        <v>10</v>
      </c>
      <c r="Y26" s="34">
        <f>P26/AA26</f>
        <v>2013.7600000000002</v>
      </c>
      <c r="Z26" s="44">
        <f t="shared" si="2"/>
        <v>20137.600000000002</v>
      </c>
      <c r="AA26" s="44">
        <v>136010</v>
      </c>
      <c r="AB26" s="44">
        <v>68040</v>
      </c>
      <c r="AC26" s="44">
        <v>67970</v>
      </c>
      <c r="AD26" s="44"/>
      <c r="AE26" s="44"/>
      <c r="AF26" s="44">
        <v>95210572.799999997</v>
      </c>
      <c r="AG26" s="44"/>
      <c r="AH26" s="44">
        <f t="shared" si="1"/>
        <v>0</v>
      </c>
      <c r="AI26" s="44">
        <f>AA26/X26</f>
        <v>13601</v>
      </c>
      <c r="AJ26" s="44">
        <f>_xlfn.CEILING.MATH(AI26)</f>
        <v>13601</v>
      </c>
      <c r="AK26" s="43"/>
      <c r="AL26" s="40">
        <v>45031</v>
      </c>
      <c r="AM26" s="40">
        <v>45397</v>
      </c>
      <c r="AN26" s="40"/>
      <c r="AO26" s="40">
        <v>44681</v>
      </c>
      <c r="AP26" s="40">
        <v>45412</v>
      </c>
      <c r="AQ26" s="49"/>
      <c r="AR26" s="41" t="s">
        <v>61</v>
      </c>
      <c r="AS26" s="41">
        <v>10</v>
      </c>
      <c r="AT26" s="34">
        <f>(J26*10)/100</f>
        <v>27403246.079999998</v>
      </c>
      <c r="AU26" s="43"/>
      <c r="AV26" s="44">
        <v>137016230.40000001</v>
      </c>
      <c r="AW26" s="46">
        <f>AX26-AV26</f>
        <v>-140963.20000001788</v>
      </c>
      <c r="AX26" s="46">
        <f>O26</f>
        <v>136875267.19999999</v>
      </c>
      <c r="AY26" s="43" t="s">
        <v>62</v>
      </c>
    </row>
    <row r="27" spans="1:51" ht="76.5" customHeight="1" x14ac:dyDescent="0.25">
      <c r="A27" s="39" t="s">
        <v>266</v>
      </c>
      <c r="B27" s="40">
        <v>44715</v>
      </c>
      <c r="C27" s="41">
        <v>1416</v>
      </c>
      <c r="D27" s="39" t="s">
        <v>267</v>
      </c>
      <c r="E27" s="42" t="s">
        <v>268</v>
      </c>
      <c r="F27" s="40">
        <v>44746</v>
      </c>
      <c r="G27" s="41" t="s">
        <v>269</v>
      </c>
      <c r="H27" s="43" t="s">
        <v>270</v>
      </c>
      <c r="I27" s="43" t="s">
        <v>271</v>
      </c>
      <c r="J27" s="44">
        <v>1240064812.8</v>
      </c>
      <c r="K27" s="44" t="s">
        <v>272</v>
      </c>
      <c r="L27" s="44" t="s">
        <v>272</v>
      </c>
      <c r="M27" s="44">
        <v>0</v>
      </c>
      <c r="N27" s="44">
        <v>620032406.39999998</v>
      </c>
      <c r="O27" s="34">
        <v>992041578</v>
      </c>
      <c r="P27" s="34">
        <v>1612073984.4000001</v>
      </c>
      <c r="Q27" s="43" t="s">
        <v>273</v>
      </c>
      <c r="R27" s="43" t="s">
        <v>274</v>
      </c>
      <c r="S27" s="43" t="s">
        <v>275</v>
      </c>
      <c r="T27" s="43" t="s">
        <v>276</v>
      </c>
      <c r="U27" s="48">
        <v>0</v>
      </c>
      <c r="V27" s="41">
        <v>100</v>
      </c>
      <c r="W27" s="41" t="s">
        <v>277</v>
      </c>
      <c r="X27" s="50">
        <v>120</v>
      </c>
      <c r="Y27" s="34">
        <f>P27/AA27</f>
        <v>185.46981817428761</v>
      </c>
      <c r="Z27" s="44">
        <f t="shared" si="2"/>
        <v>22256.378180914515</v>
      </c>
      <c r="AA27" s="44">
        <v>8691840</v>
      </c>
      <c r="AB27" s="44">
        <v>4345920</v>
      </c>
      <c r="AC27" s="44">
        <v>4345920</v>
      </c>
      <c r="AD27" s="44"/>
      <c r="AE27" s="44"/>
      <c r="AF27" s="44">
        <v>3817849.1999999997</v>
      </c>
      <c r="AG27" s="44"/>
      <c r="AH27" s="44">
        <f t="shared" si="1"/>
        <v>0</v>
      </c>
      <c r="AI27" s="44">
        <v>72432</v>
      </c>
      <c r="AJ27" s="44">
        <v>72432</v>
      </c>
      <c r="AK27" s="43"/>
      <c r="AL27" s="40">
        <v>44986</v>
      </c>
      <c r="AM27" s="40">
        <v>45352</v>
      </c>
      <c r="AN27" s="40"/>
      <c r="AO27" s="40">
        <v>45000</v>
      </c>
      <c r="AP27" s="40">
        <v>45383</v>
      </c>
      <c r="AQ27" s="49"/>
      <c r="AR27" s="41" t="s">
        <v>61</v>
      </c>
      <c r="AS27" s="41">
        <v>10</v>
      </c>
      <c r="AT27" s="34">
        <v>124006481.28</v>
      </c>
      <c r="AU27" s="43"/>
      <c r="AV27" s="44">
        <v>620032406.39999998</v>
      </c>
      <c r="AW27" s="46">
        <v>0</v>
      </c>
      <c r="AX27" s="46">
        <v>620032406.39999998</v>
      </c>
      <c r="AY27" s="43" t="s">
        <v>62</v>
      </c>
    </row>
    <row r="28" spans="1:51" ht="76.5" customHeight="1" x14ac:dyDescent="0.25">
      <c r="A28" s="39" t="s">
        <v>278</v>
      </c>
      <c r="B28" s="40">
        <v>44719</v>
      </c>
      <c r="C28" s="41">
        <v>1416</v>
      </c>
      <c r="D28" s="39" t="s">
        <v>279</v>
      </c>
      <c r="E28" s="42" t="s">
        <v>280</v>
      </c>
      <c r="F28" s="40">
        <v>44746</v>
      </c>
      <c r="G28" s="39" t="s">
        <v>281</v>
      </c>
      <c r="H28" s="43" t="s">
        <v>87</v>
      </c>
      <c r="I28" s="43" t="s">
        <v>282</v>
      </c>
      <c r="J28" s="44">
        <v>117119160</v>
      </c>
      <c r="K28" s="44" t="s">
        <v>283</v>
      </c>
      <c r="L28" s="44" t="s">
        <v>283</v>
      </c>
      <c r="M28" s="44">
        <v>0</v>
      </c>
      <c r="N28" s="44">
        <v>58559580</v>
      </c>
      <c r="O28" s="34">
        <v>93665640</v>
      </c>
      <c r="P28" s="34">
        <v>152225220</v>
      </c>
      <c r="Q28" s="43" t="s">
        <v>90</v>
      </c>
      <c r="R28" s="43" t="s">
        <v>284</v>
      </c>
      <c r="S28" s="43" t="s">
        <v>92</v>
      </c>
      <c r="T28" s="43" t="s">
        <v>93</v>
      </c>
      <c r="U28" s="48">
        <v>0</v>
      </c>
      <c r="V28" s="41">
        <v>100</v>
      </c>
      <c r="W28" s="41" t="s">
        <v>94</v>
      </c>
      <c r="X28" s="50">
        <v>3000</v>
      </c>
      <c r="Y28" s="34">
        <f>P28/AA28</f>
        <v>12.37</v>
      </c>
      <c r="Z28" s="44">
        <f t="shared" si="2"/>
        <v>37110</v>
      </c>
      <c r="AA28" s="44">
        <v>12306000</v>
      </c>
      <c r="AB28" s="44">
        <v>4734000</v>
      </c>
      <c r="AC28" s="44">
        <v>7572000</v>
      </c>
      <c r="AD28" s="44"/>
      <c r="AE28" s="44"/>
      <c r="AF28" s="44">
        <v>0</v>
      </c>
      <c r="AG28" s="44"/>
      <c r="AH28" s="44">
        <f t="shared" si="1"/>
        <v>0</v>
      </c>
      <c r="AI28" s="44">
        <v>3156</v>
      </c>
      <c r="AJ28" s="44">
        <v>3156</v>
      </c>
      <c r="AK28" s="43"/>
      <c r="AL28" s="40">
        <v>44986</v>
      </c>
      <c r="AM28" s="40">
        <v>45352</v>
      </c>
      <c r="AN28" s="40"/>
      <c r="AO28" s="40">
        <v>45000</v>
      </c>
      <c r="AP28" s="40">
        <v>45383</v>
      </c>
      <c r="AQ28" s="49"/>
      <c r="AR28" s="41" t="s">
        <v>61</v>
      </c>
      <c r="AS28" s="41">
        <v>10</v>
      </c>
      <c r="AT28" s="34">
        <v>11711916</v>
      </c>
      <c r="AU28" s="43"/>
      <c r="AV28" s="44">
        <v>58559580</v>
      </c>
      <c r="AW28" s="46">
        <v>0</v>
      </c>
      <c r="AX28" s="46">
        <v>58559580</v>
      </c>
      <c r="AY28" s="43" t="s">
        <v>62</v>
      </c>
    </row>
    <row r="29" spans="1:51" ht="86.25" customHeight="1" x14ac:dyDescent="0.25">
      <c r="A29" s="39" t="s">
        <v>285</v>
      </c>
      <c r="B29" s="40">
        <v>44719</v>
      </c>
      <c r="C29" s="41">
        <v>1416</v>
      </c>
      <c r="D29" s="39" t="s">
        <v>286</v>
      </c>
      <c r="E29" s="42" t="s">
        <v>287</v>
      </c>
      <c r="F29" s="40">
        <v>44750</v>
      </c>
      <c r="G29" s="39" t="s">
        <v>288</v>
      </c>
      <c r="H29" s="43" t="s">
        <v>87</v>
      </c>
      <c r="I29" s="43" t="s">
        <v>289</v>
      </c>
      <c r="J29" s="44">
        <v>1322673000</v>
      </c>
      <c r="K29" s="44" t="s">
        <v>290</v>
      </c>
      <c r="L29" s="44" t="s">
        <v>290</v>
      </c>
      <c r="M29" s="44">
        <v>0</v>
      </c>
      <c r="N29" s="44">
        <v>661336500</v>
      </c>
      <c r="O29" s="34">
        <v>1058027437.5</v>
      </c>
      <c r="P29" s="44">
        <v>1719363937.5</v>
      </c>
      <c r="Q29" s="43" t="s">
        <v>291</v>
      </c>
      <c r="R29" s="43" t="s">
        <v>292</v>
      </c>
      <c r="S29" s="43" t="s">
        <v>293</v>
      </c>
      <c r="T29" s="43" t="s">
        <v>294</v>
      </c>
      <c r="U29" s="48">
        <v>0</v>
      </c>
      <c r="V29" s="41">
        <v>100</v>
      </c>
      <c r="W29" s="43" t="s">
        <v>295</v>
      </c>
      <c r="X29" s="52">
        <v>1</v>
      </c>
      <c r="Y29" s="34">
        <f>P29/AA29</f>
        <v>4808.0647021812083</v>
      </c>
      <c r="Z29" s="34" t="s">
        <v>296</v>
      </c>
      <c r="AA29" s="44">
        <v>357600</v>
      </c>
      <c r="AB29" s="44">
        <v>178800</v>
      </c>
      <c r="AC29" s="44">
        <v>178800</v>
      </c>
      <c r="AD29" s="44"/>
      <c r="AE29" s="44"/>
      <c r="AF29" s="44">
        <v>486015750</v>
      </c>
      <c r="AG29" s="44"/>
      <c r="AH29" s="44">
        <f t="shared" si="1"/>
        <v>0</v>
      </c>
      <c r="AI29" s="44">
        <v>357600</v>
      </c>
      <c r="AJ29" s="44">
        <v>357600</v>
      </c>
      <c r="AK29" s="53"/>
      <c r="AL29" s="40">
        <v>44986</v>
      </c>
      <c r="AM29" s="40">
        <v>45352</v>
      </c>
      <c r="AN29" s="40"/>
      <c r="AO29" s="40">
        <v>45000</v>
      </c>
      <c r="AP29" s="40">
        <v>45383</v>
      </c>
      <c r="AQ29" s="49"/>
      <c r="AR29" s="41" t="s">
        <v>61</v>
      </c>
      <c r="AS29" s="41">
        <v>10</v>
      </c>
      <c r="AT29" s="34">
        <v>132267300</v>
      </c>
      <c r="AU29" s="43"/>
      <c r="AV29" s="44">
        <v>661336500</v>
      </c>
      <c r="AW29" s="46">
        <v>0</v>
      </c>
      <c r="AX29" s="46">
        <v>661336500</v>
      </c>
      <c r="AY29" s="43" t="s">
        <v>62</v>
      </c>
    </row>
    <row r="30" spans="1:51" ht="76.5" customHeight="1" x14ac:dyDescent="0.25">
      <c r="A30" s="39" t="s">
        <v>297</v>
      </c>
      <c r="B30" s="40">
        <v>44721</v>
      </c>
      <c r="C30" s="41">
        <v>1416</v>
      </c>
      <c r="D30" s="39" t="s">
        <v>298</v>
      </c>
      <c r="E30" s="42" t="s">
        <v>299</v>
      </c>
      <c r="F30" s="40">
        <v>44746</v>
      </c>
      <c r="G30" s="41" t="s">
        <v>300</v>
      </c>
      <c r="H30" s="43" t="s">
        <v>140</v>
      </c>
      <c r="I30" s="43" t="s">
        <v>301</v>
      </c>
      <c r="J30" s="44">
        <v>132241909.8</v>
      </c>
      <c r="K30" s="44" t="s">
        <v>302</v>
      </c>
      <c r="L30" s="44" t="s">
        <v>303</v>
      </c>
      <c r="M30" s="44">
        <v>0</v>
      </c>
      <c r="N30" s="44">
        <v>48848723</v>
      </c>
      <c r="O30" s="34">
        <v>63519448.299999997</v>
      </c>
      <c r="P30" s="34">
        <v>146912635.09999999</v>
      </c>
      <c r="Q30" s="43" t="s">
        <v>262</v>
      </c>
      <c r="R30" s="43" t="s">
        <v>304</v>
      </c>
      <c r="S30" s="43" t="s">
        <v>264</v>
      </c>
      <c r="T30" s="43" t="s">
        <v>265</v>
      </c>
      <c r="U30" s="48">
        <v>0</v>
      </c>
      <c r="V30" s="41">
        <v>100</v>
      </c>
      <c r="W30" s="41" t="s">
        <v>82</v>
      </c>
      <c r="X30" s="50">
        <v>4</v>
      </c>
      <c r="Y30" s="34">
        <f>P30/AA30</f>
        <v>2013.55</v>
      </c>
      <c r="Z30" s="44">
        <f t="shared" ref="Z30:Z93" si="3">Y30*X30</f>
        <v>8054.2</v>
      </c>
      <c r="AA30" s="44">
        <v>72962</v>
      </c>
      <c r="AB30" s="44">
        <v>41416</v>
      </c>
      <c r="AC30" s="44">
        <v>31546</v>
      </c>
      <c r="AD30" s="44"/>
      <c r="AE30" s="44"/>
      <c r="AF30" s="44">
        <v>38015824</v>
      </c>
      <c r="AG30" s="44"/>
      <c r="AH30" s="44">
        <f t="shared" si="1"/>
        <v>0</v>
      </c>
      <c r="AI30" s="44">
        <v>16419</v>
      </c>
      <c r="AJ30" s="44">
        <v>16419</v>
      </c>
      <c r="AK30" s="43"/>
      <c r="AL30" s="40">
        <v>44986</v>
      </c>
      <c r="AM30" s="40">
        <v>45352</v>
      </c>
      <c r="AN30" s="40"/>
      <c r="AO30" s="40">
        <v>45000</v>
      </c>
      <c r="AP30" s="40">
        <v>45383</v>
      </c>
      <c r="AQ30" s="49"/>
      <c r="AR30" s="41" t="s">
        <v>61</v>
      </c>
      <c r="AS30" s="41">
        <v>10</v>
      </c>
      <c r="AT30" s="34">
        <v>13224190.98</v>
      </c>
      <c r="AU30" s="43"/>
      <c r="AV30" s="44">
        <v>0</v>
      </c>
      <c r="AW30" s="46" t="e">
        <f>AX30-AV30</f>
        <v>#REF!</v>
      </c>
      <c r="AX30" s="46" t="e">
        <f>#REF!</f>
        <v>#REF!</v>
      </c>
      <c r="AY30" s="43" t="s">
        <v>62</v>
      </c>
    </row>
    <row r="31" spans="1:51" ht="49.5" customHeight="1" x14ac:dyDescent="0.25">
      <c r="A31" s="47" t="s">
        <v>305</v>
      </c>
      <c r="B31" s="40">
        <v>45044</v>
      </c>
      <c r="C31" s="41">
        <v>1688</v>
      </c>
      <c r="D31" s="39" t="s">
        <v>306</v>
      </c>
      <c r="E31" s="42" t="s">
        <v>307</v>
      </c>
      <c r="F31" s="40">
        <v>45072</v>
      </c>
      <c r="G31" s="41" t="s">
        <v>308</v>
      </c>
      <c r="H31" s="43" t="s">
        <v>309</v>
      </c>
      <c r="I31" s="43" t="s">
        <v>310</v>
      </c>
      <c r="J31" s="44">
        <v>6205835185.9200001</v>
      </c>
      <c r="K31" s="44" t="s">
        <v>311</v>
      </c>
      <c r="L31" s="44" t="s">
        <v>311</v>
      </c>
      <c r="M31" s="44">
        <v>0</v>
      </c>
      <c r="N31" s="44">
        <v>3102917592.96</v>
      </c>
      <c r="O31" s="34">
        <v>3102917592.96</v>
      </c>
      <c r="P31" s="34">
        <v>6205835185.9200001</v>
      </c>
      <c r="Q31" s="43" t="s">
        <v>312</v>
      </c>
      <c r="R31" s="43" t="s">
        <v>313</v>
      </c>
      <c r="S31" s="43" t="s">
        <v>314</v>
      </c>
      <c r="T31" s="43" t="s">
        <v>315</v>
      </c>
      <c r="U31" s="48">
        <v>0</v>
      </c>
      <c r="V31" s="41">
        <v>100</v>
      </c>
      <c r="W31" s="41" t="s">
        <v>316</v>
      </c>
      <c r="X31" s="50">
        <v>1</v>
      </c>
      <c r="Y31" s="34">
        <f>P31/AA31</f>
        <v>1137.6600000000001</v>
      </c>
      <c r="Z31" s="44">
        <f t="shared" si="3"/>
        <v>1137.6600000000001</v>
      </c>
      <c r="AA31" s="44">
        <v>5454912</v>
      </c>
      <c r="AB31" s="44">
        <v>2055847</v>
      </c>
      <c r="AC31" s="44">
        <v>671609</v>
      </c>
      <c r="AD31" s="44">
        <v>2727456</v>
      </c>
      <c r="AE31" s="44"/>
      <c r="AF31" s="44">
        <v>0</v>
      </c>
      <c r="AG31" s="44"/>
      <c r="AH31" s="44">
        <f t="shared" si="1"/>
        <v>0</v>
      </c>
      <c r="AI31" s="44">
        <v>5454912</v>
      </c>
      <c r="AJ31" s="44">
        <v>5454912</v>
      </c>
      <c r="AK31" s="43"/>
      <c r="AL31" s="40">
        <v>45107</v>
      </c>
      <c r="AM31" s="40">
        <v>45214</v>
      </c>
      <c r="AN31" s="40">
        <v>45323</v>
      </c>
      <c r="AO31" s="40">
        <v>45122</v>
      </c>
      <c r="AP31" s="40">
        <v>45229</v>
      </c>
      <c r="AQ31" s="49">
        <v>45352</v>
      </c>
      <c r="AR31" s="41" t="s">
        <v>61</v>
      </c>
      <c r="AS31" s="41">
        <v>10</v>
      </c>
      <c r="AT31" s="34">
        <v>620583518.59200001</v>
      </c>
      <c r="AU31" s="43"/>
      <c r="AV31" s="44">
        <v>2338854898.02</v>
      </c>
      <c r="AW31" s="46">
        <v>764062694.94000006</v>
      </c>
      <c r="AX31" s="46">
        <v>3102917592.96</v>
      </c>
      <c r="AY31" s="43" t="s">
        <v>317</v>
      </c>
    </row>
    <row r="32" spans="1:51" ht="53.25" customHeight="1" x14ac:dyDescent="0.25">
      <c r="A32" s="47" t="s">
        <v>318</v>
      </c>
      <c r="B32" s="49">
        <v>45167</v>
      </c>
      <c r="C32" s="43">
        <v>545</v>
      </c>
      <c r="D32" s="39" t="s">
        <v>319</v>
      </c>
      <c r="E32" s="42" t="s">
        <v>320</v>
      </c>
      <c r="F32" s="40">
        <v>45196</v>
      </c>
      <c r="G32" s="41" t="s">
        <v>321</v>
      </c>
      <c r="H32" s="43" t="s">
        <v>322</v>
      </c>
      <c r="I32" s="43" t="s">
        <v>323</v>
      </c>
      <c r="J32" s="55">
        <v>1214876062.4000001</v>
      </c>
      <c r="K32" s="55">
        <v>1214876062.4000001</v>
      </c>
      <c r="L32" s="55">
        <v>0</v>
      </c>
      <c r="M32" s="55">
        <v>0</v>
      </c>
      <c r="N32" s="44">
        <v>1214876062.4000001</v>
      </c>
      <c r="O32" s="34">
        <v>1573611177.5999999</v>
      </c>
      <c r="P32" s="34">
        <f t="shared" ref="P32:P95" si="4">O32</f>
        <v>1573611177.5999999</v>
      </c>
      <c r="Q32" s="43" t="s">
        <v>324</v>
      </c>
      <c r="R32" s="43" t="s">
        <v>325</v>
      </c>
      <c r="S32" s="43" t="s">
        <v>326</v>
      </c>
      <c r="T32" s="43" t="s">
        <v>147</v>
      </c>
      <c r="U32" s="48">
        <v>0</v>
      </c>
      <c r="V32" s="41">
        <v>100</v>
      </c>
      <c r="W32" s="41" t="s">
        <v>327</v>
      </c>
      <c r="X32" s="50">
        <v>140</v>
      </c>
      <c r="Y32" s="34">
        <f>P32/AA32</f>
        <v>10766.359999999999</v>
      </c>
      <c r="Z32" s="44">
        <f t="shared" si="3"/>
        <v>1507290.4</v>
      </c>
      <c r="AA32" s="44">
        <v>146160</v>
      </c>
      <c r="AB32" s="44">
        <v>49980</v>
      </c>
      <c r="AC32" s="44">
        <v>96180</v>
      </c>
      <c r="AD32" s="44">
        <v>0</v>
      </c>
      <c r="AE32" s="44"/>
      <c r="AF32" s="44">
        <v>0</v>
      </c>
      <c r="AG32" s="44"/>
      <c r="AH32" s="44">
        <f t="shared" si="1"/>
        <v>0</v>
      </c>
      <c r="AI32" s="44">
        <f t="shared" ref="AI32:AI95" si="5">AA32/X32</f>
        <v>1044</v>
      </c>
      <c r="AJ32" s="44">
        <f t="shared" ref="AJ32:AJ95" si="6">_xlfn.CEILING.MATH(AI32)</f>
        <v>1044</v>
      </c>
      <c r="AK32" s="43" t="s">
        <v>328</v>
      </c>
      <c r="AL32" s="40">
        <v>45300</v>
      </c>
      <c r="AM32" s="40">
        <v>45413</v>
      </c>
      <c r="AN32" s="40"/>
      <c r="AO32" s="40">
        <v>45315</v>
      </c>
      <c r="AP32" s="40">
        <v>45444</v>
      </c>
      <c r="AQ32" s="49"/>
      <c r="AR32" s="41" t="s">
        <v>61</v>
      </c>
      <c r="AS32" s="41">
        <v>10</v>
      </c>
      <c r="AT32" s="34">
        <v>121487606.23999999</v>
      </c>
      <c r="AU32" s="43"/>
      <c r="AV32" s="44">
        <v>0</v>
      </c>
      <c r="AW32" s="46">
        <f t="shared" ref="AW32:AW95" si="7">AX32-AV32</f>
        <v>1573611177.5999999</v>
      </c>
      <c r="AX32" s="46">
        <f>O32</f>
        <v>1573611177.5999999</v>
      </c>
      <c r="AY32" s="43" t="s">
        <v>329</v>
      </c>
    </row>
    <row r="33" spans="1:51" ht="53.25" customHeight="1" x14ac:dyDescent="0.25">
      <c r="A33" s="47" t="s">
        <v>330</v>
      </c>
      <c r="B33" s="49">
        <v>45160</v>
      </c>
      <c r="C33" s="43">
        <v>545</v>
      </c>
      <c r="D33" s="39" t="s">
        <v>331</v>
      </c>
      <c r="E33" s="42" t="s">
        <v>332</v>
      </c>
      <c r="F33" s="40">
        <v>45190</v>
      </c>
      <c r="G33" s="41" t="s">
        <v>333</v>
      </c>
      <c r="H33" s="43" t="s">
        <v>334</v>
      </c>
      <c r="I33" s="43" t="s">
        <v>335</v>
      </c>
      <c r="J33" s="55">
        <v>1916291597.4000001</v>
      </c>
      <c r="K33" s="55">
        <v>1916291597.4000001</v>
      </c>
      <c r="L33" s="55">
        <v>0</v>
      </c>
      <c r="M33" s="55">
        <v>0</v>
      </c>
      <c r="N33" s="44">
        <v>1916291597.4000001</v>
      </c>
      <c r="O33" s="34">
        <v>2487576463.3499999</v>
      </c>
      <c r="P33" s="34">
        <f t="shared" si="4"/>
        <v>2487576463.3499999</v>
      </c>
      <c r="Q33" s="43" t="s">
        <v>336</v>
      </c>
      <c r="R33" s="43" t="s">
        <v>337</v>
      </c>
      <c r="S33" s="43" t="s">
        <v>338</v>
      </c>
      <c r="T33" s="43" t="s">
        <v>93</v>
      </c>
      <c r="U33" s="48">
        <v>0</v>
      </c>
      <c r="V33" s="41">
        <v>100</v>
      </c>
      <c r="W33" s="41" t="s">
        <v>82</v>
      </c>
      <c r="X33" s="50">
        <v>5</v>
      </c>
      <c r="Y33" s="34">
        <f>P33/AA33</f>
        <v>18666.39</v>
      </c>
      <c r="Z33" s="44">
        <f t="shared" si="3"/>
        <v>93331.95</v>
      </c>
      <c r="AA33" s="44">
        <f>AB33+AC33+AD33</f>
        <v>133265</v>
      </c>
      <c r="AB33" s="44">
        <v>29000</v>
      </c>
      <c r="AC33" s="44">
        <v>48500</v>
      </c>
      <c r="AD33" s="44">
        <v>55765</v>
      </c>
      <c r="AE33" s="44"/>
      <c r="AF33" s="44">
        <v>0</v>
      </c>
      <c r="AG33" s="44"/>
      <c r="AH33" s="44">
        <f t="shared" si="1"/>
        <v>0</v>
      </c>
      <c r="AI33" s="44">
        <f t="shared" si="5"/>
        <v>26653</v>
      </c>
      <c r="AJ33" s="44">
        <f t="shared" si="6"/>
        <v>26653</v>
      </c>
      <c r="AK33" s="43" t="s">
        <v>328</v>
      </c>
      <c r="AL33" s="40">
        <v>45300</v>
      </c>
      <c r="AM33" s="40">
        <v>45382</v>
      </c>
      <c r="AN33" s="40">
        <v>45535</v>
      </c>
      <c r="AO33" s="40">
        <v>45331</v>
      </c>
      <c r="AP33" s="40">
        <v>45413</v>
      </c>
      <c r="AQ33" s="49">
        <v>45383</v>
      </c>
      <c r="AR33" s="41" t="s">
        <v>61</v>
      </c>
      <c r="AS33" s="41">
        <v>10</v>
      </c>
      <c r="AT33" s="34">
        <v>191629159.74000001</v>
      </c>
      <c r="AU33" s="43"/>
      <c r="AV33" s="44">
        <v>541325310</v>
      </c>
      <c r="AW33" s="46">
        <f t="shared" si="7"/>
        <v>1946251153.3499999</v>
      </c>
      <c r="AX33" s="46">
        <f>O33</f>
        <v>2487576463.3499999</v>
      </c>
      <c r="AY33" s="43" t="s">
        <v>317</v>
      </c>
    </row>
    <row r="34" spans="1:51" ht="53.25" customHeight="1" x14ac:dyDescent="0.25">
      <c r="A34" s="47" t="s">
        <v>339</v>
      </c>
      <c r="B34" s="49">
        <v>45163</v>
      </c>
      <c r="C34" s="43">
        <v>545</v>
      </c>
      <c r="D34" s="39" t="s">
        <v>340</v>
      </c>
      <c r="E34" s="42" t="s">
        <v>341</v>
      </c>
      <c r="F34" s="40">
        <v>45191</v>
      </c>
      <c r="G34" s="41" t="s">
        <v>342</v>
      </c>
      <c r="H34" s="43" t="s">
        <v>334</v>
      </c>
      <c r="I34" s="43" t="s">
        <v>343</v>
      </c>
      <c r="J34" s="55">
        <v>4843869498</v>
      </c>
      <c r="K34" s="55">
        <v>4843869498</v>
      </c>
      <c r="L34" s="55">
        <v>0</v>
      </c>
      <c r="M34" s="55">
        <v>0</v>
      </c>
      <c r="N34" s="44">
        <v>4843869498</v>
      </c>
      <c r="O34" s="34">
        <v>6296643147.6000004</v>
      </c>
      <c r="P34" s="34">
        <f t="shared" si="4"/>
        <v>6296643147.6000004</v>
      </c>
      <c r="Q34" s="43" t="s">
        <v>344</v>
      </c>
      <c r="R34" s="43" t="s">
        <v>345</v>
      </c>
      <c r="S34" s="43" t="s">
        <v>346</v>
      </c>
      <c r="T34" s="43" t="s">
        <v>347</v>
      </c>
      <c r="U34" s="48">
        <v>0</v>
      </c>
      <c r="V34" s="41">
        <v>100</v>
      </c>
      <c r="W34" s="41" t="s">
        <v>348</v>
      </c>
      <c r="X34" s="50">
        <v>30</v>
      </c>
      <c r="Y34" s="34">
        <f>P34/AA34</f>
        <v>25813.320000000003</v>
      </c>
      <c r="Z34" s="44">
        <f t="shared" si="3"/>
        <v>774399.60000000009</v>
      </c>
      <c r="AA34" s="44">
        <v>243930</v>
      </c>
      <c r="AB34" s="44">
        <v>45000</v>
      </c>
      <c r="AC34" s="44">
        <v>198930</v>
      </c>
      <c r="AD34" s="44">
        <v>0</v>
      </c>
      <c r="AE34" s="44"/>
      <c r="AF34" s="44">
        <v>0</v>
      </c>
      <c r="AG34" s="44"/>
      <c r="AH34" s="44">
        <f t="shared" si="1"/>
        <v>0</v>
      </c>
      <c r="AI34" s="44">
        <f t="shared" si="5"/>
        <v>8131</v>
      </c>
      <c r="AJ34" s="44">
        <f t="shared" si="6"/>
        <v>8131</v>
      </c>
      <c r="AK34" s="43"/>
      <c r="AL34" s="40">
        <v>45300</v>
      </c>
      <c r="AM34" s="40">
        <v>45337</v>
      </c>
      <c r="AN34" s="40"/>
      <c r="AO34" s="40">
        <v>45323</v>
      </c>
      <c r="AP34" s="40">
        <v>45366</v>
      </c>
      <c r="AQ34" s="49"/>
      <c r="AR34" s="41" t="s">
        <v>61</v>
      </c>
      <c r="AS34" s="41">
        <v>10</v>
      </c>
      <c r="AT34" s="34">
        <v>484386949.80000001</v>
      </c>
      <c r="AU34" s="43"/>
      <c r="AV34" s="44">
        <v>0</v>
      </c>
      <c r="AW34" s="46">
        <f t="shared" si="7"/>
        <v>6296643147.6000004</v>
      </c>
      <c r="AX34" s="46">
        <f>O34</f>
        <v>6296643147.6000004</v>
      </c>
      <c r="AY34" s="43" t="s">
        <v>329</v>
      </c>
    </row>
    <row r="35" spans="1:51" ht="53.25" customHeight="1" x14ac:dyDescent="0.25">
      <c r="A35" s="47" t="s">
        <v>349</v>
      </c>
      <c r="B35" s="49">
        <v>45163</v>
      </c>
      <c r="C35" s="43">
        <v>545</v>
      </c>
      <c r="D35" s="39" t="s">
        <v>350</v>
      </c>
      <c r="E35" s="42" t="s">
        <v>351</v>
      </c>
      <c r="F35" s="40">
        <v>45191</v>
      </c>
      <c r="G35" s="41" t="s">
        <v>352</v>
      </c>
      <c r="H35" s="43" t="s">
        <v>140</v>
      </c>
      <c r="I35" s="43" t="s">
        <v>353</v>
      </c>
      <c r="J35" s="55">
        <v>5912667070.5</v>
      </c>
      <c r="K35" s="55">
        <v>5912667070.5</v>
      </c>
      <c r="L35" s="55">
        <v>0</v>
      </c>
      <c r="M35" s="55">
        <v>0</v>
      </c>
      <c r="N35" s="44">
        <v>5912667070.5</v>
      </c>
      <c r="O35" s="34">
        <v>7232381306.5</v>
      </c>
      <c r="P35" s="34">
        <f t="shared" si="4"/>
        <v>7232381306.5</v>
      </c>
      <c r="Q35" s="43" t="s">
        <v>354</v>
      </c>
      <c r="R35" s="43" t="s">
        <v>355</v>
      </c>
      <c r="S35" s="43" t="s">
        <v>356</v>
      </c>
      <c r="T35" s="43" t="s">
        <v>147</v>
      </c>
      <c r="U35" s="48">
        <v>0</v>
      </c>
      <c r="V35" s="41">
        <v>100</v>
      </c>
      <c r="W35" s="41" t="s">
        <v>82</v>
      </c>
      <c r="X35" s="50">
        <v>5</v>
      </c>
      <c r="Y35" s="34">
        <f>P35/AA35</f>
        <v>868233.05</v>
      </c>
      <c r="Z35" s="44">
        <f t="shared" si="3"/>
        <v>4341165.25</v>
      </c>
      <c r="AA35" s="44">
        <v>8330</v>
      </c>
      <c r="AB35" s="44">
        <v>8330</v>
      </c>
      <c r="AC35" s="44">
        <v>0</v>
      </c>
      <c r="AD35" s="44">
        <v>0</v>
      </c>
      <c r="AE35" s="44"/>
      <c r="AF35" s="44">
        <v>0</v>
      </c>
      <c r="AG35" s="44"/>
      <c r="AH35" s="44">
        <f t="shared" si="1"/>
        <v>0</v>
      </c>
      <c r="AI35" s="44">
        <f t="shared" si="5"/>
        <v>1666</v>
      </c>
      <c r="AJ35" s="44">
        <f t="shared" si="6"/>
        <v>1666</v>
      </c>
      <c r="AK35" s="43" t="s">
        <v>328</v>
      </c>
      <c r="AL35" s="40">
        <v>45300</v>
      </c>
      <c r="AM35" s="40"/>
      <c r="AN35" s="40"/>
      <c r="AO35" s="40">
        <v>45331</v>
      </c>
      <c r="AP35" s="40"/>
      <c r="AQ35" s="49"/>
      <c r="AR35" s="41" t="s">
        <v>61</v>
      </c>
      <c r="AS35" s="41">
        <v>10</v>
      </c>
      <c r="AT35" s="34">
        <v>591266707.04999995</v>
      </c>
      <c r="AU35" s="43"/>
      <c r="AV35" s="44">
        <v>0</v>
      </c>
      <c r="AW35" s="46">
        <f t="shared" si="7"/>
        <v>7232381306.5</v>
      </c>
      <c r="AX35" s="46">
        <f>O35</f>
        <v>7232381306.5</v>
      </c>
      <c r="AY35" s="43" t="s">
        <v>329</v>
      </c>
    </row>
    <row r="36" spans="1:51" ht="53.25" customHeight="1" x14ac:dyDescent="0.25">
      <c r="A36" s="47" t="s">
        <v>357</v>
      </c>
      <c r="B36" s="49">
        <v>45163</v>
      </c>
      <c r="C36" s="43">
        <v>545</v>
      </c>
      <c r="D36" s="39" t="s">
        <v>358</v>
      </c>
      <c r="E36" s="42" t="s">
        <v>359</v>
      </c>
      <c r="F36" s="40">
        <v>45191</v>
      </c>
      <c r="G36" s="41" t="s">
        <v>360</v>
      </c>
      <c r="H36" s="43" t="s">
        <v>361</v>
      </c>
      <c r="I36" s="43" t="s">
        <v>362</v>
      </c>
      <c r="J36" s="55">
        <v>6140047413.5</v>
      </c>
      <c r="K36" s="55">
        <v>6140047413.5</v>
      </c>
      <c r="L36" s="55">
        <v>0</v>
      </c>
      <c r="M36" s="55">
        <v>0</v>
      </c>
      <c r="N36" s="44">
        <v>6140047413.5</v>
      </c>
      <c r="O36" s="34">
        <v>7692213028.5</v>
      </c>
      <c r="P36" s="34">
        <f t="shared" si="4"/>
        <v>7692213028.5</v>
      </c>
      <c r="Q36" s="43" t="s">
        <v>363</v>
      </c>
      <c r="R36" s="43" t="s">
        <v>364</v>
      </c>
      <c r="S36" s="43" t="s">
        <v>365</v>
      </c>
      <c r="T36" s="43" t="s">
        <v>294</v>
      </c>
      <c r="U36" s="48">
        <v>0</v>
      </c>
      <c r="V36" s="41">
        <v>100</v>
      </c>
      <c r="W36" s="41" t="s">
        <v>348</v>
      </c>
      <c r="X36" s="50">
        <v>2</v>
      </c>
      <c r="Y36" s="34">
        <f>P36/AA36</f>
        <v>333082.75</v>
      </c>
      <c r="Z36" s="44">
        <f t="shared" si="3"/>
        <v>666165.5</v>
      </c>
      <c r="AA36" s="44">
        <v>23094</v>
      </c>
      <c r="AB36" s="44">
        <v>23094</v>
      </c>
      <c r="AC36" s="44">
        <v>0</v>
      </c>
      <c r="AD36" s="44">
        <v>0</v>
      </c>
      <c r="AE36" s="44"/>
      <c r="AF36" s="44">
        <v>0</v>
      </c>
      <c r="AG36" s="44"/>
      <c r="AH36" s="44">
        <f t="shared" si="1"/>
        <v>0</v>
      </c>
      <c r="AI36" s="44">
        <f t="shared" si="5"/>
        <v>11547</v>
      </c>
      <c r="AJ36" s="44">
        <f t="shared" si="6"/>
        <v>11547</v>
      </c>
      <c r="AK36" s="43" t="s">
        <v>328</v>
      </c>
      <c r="AL36" s="40">
        <v>45306</v>
      </c>
      <c r="AM36" s="40"/>
      <c r="AN36" s="40"/>
      <c r="AO36" s="40">
        <v>45337</v>
      </c>
      <c r="AP36" s="40"/>
      <c r="AQ36" s="49"/>
      <c r="AR36" s="41" t="s">
        <v>61</v>
      </c>
      <c r="AS36" s="41">
        <v>10</v>
      </c>
      <c r="AT36" s="34">
        <v>614004741.35000002</v>
      </c>
      <c r="AU36" s="43"/>
      <c r="AV36" s="44">
        <v>7692213028.5</v>
      </c>
      <c r="AW36" s="46">
        <f t="shared" si="7"/>
        <v>0</v>
      </c>
      <c r="AX36" s="46">
        <f>O36</f>
        <v>7692213028.5</v>
      </c>
      <c r="AY36" s="43" t="s">
        <v>366</v>
      </c>
    </row>
    <row r="37" spans="1:51" ht="53.25" customHeight="1" x14ac:dyDescent="0.25">
      <c r="A37" s="47" t="s">
        <v>367</v>
      </c>
      <c r="B37" s="49">
        <v>45163</v>
      </c>
      <c r="C37" s="43">
        <v>545</v>
      </c>
      <c r="D37" s="39" t="s">
        <v>368</v>
      </c>
      <c r="E37" s="42" t="s">
        <v>369</v>
      </c>
      <c r="F37" s="40">
        <v>45191</v>
      </c>
      <c r="G37" s="41" t="s">
        <v>370</v>
      </c>
      <c r="H37" s="43" t="s">
        <v>334</v>
      </c>
      <c r="I37" s="43" t="s">
        <v>371</v>
      </c>
      <c r="J37" s="55">
        <v>931850515.20000005</v>
      </c>
      <c r="K37" s="55">
        <v>931850515.20000005</v>
      </c>
      <c r="L37" s="55">
        <v>0</v>
      </c>
      <c r="M37" s="55">
        <v>0</v>
      </c>
      <c r="N37" s="44">
        <v>931850515.20000005</v>
      </c>
      <c r="O37" s="34">
        <v>1193006073.5999999</v>
      </c>
      <c r="P37" s="34">
        <f t="shared" si="4"/>
        <v>1193006073.5999999</v>
      </c>
      <c r="Q37" s="43" t="s">
        <v>372</v>
      </c>
      <c r="R37" s="43" t="s">
        <v>373</v>
      </c>
      <c r="S37" s="43" t="s">
        <v>374</v>
      </c>
      <c r="T37" s="43" t="s">
        <v>58</v>
      </c>
      <c r="U37" s="48">
        <v>0</v>
      </c>
      <c r="V37" s="41">
        <v>100</v>
      </c>
      <c r="W37" s="41" t="s">
        <v>82</v>
      </c>
      <c r="X37" s="56">
        <v>9.6</v>
      </c>
      <c r="Y37" s="34">
        <f>P37/AA37</f>
        <v>618266</v>
      </c>
      <c r="Z37" s="44">
        <f t="shared" si="3"/>
        <v>5935353.5999999996</v>
      </c>
      <c r="AA37" s="44">
        <v>1929.6</v>
      </c>
      <c r="AB37" s="44">
        <v>1929.6</v>
      </c>
      <c r="AC37" s="44">
        <v>0</v>
      </c>
      <c r="AD37" s="44">
        <v>0</v>
      </c>
      <c r="AE37" s="44"/>
      <c r="AF37" s="44">
        <v>0</v>
      </c>
      <c r="AG37" s="44"/>
      <c r="AH37" s="44">
        <f t="shared" si="1"/>
        <v>0</v>
      </c>
      <c r="AI37" s="44">
        <f t="shared" si="5"/>
        <v>201</v>
      </c>
      <c r="AJ37" s="44">
        <f t="shared" si="6"/>
        <v>201</v>
      </c>
      <c r="AK37" s="43" t="s">
        <v>328</v>
      </c>
      <c r="AL37" s="40">
        <v>45322</v>
      </c>
      <c r="AM37" s="40"/>
      <c r="AN37" s="40"/>
      <c r="AO37" s="40">
        <v>45352</v>
      </c>
      <c r="AP37" s="40"/>
      <c r="AQ37" s="49"/>
      <c r="AR37" s="41" t="s">
        <v>61</v>
      </c>
      <c r="AS37" s="41">
        <v>10</v>
      </c>
      <c r="AT37" s="34">
        <v>93185051.519999996</v>
      </c>
      <c r="AU37" s="43"/>
      <c r="AV37" s="44">
        <v>0</v>
      </c>
      <c r="AW37" s="46">
        <f t="shared" si="7"/>
        <v>1193006073.5999999</v>
      </c>
      <c r="AX37" s="46">
        <f>O37</f>
        <v>1193006073.5999999</v>
      </c>
      <c r="AY37" s="43" t="s">
        <v>329</v>
      </c>
    </row>
    <row r="38" spans="1:51" ht="53.25" customHeight="1" x14ac:dyDescent="0.25">
      <c r="A38" s="47" t="s">
        <v>375</v>
      </c>
      <c r="B38" s="49">
        <v>45167</v>
      </c>
      <c r="C38" s="43">
        <v>545</v>
      </c>
      <c r="D38" s="39" t="s">
        <v>376</v>
      </c>
      <c r="E38" s="42" t="s">
        <v>377</v>
      </c>
      <c r="F38" s="40">
        <v>45198</v>
      </c>
      <c r="G38" s="41" t="s">
        <v>378</v>
      </c>
      <c r="H38" s="43" t="s">
        <v>87</v>
      </c>
      <c r="I38" s="43" t="s">
        <v>379</v>
      </c>
      <c r="J38" s="55">
        <v>332379801.60000002</v>
      </c>
      <c r="K38" s="55">
        <v>332379801.60000002</v>
      </c>
      <c r="L38" s="55">
        <v>0</v>
      </c>
      <c r="M38" s="55">
        <v>0</v>
      </c>
      <c r="N38" s="44">
        <v>332379801.60000002</v>
      </c>
      <c r="O38" s="34">
        <v>430313136</v>
      </c>
      <c r="P38" s="34">
        <f t="shared" si="4"/>
        <v>430313136</v>
      </c>
      <c r="Q38" s="43" t="s">
        <v>380</v>
      </c>
      <c r="R38" s="43" t="s">
        <v>381</v>
      </c>
      <c r="S38" s="43" t="s">
        <v>382</v>
      </c>
      <c r="T38" s="43" t="s">
        <v>58</v>
      </c>
      <c r="U38" s="48">
        <v>0</v>
      </c>
      <c r="V38" s="41">
        <v>100</v>
      </c>
      <c r="W38" s="41" t="s">
        <v>82</v>
      </c>
      <c r="X38" s="50">
        <v>12</v>
      </c>
      <c r="Y38" s="34">
        <f>P38/AA38</f>
        <v>247306.4</v>
      </c>
      <c r="Z38" s="44">
        <f t="shared" si="3"/>
        <v>2967676.8</v>
      </c>
      <c r="AA38" s="44">
        <v>1740</v>
      </c>
      <c r="AB38" s="44">
        <v>468</v>
      </c>
      <c r="AC38" s="44">
        <v>1272</v>
      </c>
      <c r="AD38" s="44">
        <v>0</v>
      </c>
      <c r="AE38" s="44"/>
      <c r="AF38" s="44">
        <v>0</v>
      </c>
      <c r="AG38" s="44"/>
      <c r="AH38" s="44">
        <f t="shared" si="1"/>
        <v>0</v>
      </c>
      <c r="AI38" s="44">
        <f t="shared" si="5"/>
        <v>145</v>
      </c>
      <c r="AJ38" s="44">
        <f t="shared" si="6"/>
        <v>145</v>
      </c>
      <c r="AK38" s="43" t="s">
        <v>328</v>
      </c>
      <c r="AL38" s="40">
        <v>45300</v>
      </c>
      <c r="AM38" s="40">
        <v>45322</v>
      </c>
      <c r="AN38" s="40"/>
      <c r="AO38" s="40">
        <v>45331</v>
      </c>
      <c r="AP38" s="40">
        <v>45352</v>
      </c>
      <c r="AQ38" s="49"/>
      <c r="AR38" s="41" t="s">
        <v>61</v>
      </c>
      <c r="AS38" s="41">
        <v>10</v>
      </c>
      <c r="AT38" s="34">
        <v>33237980.16</v>
      </c>
      <c r="AU38" s="43"/>
      <c r="AV38" s="44">
        <v>115739395.2</v>
      </c>
      <c r="AW38" s="46">
        <f t="shared" si="7"/>
        <v>314573740.80000001</v>
      </c>
      <c r="AX38" s="46">
        <f>O38</f>
        <v>430313136</v>
      </c>
      <c r="AY38" s="43" t="s">
        <v>317</v>
      </c>
    </row>
    <row r="39" spans="1:51" ht="53.25" customHeight="1" x14ac:dyDescent="0.25">
      <c r="A39" s="47" t="s">
        <v>383</v>
      </c>
      <c r="B39" s="49">
        <v>45166</v>
      </c>
      <c r="C39" s="43">
        <v>545</v>
      </c>
      <c r="D39" s="39" t="s">
        <v>384</v>
      </c>
      <c r="E39" s="42" t="s">
        <v>385</v>
      </c>
      <c r="F39" s="40">
        <v>45201</v>
      </c>
      <c r="G39" s="41" t="s">
        <v>386</v>
      </c>
      <c r="H39" s="43" t="s">
        <v>87</v>
      </c>
      <c r="I39" s="43" t="s">
        <v>387</v>
      </c>
      <c r="J39" s="55">
        <v>689040000</v>
      </c>
      <c r="K39" s="55">
        <v>689040000</v>
      </c>
      <c r="L39" s="55">
        <v>0</v>
      </c>
      <c r="M39" s="55">
        <v>0</v>
      </c>
      <c r="N39" s="44">
        <v>689040000</v>
      </c>
      <c r="O39" s="34">
        <v>895752000</v>
      </c>
      <c r="P39" s="34">
        <f t="shared" si="4"/>
        <v>895752000</v>
      </c>
      <c r="Q39" s="43" t="s">
        <v>388</v>
      </c>
      <c r="R39" s="43" t="s">
        <v>389</v>
      </c>
      <c r="S39" s="43" t="s">
        <v>390</v>
      </c>
      <c r="T39" s="43" t="s">
        <v>391</v>
      </c>
      <c r="U39" s="48">
        <v>0</v>
      </c>
      <c r="V39" s="41">
        <v>100</v>
      </c>
      <c r="W39" s="41" t="s">
        <v>392</v>
      </c>
      <c r="X39" s="50">
        <v>60</v>
      </c>
      <c r="Y39" s="34">
        <f>P39/AA39</f>
        <v>15950</v>
      </c>
      <c r="Z39" s="44">
        <f t="shared" si="3"/>
        <v>957000</v>
      </c>
      <c r="AA39" s="44">
        <v>56160</v>
      </c>
      <c r="AB39" s="44">
        <v>56160</v>
      </c>
      <c r="AC39" s="44">
        <v>0</v>
      </c>
      <c r="AD39" s="44">
        <v>0</v>
      </c>
      <c r="AE39" s="44"/>
      <c r="AF39" s="44">
        <v>0</v>
      </c>
      <c r="AG39" s="44"/>
      <c r="AH39" s="44">
        <f t="shared" si="1"/>
        <v>0</v>
      </c>
      <c r="AI39" s="44">
        <f t="shared" si="5"/>
        <v>936</v>
      </c>
      <c r="AJ39" s="44">
        <f t="shared" si="6"/>
        <v>936</v>
      </c>
      <c r="AK39" s="43" t="s">
        <v>328</v>
      </c>
      <c r="AL39" s="40">
        <v>45322</v>
      </c>
      <c r="AM39" s="40"/>
      <c r="AN39" s="40"/>
      <c r="AO39" s="40">
        <v>45352</v>
      </c>
      <c r="AP39" s="40"/>
      <c r="AQ39" s="49"/>
      <c r="AR39" s="41" t="s">
        <v>61</v>
      </c>
      <c r="AS39" s="41">
        <v>10</v>
      </c>
      <c r="AT39" s="34">
        <v>68904000</v>
      </c>
      <c r="AU39" s="43"/>
      <c r="AV39" s="44">
        <v>0</v>
      </c>
      <c r="AW39" s="46">
        <f t="shared" si="7"/>
        <v>895752000</v>
      </c>
      <c r="AX39" s="46">
        <f>O39</f>
        <v>895752000</v>
      </c>
      <c r="AY39" s="43" t="s">
        <v>329</v>
      </c>
    </row>
    <row r="40" spans="1:51" ht="43.5" customHeight="1" x14ac:dyDescent="0.25">
      <c r="A40" s="47" t="s">
        <v>393</v>
      </c>
      <c r="B40" s="49">
        <v>45167</v>
      </c>
      <c r="C40" s="43">
        <v>545</v>
      </c>
      <c r="D40" s="39" t="s">
        <v>394</v>
      </c>
      <c r="E40" s="42" t="s">
        <v>395</v>
      </c>
      <c r="F40" s="40">
        <v>45198</v>
      </c>
      <c r="G40" s="41" t="s">
        <v>396</v>
      </c>
      <c r="H40" s="43" t="s">
        <v>87</v>
      </c>
      <c r="I40" s="43" t="s">
        <v>397</v>
      </c>
      <c r="J40" s="55">
        <v>323280775.83999997</v>
      </c>
      <c r="K40" s="55">
        <v>323280775.83999997</v>
      </c>
      <c r="L40" s="55">
        <v>0</v>
      </c>
      <c r="M40" s="55">
        <v>0</v>
      </c>
      <c r="N40" s="44">
        <v>323280775.83999997</v>
      </c>
      <c r="O40" s="34">
        <v>419765947.36000001</v>
      </c>
      <c r="P40" s="34">
        <f t="shared" si="4"/>
        <v>419765947.36000001</v>
      </c>
      <c r="Q40" s="43" t="s">
        <v>291</v>
      </c>
      <c r="R40" s="43" t="s">
        <v>398</v>
      </c>
      <c r="S40" s="43" t="s">
        <v>293</v>
      </c>
      <c r="T40" s="43" t="s">
        <v>294</v>
      </c>
      <c r="U40" s="48">
        <v>0</v>
      </c>
      <c r="V40" s="41">
        <v>100</v>
      </c>
      <c r="W40" s="41" t="s">
        <v>82</v>
      </c>
      <c r="X40" s="50">
        <v>1</v>
      </c>
      <c r="Y40" s="34">
        <f>P40/AA40</f>
        <v>554512.48</v>
      </c>
      <c r="Z40" s="44">
        <f t="shared" si="3"/>
        <v>554512.48</v>
      </c>
      <c r="AA40" s="44">
        <v>757</v>
      </c>
      <c r="AB40" s="44">
        <v>757</v>
      </c>
      <c r="AC40" s="44">
        <v>0</v>
      </c>
      <c r="AD40" s="44">
        <v>0</v>
      </c>
      <c r="AE40" s="44"/>
      <c r="AF40" s="44">
        <v>0</v>
      </c>
      <c r="AG40" s="44"/>
      <c r="AH40" s="44">
        <f t="shared" si="1"/>
        <v>0</v>
      </c>
      <c r="AI40" s="44">
        <f t="shared" si="5"/>
        <v>757</v>
      </c>
      <c r="AJ40" s="44">
        <f t="shared" si="6"/>
        <v>757</v>
      </c>
      <c r="AK40" s="43" t="s">
        <v>328</v>
      </c>
      <c r="AL40" s="40">
        <v>45300</v>
      </c>
      <c r="AM40" s="40"/>
      <c r="AN40" s="40"/>
      <c r="AO40" s="40">
        <v>45331</v>
      </c>
      <c r="AP40" s="40"/>
      <c r="AQ40" s="49"/>
      <c r="AR40" s="41" t="s">
        <v>61</v>
      </c>
      <c r="AS40" s="41">
        <v>10</v>
      </c>
      <c r="AT40" s="34">
        <v>32328077.583999995</v>
      </c>
      <c r="AU40" s="43"/>
      <c r="AV40" s="44">
        <v>419765947.36000001</v>
      </c>
      <c r="AW40" s="46">
        <f t="shared" si="7"/>
        <v>0</v>
      </c>
      <c r="AX40" s="46">
        <f>O40</f>
        <v>419765947.36000001</v>
      </c>
      <c r="AY40" s="43" t="s">
        <v>366</v>
      </c>
    </row>
    <row r="41" spans="1:51" ht="43.5" customHeight="1" x14ac:dyDescent="0.25">
      <c r="A41" s="47" t="s">
        <v>399</v>
      </c>
      <c r="B41" s="49">
        <v>45167</v>
      </c>
      <c r="C41" s="43">
        <v>545</v>
      </c>
      <c r="D41" s="39" t="s">
        <v>400</v>
      </c>
      <c r="E41" s="42" t="s">
        <v>401</v>
      </c>
      <c r="F41" s="40">
        <v>45198</v>
      </c>
      <c r="G41" s="41" t="s">
        <v>402</v>
      </c>
      <c r="H41" s="43" t="s">
        <v>87</v>
      </c>
      <c r="I41" s="43" t="s">
        <v>403</v>
      </c>
      <c r="J41" s="55">
        <v>1035540624</v>
      </c>
      <c r="K41" s="55">
        <v>1035540624</v>
      </c>
      <c r="L41" s="55">
        <v>0</v>
      </c>
      <c r="M41" s="55">
        <v>0</v>
      </c>
      <c r="N41" s="44">
        <v>1035540624</v>
      </c>
      <c r="O41" s="34">
        <v>1231300358.4000001</v>
      </c>
      <c r="P41" s="34">
        <f t="shared" si="4"/>
        <v>1231300358.4000001</v>
      </c>
      <c r="Q41" s="43" t="s">
        <v>404</v>
      </c>
      <c r="R41" s="43" t="s">
        <v>405</v>
      </c>
      <c r="S41" s="43" t="s">
        <v>406</v>
      </c>
      <c r="T41" s="43" t="s">
        <v>407</v>
      </c>
      <c r="U41" s="48">
        <v>0</v>
      </c>
      <c r="V41" s="41">
        <v>100</v>
      </c>
      <c r="W41" s="41" t="s">
        <v>82</v>
      </c>
      <c r="X41" s="50">
        <v>10</v>
      </c>
      <c r="Y41" s="34">
        <f>P41/AA41</f>
        <v>47284.960000000006</v>
      </c>
      <c r="Z41" s="44">
        <f t="shared" si="3"/>
        <v>472849.60000000009</v>
      </c>
      <c r="AA41" s="44">
        <v>26040</v>
      </c>
      <c r="AB41" s="44">
        <v>26040</v>
      </c>
      <c r="AC41" s="44">
        <v>0</v>
      </c>
      <c r="AD41" s="44">
        <v>0</v>
      </c>
      <c r="AE41" s="44"/>
      <c r="AF41" s="44">
        <v>0</v>
      </c>
      <c r="AG41" s="44"/>
      <c r="AH41" s="44">
        <f t="shared" si="1"/>
        <v>0</v>
      </c>
      <c r="AI41" s="44">
        <f t="shared" si="5"/>
        <v>2604</v>
      </c>
      <c r="AJ41" s="44">
        <f t="shared" si="6"/>
        <v>2604</v>
      </c>
      <c r="AK41" s="43" t="s">
        <v>328</v>
      </c>
      <c r="AL41" s="40">
        <v>45322</v>
      </c>
      <c r="AM41" s="40"/>
      <c r="AN41" s="40"/>
      <c r="AO41" s="40">
        <v>45352</v>
      </c>
      <c r="AP41" s="40"/>
      <c r="AQ41" s="49"/>
      <c r="AR41" s="41" t="s">
        <v>61</v>
      </c>
      <c r="AS41" s="41">
        <v>10</v>
      </c>
      <c r="AT41" s="34">
        <v>103554062.40000001</v>
      </c>
      <c r="AU41" s="43"/>
      <c r="AV41" s="44">
        <v>0</v>
      </c>
      <c r="AW41" s="46">
        <f t="shared" si="7"/>
        <v>1231300358.4000001</v>
      </c>
      <c r="AX41" s="46">
        <f>O41</f>
        <v>1231300358.4000001</v>
      </c>
      <c r="AY41" s="43" t="s">
        <v>329</v>
      </c>
    </row>
    <row r="42" spans="1:51" ht="50.25" customHeight="1" x14ac:dyDescent="0.25">
      <c r="A42" s="47" t="s">
        <v>408</v>
      </c>
      <c r="B42" s="40">
        <v>45170</v>
      </c>
      <c r="C42" s="43">
        <v>545</v>
      </c>
      <c r="D42" s="39" t="s">
        <v>409</v>
      </c>
      <c r="E42" s="42" t="s">
        <v>410</v>
      </c>
      <c r="F42" s="40">
        <v>45203</v>
      </c>
      <c r="G42" s="41" t="s">
        <v>411</v>
      </c>
      <c r="H42" s="43" t="s">
        <v>87</v>
      </c>
      <c r="I42" s="43" t="s">
        <v>412</v>
      </c>
      <c r="J42" s="44">
        <v>1882610400</v>
      </c>
      <c r="K42" s="44">
        <v>1882610400</v>
      </c>
      <c r="L42" s="55">
        <v>0</v>
      </c>
      <c r="M42" s="55">
        <v>0</v>
      </c>
      <c r="N42" s="44">
        <v>1882610400</v>
      </c>
      <c r="O42" s="34">
        <v>2447240400</v>
      </c>
      <c r="P42" s="34">
        <f t="shared" si="4"/>
        <v>2447240400</v>
      </c>
      <c r="Q42" s="43" t="s">
        <v>388</v>
      </c>
      <c r="R42" s="43" t="s">
        <v>413</v>
      </c>
      <c r="S42" s="43" t="s">
        <v>390</v>
      </c>
      <c r="T42" s="43" t="s">
        <v>391</v>
      </c>
      <c r="U42" s="48">
        <v>0</v>
      </c>
      <c r="V42" s="41">
        <v>100</v>
      </c>
      <c r="W42" s="41" t="s">
        <v>392</v>
      </c>
      <c r="X42" s="50">
        <v>60</v>
      </c>
      <c r="Y42" s="34">
        <f>P42/AA42</f>
        <v>6380</v>
      </c>
      <c r="Z42" s="44">
        <f t="shared" si="3"/>
        <v>382800</v>
      </c>
      <c r="AA42" s="44">
        <v>383580</v>
      </c>
      <c r="AB42" s="44">
        <v>383580</v>
      </c>
      <c r="AC42" s="44">
        <v>0</v>
      </c>
      <c r="AD42" s="44">
        <v>0</v>
      </c>
      <c r="AE42" s="44"/>
      <c r="AF42" s="44">
        <v>0</v>
      </c>
      <c r="AG42" s="44"/>
      <c r="AH42" s="44">
        <f t="shared" si="1"/>
        <v>0</v>
      </c>
      <c r="AI42" s="44">
        <f t="shared" si="5"/>
        <v>6393</v>
      </c>
      <c r="AJ42" s="44">
        <f t="shared" si="6"/>
        <v>6393</v>
      </c>
      <c r="AK42" s="43" t="s">
        <v>328</v>
      </c>
      <c r="AL42" s="40">
        <v>45322</v>
      </c>
      <c r="AM42" s="40"/>
      <c r="AN42" s="40"/>
      <c r="AO42" s="40">
        <v>45352</v>
      </c>
      <c r="AP42" s="40"/>
      <c r="AQ42" s="49"/>
      <c r="AR42" s="41" t="s">
        <v>61</v>
      </c>
      <c r="AS42" s="41">
        <v>10</v>
      </c>
      <c r="AT42" s="34">
        <v>188261040</v>
      </c>
      <c r="AU42" s="43"/>
      <c r="AV42" s="44">
        <v>0</v>
      </c>
      <c r="AW42" s="46">
        <f t="shared" si="7"/>
        <v>2447240400</v>
      </c>
      <c r="AX42" s="46">
        <f>O42</f>
        <v>2447240400</v>
      </c>
      <c r="AY42" s="43" t="s">
        <v>329</v>
      </c>
    </row>
    <row r="43" spans="1:51" ht="50.25" customHeight="1" x14ac:dyDescent="0.25">
      <c r="A43" s="47" t="s">
        <v>414</v>
      </c>
      <c r="B43" s="40">
        <v>45170</v>
      </c>
      <c r="C43" s="43">
        <v>545</v>
      </c>
      <c r="D43" s="39" t="s">
        <v>415</v>
      </c>
      <c r="E43" s="42" t="s">
        <v>416</v>
      </c>
      <c r="F43" s="40">
        <v>45202</v>
      </c>
      <c r="G43" s="41" t="s">
        <v>417</v>
      </c>
      <c r="H43" s="43" t="s">
        <v>87</v>
      </c>
      <c r="I43" s="43" t="s">
        <v>418</v>
      </c>
      <c r="J43" s="44">
        <v>789501921.45000005</v>
      </c>
      <c r="K43" s="44">
        <v>789501921.45000005</v>
      </c>
      <c r="L43" s="55">
        <v>0</v>
      </c>
      <c r="M43" s="55">
        <v>0</v>
      </c>
      <c r="N43" s="44">
        <v>789501921.45000005</v>
      </c>
      <c r="O43" s="34">
        <v>1023758254.2</v>
      </c>
      <c r="P43" s="34">
        <f t="shared" si="4"/>
        <v>1023758254.2</v>
      </c>
      <c r="Q43" s="43" t="s">
        <v>344</v>
      </c>
      <c r="R43" s="43" t="s">
        <v>419</v>
      </c>
      <c r="S43" s="43" t="s">
        <v>420</v>
      </c>
      <c r="T43" s="43" t="s">
        <v>347</v>
      </c>
      <c r="U43" s="48">
        <v>0</v>
      </c>
      <c r="V43" s="41">
        <v>100</v>
      </c>
      <c r="W43" s="41" t="s">
        <v>348</v>
      </c>
      <c r="X43" s="50">
        <v>15</v>
      </c>
      <c r="Y43" s="34">
        <f>P43/AA43</f>
        <v>25813.370000000003</v>
      </c>
      <c r="Z43" s="44">
        <f t="shared" si="3"/>
        <v>387200.55000000005</v>
      </c>
      <c r="AA43" s="44">
        <v>39660</v>
      </c>
      <c r="AB43" s="44">
        <v>25005</v>
      </c>
      <c r="AC43" s="44">
        <v>14655</v>
      </c>
      <c r="AD43" s="44">
        <v>0</v>
      </c>
      <c r="AE43" s="44"/>
      <c r="AF43" s="44">
        <v>0</v>
      </c>
      <c r="AG43" s="44"/>
      <c r="AH43" s="44">
        <f t="shared" si="1"/>
        <v>0</v>
      </c>
      <c r="AI43" s="44">
        <f t="shared" si="5"/>
        <v>2644</v>
      </c>
      <c r="AJ43" s="44">
        <f t="shared" si="6"/>
        <v>2644</v>
      </c>
      <c r="AK43" s="43" t="s">
        <v>328</v>
      </c>
      <c r="AL43" s="40">
        <v>45300</v>
      </c>
      <c r="AM43" s="40">
        <v>45337</v>
      </c>
      <c r="AN43" s="40"/>
      <c r="AO43" s="40">
        <v>45331</v>
      </c>
      <c r="AP43" s="40">
        <v>45366</v>
      </c>
      <c r="AQ43" s="49"/>
      <c r="AR43" s="41" t="s">
        <v>61</v>
      </c>
      <c r="AS43" s="41">
        <v>10</v>
      </c>
      <c r="AT43" s="34">
        <v>78950192.144999996</v>
      </c>
      <c r="AU43" s="43"/>
      <c r="AV43" s="44">
        <v>0</v>
      </c>
      <c r="AW43" s="46">
        <f t="shared" si="7"/>
        <v>1023758254.2</v>
      </c>
      <c r="AX43" s="46">
        <f>O43</f>
        <v>1023758254.2</v>
      </c>
      <c r="AY43" s="43" t="s">
        <v>329</v>
      </c>
    </row>
    <row r="44" spans="1:51" ht="50.25" customHeight="1" x14ac:dyDescent="0.25">
      <c r="A44" s="47" t="s">
        <v>421</v>
      </c>
      <c r="B44" s="40">
        <v>45170</v>
      </c>
      <c r="C44" s="43">
        <v>545</v>
      </c>
      <c r="D44" s="39" t="s">
        <v>422</v>
      </c>
      <c r="E44" s="42" t="s">
        <v>423</v>
      </c>
      <c r="F44" s="40">
        <v>45201</v>
      </c>
      <c r="G44" s="41" t="s">
        <v>424</v>
      </c>
      <c r="H44" s="43" t="s">
        <v>87</v>
      </c>
      <c r="I44" s="43" t="s">
        <v>425</v>
      </c>
      <c r="J44" s="44">
        <v>653594528.39999998</v>
      </c>
      <c r="K44" s="44">
        <v>653594528.39999998</v>
      </c>
      <c r="L44" s="55">
        <v>0</v>
      </c>
      <c r="M44" s="55">
        <v>0</v>
      </c>
      <c r="N44" s="44">
        <v>653594528.39999998</v>
      </c>
      <c r="O44" s="34">
        <v>848743605.60000002</v>
      </c>
      <c r="P44" s="34">
        <f t="shared" si="4"/>
        <v>848743605.60000002</v>
      </c>
      <c r="Q44" s="43" t="s">
        <v>344</v>
      </c>
      <c r="R44" s="43" t="s">
        <v>426</v>
      </c>
      <c r="S44" s="43" t="s">
        <v>346</v>
      </c>
      <c r="T44" s="43" t="s">
        <v>347</v>
      </c>
      <c r="U44" s="48">
        <v>0</v>
      </c>
      <c r="V44" s="41">
        <v>100</v>
      </c>
      <c r="W44" s="41" t="s">
        <v>348</v>
      </c>
      <c r="X44" s="50">
        <v>120</v>
      </c>
      <c r="Y44" s="34">
        <f>P44/AA44</f>
        <v>25813.37</v>
      </c>
      <c r="Z44" s="44">
        <f t="shared" si="3"/>
        <v>3097604.4</v>
      </c>
      <c r="AA44" s="44">
        <v>32880</v>
      </c>
      <c r="AB44" s="44">
        <v>12960</v>
      </c>
      <c r="AC44" s="44">
        <v>19920</v>
      </c>
      <c r="AD44" s="44">
        <v>0</v>
      </c>
      <c r="AE44" s="44"/>
      <c r="AF44" s="44">
        <v>0</v>
      </c>
      <c r="AG44" s="44"/>
      <c r="AH44" s="44">
        <f t="shared" si="1"/>
        <v>0</v>
      </c>
      <c r="AI44" s="44">
        <f t="shared" si="5"/>
        <v>274</v>
      </c>
      <c r="AJ44" s="44">
        <f t="shared" si="6"/>
        <v>274</v>
      </c>
      <c r="AK44" s="43" t="s">
        <v>328</v>
      </c>
      <c r="AL44" s="40">
        <v>45300</v>
      </c>
      <c r="AM44" s="40">
        <v>45382</v>
      </c>
      <c r="AN44" s="40"/>
      <c r="AO44" s="40">
        <v>45331</v>
      </c>
      <c r="AP44" s="40">
        <v>45413</v>
      </c>
      <c r="AQ44" s="49"/>
      <c r="AR44" s="41" t="s">
        <v>61</v>
      </c>
      <c r="AS44" s="41">
        <v>10</v>
      </c>
      <c r="AT44" s="34">
        <v>65359452.840000004</v>
      </c>
      <c r="AU44" s="43"/>
      <c r="AV44" s="44">
        <f>334541275.2</f>
        <v>334541275.19999999</v>
      </c>
      <c r="AW44" s="46">
        <f t="shared" si="7"/>
        <v>514202330.40000004</v>
      </c>
      <c r="AX44" s="46">
        <f>O44</f>
        <v>848743605.60000002</v>
      </c>
      <c r="AY44" s="43" t="s">
        <v>317</v>
      </c>
    </row>
    <row r="45" spans="1:51" ht="50.25" customHeight="1" x14ac:dyDescent="0.25">
      <c r="A45" s="47" t="s">
        <v>427</v>
      </c>
      <c r="B45" s="40">
        <v>45173</v>
      </c>
      <c r="C45" s="43">
        <v>545</v>
      </c>
      <c r="D45" s="39" t="s">
        <v>428</v>
      </c>
      <c r="E45" s="42" t="s">
        <v>429</v>
      </c>
      <c r="F45" s="40">
        <v>45194</v>
      </c>
      <c r="G45" s="41" t="s">
        <v>430</v>
      </c>
      <c r="H45" s="43" t="s">
        <v>270</v>
      </c>
      <c r="I45" s="43" t="s">
        <v>431</v>
      </c>
      <c r="J45" s="44">
        <v>21558787.800000001</v>
      </c>
      <c r="K45" s="44">
        <v>21558787.800000001</v>
      </c>
      <c r="L45" s="55">
        <v>0</v>
      </c>
      <c r="M45" s="55">
        <v>0</v>
      </c>
      <c r="N45" s="44">
        <v>21558787.800000001</v>
      </c>
      <c r="O45" s="34">
        <v>27616629</v>
      </c>
      <c r="P45" s="34">
        <f t="shared" si="4"/>
        <v>27616629</v>
      </c>
      <c r="Q45" s="43" t="s">
        <v>432</v>
      </c>
      <c r="R45" s="43" t="s">
        <v>433</v>
      </c>
      <c r="S45" s="43" t="s">
        <v>434</v>
      </c>
      <c r="T45" s="43" t="s">
        <v>93</v>
      </c>
      <c r="U45" s="48">
        <v>0</v>
      </c>
      <c r="V45" s="41">
        <v>100</v>
      </c>
      <c r="W45" s="41" t="s">
        <v>392</v>
      </c>
      <c r="X45" s="50">
        <v>60</v>
      </c>
      <c r="Y45" s="34">
        <f>P45/AA45</f>
        <v>2969.53</v>
      </c>
      <c r="Z45" s="44">
        <f t="shared" si="3"/>
        <v>178171.80000000002</v>
      </c>
      <c r="AA45" s="44">
        <v>9300</v>
      </c>
      <c r="AB45" s="44">
        <v>9300</v>
      </c>
      <c r="AC45" s="44">
        <v>0</v>
      </c>
      <c r="AD45" s="44">
        <v>0</v>
      </c>
      <c r="AE45" s="44"/>
      <c r="AF45" s="44">
        <v>0</v>
      </c>
      <c r="AG45" s="44"/>
      <c r="AH45" s="44">
        <f t="shared" si="1"/>
        <v>0</v>
      </c>
      <c r="AI45" s="44">
        <f t="shared" si="5"/>
        <v>155</v>
      </c>
      <c r="AJ45" s="44">
        <f t="shared" si="6"/>
        <v>155</v>
      </c>
      <c r="AK45" s="43" t="s">
        <v>328</v>
      </c>
      <c r="AL45" s="40">
        <v>45300</v>
      </c>
      <c r="AM45" s="40"/>
      <c r="AN45" s="40"/>
      <c r="AO45" s="40">
        <v>45331</v>
      </c>
      <c r="AP45" s="40"/>
      <c r="AQ45" s="49"/>
      <c r="AR45" s="41" t="s">
        <v>61</v>
      </c>
      <c r="AS45" s="41">
        <v>10</v>
      </c>
      <c r="AT45" s="34">
        <v>2155878.7799999998</v>
      </c>
      <c r="AU45" s="43"/>
      <c r="AV45" s="44">
        <v>27616629</v>
      </c>
      <c r="AW45" s="46">
        <f t="shared" si="7"/>
        <v>0</v>
      </c>
      <c r="AX45" s="46">
        <f>O45</f>
        <v>27616629</v>
      </c>
      <c r="AY45" s="43" t="s">
        <v>366</v>
      </c>
    </row>
    <row r="46" spans="1:51" ht="50.25" customHeight="1" x14ac:dyDescent="0.25">
      <c r="A46" s="47" t="s">
        <v>435</v>
      </c>
      <c r="B46" s="40">
        <v>45174</v>
      </c>
      <c r="C46" s="43" t="s">
        <v>437</v>
      </c>
      <c r="D46" s="39" t="s">
        <v>436</v>
      </c>
      <c r="E46" s="42" t="s">
        <v>438</v>
      </c>
      <c r="F46" s="40" t="s">
        <v>436</v>
      </c>
      <c r="G46" s="41" t="s">
        <v>436</v>
      </c>
      <c r="H46" s="43"/>
      <c r="I46" s="43" t="s">
        <v>439</v>
      </c>
      <c r="J46" s="44">
        <v>161212603.05000001</v>
      </c>
      <c r="K46" s="44">
        <v>161212603.05000001</v>
      </c>
      <c r="L46" s="44"/>
      <c r="M46" s="44"/>
      <c r="N46" s="44">
        <v>0</v>
      </c>
      <c r="O46" s="34">
        <f>N46</f>
        <v>0</v>
      </c>
      <c r="P46" s="34">
        <f t="shared" si="4"/>
        <v>0</v>
      </c>
      <c r="Q46" s="43"/>
      <c r="R46" s="43"/>
      <c r="S46" s="43"/>
      <c r="T46" s="43"/>
      <c r="U46" s="48"/>
      <c r="V46" s="41"/>
      <c r="W46" s="41"/>
      <c r="X46" s="50"/>
      <c r="Y46" s="34" t="e">
        <f>P46/AA46</f>
        <v>#DIV/0!</v>
      </c>
      <c r="Z46" s="44" t="e">
        <f t="shared" si="3"/>
        <v>#DIV/0!</v>
      </c>
      <c r="AA46" s="44">
        <v>0</v>
      </c>
      <c r="AB46" s="44">
        <v>0</v>
      </c>
      <c r="AC46" s="44">
        <v>0</v>
      </c>
      <c r="AD46" s="44">
        <v>0</v>
      </c>
      <c r="AE46" s="44"/>
      <c r="AF46" s="44" t="e">
        <v>#DIV/0!</v>
      </c>
      <c r="AG46" s="44"/>
      <c r="AH46" s="44" t="e">
        <f t="shared" si="1"/>
        <v>#DIV/0!</v>
      </c>
      <c r="AI46" s="44" t="e">
        <f t="shared" si="5"/>
        <v>#DIV/0!</v>
      </c>
      <c r="AJ46" s="44" t="e">
        <f t="shared" si="6"/>
        <v>#DIV/0!</v>
      </c>
      <c r="AK46" s="43"/>
      <c r="AL46" s="40">
        <v>45301</v>
      </c>
      <c r="AM46" s="40"/>
      <c r="AN46" s="40"/>
      <c r="AO46" s="40"/>
      <c r="AP46" s="40"/>
      <c r="AQ46" s="49"/>
      <c r="AR46" s="41"/>
      <c r="AS46" s="41">
        <v>10</v>
      </c>
      <c r="AT46" s="34">
        <v>16121260.305</v>
      </c>
      <c r="AU46" s="43"/>
      <c r="AV46" s="44">
        <v>0</v>
      </c>
      <c r="AW46" s="46">
        <f t="shared" si="7"/>
        <v>0</v>
      </c>
      <c r="AX46" s="46">
        <f>O46</f>
        <v>0</v>
      </c>
      <c r="AY46" s="39" t="s">
        <v>436</v>
      </c>
    </row>
    <row r="47" spans="1:51" ht="50.25" customHeight="1" x14ac:dyDescent="0.25">
      <c r="A47" s="47" t="s">
        <v>440</v>
      </c>
      <c r="B47" s="40">
        <v>45175</v>
      </c>
      <c r="C47" s="43">
        <v>545</v>
      </c>
      <c r="D47" s="39" t="s">
        <v>441</v>
      </c>
      <c r="E47" s="42" t="s">
        <v>442</v>
      </c>
      <c r="F47" s="40">
        <v>45198</v>
      </c>
      <c r="G47" s="41" t="s">
        <v>443</v>
      </c>
      <c r="H47" s="43" t="s">
        <v>270</v>
      </c>
      <c r="I47" s="43" t="s">
        <v>444</v>
      </c>
      <c r="J47" s="44">
        <v>42364594.799999997</v>
      </c>
      <c r="K47" s="44">
        <v>42364594.799999997</v>
      </c>
      <c r="L47" s="44">
        <v>0</v>
      </c>
      <c r="M47" s="44">
        <v>0</v>
      </c>
      <c r="N47" s="44">
        <v>42364594.799999997</v>
      </c>
      <c r="O47" s="34">
        <v>46004164.799999997</v>
      </c>
      <c r="P47" s="34">
        <f t="shared" si="4"/>
        <v>46004164.799999997</v>
      </c>
      <c r="Q47" s="43" t="s">
        <v>445</v>
      </c>
      <c r="R47" s="43" t="s">
        <v>446</v>
      </c>
      <c r="S47" s="43" t="s">
        <v>447</v>
      </c>
      <c r="T47" s="43" t="s">
        <v>294</v>
      </c>
      <c r="U47" s="48">
        <v>0</v>
      </c>
      <c r="V47" s="41">
        <v>100</v>
      </c>
      <c r="W47" s="41" t="s">
        <v>392</v>
      </c>
      <c r="X47" s="50">
        <v>30</v>
      </c>
      <c r="Y47" s="34">
        <f>P47/AA47</f>
        <v>2426.3799999999997</v>
      </c>
      <c r="Z47" s="44">
        <f t="shared" si="3"/>
        <v>72791.399999999994</v>
      </c>
      <c r="AA47" s="44">
        <v>18960</v>
      </c>
      <c r="AB47" s="44">
        <v>18960</v>
      </c>
      <c r="AC47" s="44">
        <v>0</v>
      </c>
      <c r="AD47" s="44">
        <v>0</v>
      </c>
      <c r="AE47" s="44"/>
      <c r="AF47" s="44">
        <v>0</v>
      </c>
      <c r="AG47" s="44"/>
      <c r="AH47" s="44">
        <f t="shared" si="1"/>
        <v>0</v>
      </c>
      <c r="AI47" s="44">
        <f t="shared" si="5"/>
        <v>632</v>
      </c>
      <c r="AJ47" s="44">
        <f t="shared" si="6"/>
        <v>632</v>
      </c>
      <c r="AK47" s="43" t="s">
        <v>328</v>
      </c>
      <c r="AL47" s="40">
        <v>45300</v>
      </c>
      <c r="AM47" s="40"/>
      <c r="AN47" s="40"/>
      <c r="AO47" s="40">
        <v>45331</v>
      </c>
      <c r="AP47" s="40"/>
      <c r="AQ47" s="49"/>
      <c r="AR47" s="41" t="s">
        <v>61</v>
      </c>
      <c r="AS47" s="41">
        <v>10</v>
      </c>
      <c r="AT47" s="34">
        <v>4236459.4800000004</v>
      </c>
      <c r="AU47" s="43"/>
      <c r="AV47" s="44">
        <v>46004164.799999997</v>
      </c>
      <c r="AW47" s="46">
        <f t="shared" si="7"/>
        <v>0</v>
      </c>
      <c r="AX47" s="46">
        <f>O47</f>
        <v>46004164.799999997</v>
      </c>
      <c r="AY47" s="43" t="s">
        <v>366</v>
      </c>
    </row>
    <row r="48" spans="1:51" ht="57" customHeight="1" x14ac:dyDescent="0.25">
      <c r="A48" s="47" t="s">
        <v>448</v>
      </c>
      <c r="B48" s="40">
        <v>45175</v>
      </c>
      <c r="C48" s="43">
        <v>545</v>
      </c>
      <c r="D48" s="39" t="s">
        <v>449</v>
      </c>
      <c r="E48" s="42" t="s">
        <v>450</v>
      </c>
      <c r="F48" s="40">
        <v>45198</v>
      </c>
      <c r="G48" s="41" t="s">
        <v>451</v>
      </c>
      <c r="H48" s="43" t="s">
        <v>270</v>
      </c>
      <c r="I48" s="43" t="s">
        <v>452</v>
      </c>
      <c r="J48" s="44">
        <v>11592979.199999999</v>
      </c>
      <c r="K48" s="44">
        <v>11592979.199999999</v>
      </c>
      <c r="L48" s="44">
        <v>0</v>
      </c>
      <c r="M48" s="44">
        <v>0</v>
      </c>
      <c r="N48" s="44">
        <v>11592979.199999999</v>
      </c>
      <c r="O48" s="34">
        <v>14491224</v>
      </c>
      <c r="P48" s="34">
        <f t="shared" si="4"/>
        <v>14491224</v>
      </c>
      <c r="Q48" s="43" t="s">
        <v>432</v>
      </c>
      <c r="R48" s="43" t="s">
        <v>453</v>
      </c>
      <c r="S48" s="43" t="s">
        <v>434</v>
      </c>
      <c r="T48" s="43" t="s">
        <v>93</v>
      </c>
      <c r="U48" s="48">
        <v>0</v>
      </c>
      <c r="V48" s="41">
        <v>100</v>
      </c>
      <c r="W48" s="41" t="s">
        <v>392</v>
      </c>
      <c r="X48" s="50">
        <v>60</v>
      </c>
      <c r="Y48" s="34">
        <f>P48/AA48</f>
        <v>2683.56</v>
      </c>
      <c r="Z48" s="44">
        <f t="shared" si="3"/>
        <v>161013.6</v>
      </c>
      <c r="AA48" s="44">
        <v>5400</v>
      </c>
      <c r="AB48" s="44">
        <v>5400</v>
      </c>
      <c r="AC48" s="44">
        <v>0</v>
      </c>
      <c r="AD48" s="44">
        <v>0</v>
      </c>
      <c r="AE48" s="44"/>
      <c r="AF48" s="44">
        <v>0</v>
      </c>
      <c r="AG48" s="44"/>
      <c r="AH48" s="44">
        <f t="shared" si="1"/>
        <v>0</v>
      </c>
      <c r="AI48" s="44">
        <f t="shared" si="5"/>
        <v>90</v>
      </c>
      <c r="AJ48" s="44">
        <f t="shared" si="6"/>
        <v>90</v>
      </c>
      <c r="AK48" s="43" t="s">
        <v>328</v>
      </c>
      <c r="AL48" s="40">
        <v>45300</v>
      </c>
      <c r="AM48" s="40"/>
      <c r="AN48" s="40"/>
      <c r="AO48" s="40">
        <v>45331</v>
      </c>
      <c r="AP48" s="40"/>
      <c r="AQ48" s="49"/>
      <c r="AR48" s="41" t="s">
        <v>61</v>
      </c>
      <c r="AS48" s="41">
        <v>10</v>
      </c>
      <c r="AT48" s="34">
        <v>1159297.92</v>
      </c>
      <c r="AU48" s="43"/>
      <c r="AV48" s="44">
        <v>14491224</v>
      </c>
      <c r="AW48" s="46">
        <f t="shared" si="7"/>
        <v>0</v>
      </c>
      <c r="AX48" s="46">
        <f>O48</f>
        <v>14491224</v>
      </c>
      <c r="AY48" s="43" t="s">
        <v>366</v>
      </c>
    </row>
    <row r="49" spans="1:51" ht="57" customHeight="1" x14ac:dyDescent="0.25">
      <c r="A49" s="47" t="s">
        <v>454</v>
      </c>
      <c r="B49" s="40">
        <v>45175</v>
      </c>
      <c r="C49" s="43" t="s">
        <v>437</v>
      </c>
      <c r="D49" s="39" t="s">
        <v>455</v>
      </c>
      <c r="E49" s="42" t="s">
        <v>456</v>
      </c>
      <c r="F49" s="40">
        <v>45202</v>
      </c>
      <c r="G49" s="41" t="s">
        <v>457</v>
      </c>
      <c r="H49" s="43" t="s">
        <v>458</v>
      </c>
      <c r="I49" s="43" t="s">
        <v>459</v>
      </c>
      <c r="J49" s="44">
        <v>32334852.550000001</v>
      </c>
      <c r="K49" s="44">
        <v>32334852.550000001</v>
      </c>
      <c r="L49" s="44">
        <v>0</v>
      </c>
      <c r="M49" s="44">
        <v>0</v>
      </c>
      <c r="N49" s="44">
        <v>15586930.449999999</v>
      </c>
      <c r="O49" s="34">
        <f>N49</f>
        <v>15586930.449999999</v>
      </c>
      <c r="P49" s="34">
        <f t="shared" si="4"/>
        <v>15586930.449999999</v>
      </c>
      <c r="Q49" s="43" t="s">
        <v>460</v>
      </c>
      <c r="R49" s="43" t="s">
        <v>461</v>
      </c>
      <c r="S49" s="43" t="s">
        <v>462</v>
      </c>
      <c r="T49" s="43" t="s">
        <v>81</v>
      </c>
      <c r="U49" s="48">
        <v>100</v>
      </c>
      <c r="V49" s="41">
        <v>0</v>
      </c>
      <c r="W49" s="41" t="s">
        <v>392</v>
      </c>
      <c r="X49" s="50">
        <v>60</v>
      </c>
      <c r="Y49" s="34">
        <f>P49/AA49</f>
        <v>44.169999999999995</v>
      </c>
      <c r="Z49" s="44">
        <f t="shared" si="3"/>
        <v>2650.2</v>
      </c>
      <c r="AA49" s="44">
        <v>352885</v>
      </c>
      <c r="AB49" s="44">
        <v>352885</v>
      </c>
      <c r="AC49" s="44">
        <v>0</v>
      </c>
      <c r="AD49" s="44">
        <v>0</v>
      </c>
      <c r="AE49" s="44"/>
      <c r="AF49" s="44">
        <v>0</v>
      </c>
      <c r="AG49" s="44"/>
      <c r="AH49" s="44">
        <f t="shared" si="1"/>
        <v>0</v>
      </c>
      <c r="AI49" s="44">
        <f t="shared" si="5"/>
        <v>5881.416666666667</v>
      </c>
      <c r="AJ49" s="44">
        <f t="shared" si="6"/>
        <v>5882</v>
      </c>
      <c r="AK49" s="43"/>
      <c r="AL49" s="40">
        <v>45301</v>
      </c>
      <c r="AM49" s="40"/>
      <c r="AN49" s="40"/>
      <c r="AO49" s="40">
        <v>45332</v>
      </c>
      <c r="AP49" s="40"/>
      <c r="AQ49" s="49"/>
      <c r="AR49" s="41" t="s">
        <v>61</v>
      </c>
      <c r="AS49" s="41">
        <v>10</v>
      </c>
      <c r="AT49" s="34">
        <v>3233485.2549999999</v>
      </c>
      <c r="AU49" s="43"/>
      <c r="AV49" s="44">
        <v>0</v>
      </c>
      <c r="AW49" s="46">
        <f t="shared" si="7"/>
        <v>15586930.449999999</v>
      </c>
      <c r="AX49" s="46">
        <f>O49</f>
        <v>15586930.449999999</v>
      </c>
      <c r="AY49" s="43" t="s">
        <v>329</v>
      </c>
    </row>
    <row r="50" spans="1:51" ht="57" customHeight="1" x14ac:dyDescent="0.25">
      <c r="A50" s="47" t="s">
        <v>463</v>
      </c>
      <c r="B50" s="49">
        <v>45176</v>
      </c>
      <c r="C50" s="43">
        <v>545</v>
      </c>
      <c r="D50" s="39" t="s">
        <v>464</v>
      </c>
      <c r="E50" s="42" t="s">
        <v>465</v>
      </c>
      <c r="F50" s="40">
        <v>45201</v>
      </c>
      <c r="G50" s="41" t="s">
        <v>466</v>
      </c>
      <c r="H50" s="43" t="s">
        <v>270</v>
      </c>
      <c r="I50" s="43" t="s">
        <v>467</v>
      </c>
      <c r="J50" s="55">
        <v>33848512.5</v>
      </c>
      <c r="K50" s="55">
        <v>33848512.5</v>
      </c>
      <c r="L50" s="44">
        <v>0</v>
      </c>
      <c r="M50" s="44">
        <v>0</v>
      </c>
      <c r="N50" s="44">
        <v>33848512.5</v>
      </c>
      <c r="O50" s="34">
        <v>43937553</v>
      </c>
      <c r="P50" s="34">
        <f t="shared" si="4"/>
        <v>43937553</v>
      </c>
      <c r="Q50" s="43" t="s">
        <v>445</v>
      </c>
      <c r="R50" s="43" t="s">
        <v>468</v>
      </c>
      <c r="S50" s="43" t="s">
        <v>447</v>
      </c>
      <c r="T50" s="43" t="s">
        <v>294</v>
      </c>
      <c r="U50" s="48">
        <v>0</v>
      </c>
      <c r="V50" s="41">
        <v>100</v>
      </c>
      <c r="W50" s="41" t="s">
        <v>392</v>
      </c>
      <c r="X50" s="50">
        <v>30</v>
      </c>
      <c r="Y50" s="34">
        <f>P50/AA50</f>
        <v>1455.85</v>
      </c>
      <c r="Z50" s="44">
        <f t="shared" si="3"/>
        <v>43675.5</v>
      </c>
      <c r="AA50" s="44">
        <f>AB50+AC50</f>
        <v>30180</v>
      </c>
      <c r="AB50" s="44">
        <v>17730</v>
      </c>
      <c r="AC50" s="44">
        <v>12450</v>
      </c>
      <c r="AD50" s="44">
        <v>0</v>
      </c>
      <c r="AE50" s="44"/>
      <c r="AF50" s="44">
        <v>0</v>
      </c>
      <c r="AG50" s="44"/>
      <c r="AH50" s="44">
        <f t="shared" si="1"/>
        <v>0</v>
      </c>
      <c r="AI50" s="44">
        <f t="shared" si="5"/>
        <v>1006</v>
      </c>
      <c r="AJ50" s="44">
        <f t="shared" si="6"/>
        <v>1006</v>
      </c>
      <c r="AK50" s="43" t="s">
        <v>328</v>
      </c>
      <c r="AL50" s="40">
        <v>45300</v>
      </c>
      <c r="AM50" s="40">
        <v>45443</v>
      </c>
      <c r="AN50" s="40"/>
      <c r="AO50" s="40">
        <v>45331</v>
      </c>
      <c r="AP50" s="40">
        <v>45474</v>
      </c>
      <c r="AQ50" s="49"/>
      <c r="AR50" s="41" t="s">
        <v>61</v>
      </c>
      <c r="AS50" s="41">
        <v>10</v>
      </c>
      <c r="AT50" s="34">
        <v>3384851.25</v>
      </c>
      <c r="AU50" s="43"/>
      <c r="AV50" s="44">
        <v>0</v>
      </c>
      <c r="AW50" s="46">
        <f t="shared" si="7"/>
        <v>43937553</v>
      </c>
      <c r="AX50" s="46">
        <f>O50</f>
        <v>43937553</v>
      </c>
      <c r="AY50" s="43" t="s">
        <v>329</v>
      </c>
    </row>
    <row r="51" spans="1:51" ht="57" customHeight="1" x14ac:dyDescent="0.25">
      <c r="A51" s="47" t="s">
        <v>469</v>
      </c>
      <c r="B51" s="49">
        <v>45176</v>
      </c>
      <c r="C51" s="43">
        <v>545</v>
      </c>
      <c r="D51" s="39" t="s">
        <v>470</v>
      </c>
      <c r="E51" s="42" t="s">
        <v>471</v>
      </c>
      <c r="F51" s="40">
        <v>45201</v>
      </c>
      <c r="G51" s="41" t="s">
        <v>472</v>
      </c>
      <c r="H51" s="43" t="s">
        <v>322</v>
      </c>
      <c r="I51" s="43" t="s">
        <v>473</v>
      </c>
      <c r="J51" s="55">
        <v>259547640</v>
      </c>
      <c r="K51" s="55">
        <v>259547640</v>
      </c>
      <c r="L51" s="44">
        <v>0</v>
      </c>
      <c r="M51" s="44">
        <v>0</v>
      </c>
      <c r="N51" s="44">
        <v>259547640</v>
      </c>
      <c r="O51" s="34">
        <v>336682280</v>
      </c>
      <c r="P51" s="34">
        <f t="shared" si="4"/>
        <v>336682280</v>
      </c>
      <c r="Q51" s="43" t="s">
        <v>474</v>
      </c>
      <c r="R51" s="43" t="s">
        <v>475</v>
      </c>
      <c r="S51" s="43" t="s">
        <v>476</v>
      </c>
      <c r="T51" s="43" t="s">
        <v>93</v>
      </c>
      <c r="U51" s="48">
        <v>0</v>
      </c>
      <c r="V51" s="41">
        <v>100</v>
      </c>
      <c r="W51" s="41" t="s">
        <v>82</v>
      </c>
      <c r="X51" s="50">
        <v>2</v>
      </c>
      <c r="Y51" s="34">
        <f>P51/AA51</f>
        <v>521180</v>
      </c>
      <c r="Z51" s="44">
        <f t="shared" si="3"/>
        <v>1042360</v>
      </c>
      <c r="AA51" s="44">
        <v>646</v>
      </c>
      <c r="AB51" s="44">
        <v>646</v>
      </c>
      <c r="AC51" s="44">
        <v>0</v>
      </c>
      <c r="AD51" s="44">
        <v>0</v>
      </c>
      <c r="AE51" s="44"/>
      <c r="AF51" s="44">
        <v>0</v>
      </c>
      <c r="AG51" s="44"/>
      <c r="AH51" s="44">
        <f t="shared" si="1"/>
        <v>0</v>
      </c>
      <c r="AI51" s="44">
        <f t="shared" si="5"/>
        <v>323</v>
      </c>
      <c r="AJ51" s="44">
        <f t="shared" si="6"/>
        <v>323</v>
      </c>
      <c r="AK51" s="43" t="s">
        <v>328</v>
      </c>
      <c r="AL51" s="40">
        <v>45300</v>
      </c>
      <c r="AM51" s="40"/>
      <c r="AN51" s="40"/>
      <c r="AO51" s="40">
        <v>45331</v>
      </c>
      <c r="AP51" s="40"/>
      <c r="AQ51" s="49"/>
      <c r="AR51" s="41" t="s">
        <v>61</v>
      </c>
      <c r="AS51" s="41">
        <v>10</v>
      </c>
      <c r="AT51" s="34">
        <v>25954764</v>
      </c>
      <c r="AU51" s="43"/>
      <c r="AV51" s="44">
        <v>336682280</v>
      </c>
      <c r="AW51" s="46">
        <f t="shared" si="7"/>
        <v>0</v>
      </c>
      <c r="AX51" s="46">
        <f>O51</f>
        <v>336682280</v>
      </c>
      <c r="AY51" s="43" t="s">
        <v>366</v>
      </c>
    </row>
    <row r="52" spans="1:51" ht="57" customHeight="1" x14ac:dyDescent="0.25">
      <c r="A52" s="47" t="s">
        <v>477</v>
      </c>
      <c r="B52" s="49">
        <v>45176</v>
      </c>
      <c r="C52" s="43">
        <v>545</v>
      </c>
      <c r="D52" s="39" t="s">
        <v>478</v>
      </c>
      <c r="E52" s="42" t="s">
        <v>479</v>
      </c>
      <c r="F52" s="40">
        <v>45201</v>
      </c>
      <c r="G52" s="41" t="s">
        <v>480</v>
      </c>
      <c r="H52" s="43" t="s">
        <v>270</v>
      </c>
      <c r="I52" s="43" t="s">
        <v>481</v>
      </c>
      <c r="J52" s="55">
        <v>294623792.10000002</v>
      </c>
      <c r="K52" s="55">
        <v>294623792.10000002</v>
      </c>
      <c r="L52" s="44">
        <v>0</v>
      </c>
      <c r="M52" s="44">
        <v>0</v>
      </c>
      <c r="N52" s="44">
        <v>294623792.10000002</v>
      </c>
      <c r="O52" s="34">
        <v>344382865.19999999</v>
      </c>
      <c r="P52" s="34">
        <f t="shared" si="4"/>
        <v>344382865.19999999</v>
      </c>
      <c r="Q52" s="43" t="s">
        <v>445</v>
      </c>
      <c r="R52" s="43" t="s">
        <v>482</v>
      </c>
      <c r="S52" s="43" t="s">
        <v>447</v>
      </c>
      <c r="T52" s="43" t="s">
        <v>294</v>
      </c>
      <c r="U52" s="48">
        <v>0</v>
      </c>
      <c r="V52" s="41">
        <v>100</v>
      </c>
      <c r="W52" s="41" t="s">
        <v>392</v>
      </c>
      <c r="X52" s="50">
        <v>30</v>
      </c>
      <c r="Y52" s="34">
        <f>P52/AA52</f>
        <v>970.53</v>
      </c>
      <c r="Z52" s="44">
        <f t="shared" si="3"/>
        <v>29115.899999999998</v>
      </c>
      <c r="AA52" s="44">
        <v>354840</v>
      </c>
      <c r="AB52" s="44">
        <v>254520</v>
      </c>
      <c r="AC52" s="44">
        <v>100320</v>
      </c>
      <c r="AD52" s="44">
        <v>0</v>
      </c>
      <c r="AE52" s="44"/>
      <c r="AF52" s="44">
        <v>0</v>
      </c>
      <c r="AG52" s="44"/>
      <c r="AH52" s="44">
        <f t="shared" si="1"/>
        <v>0</v>
      </c>
      <c r="AI52" s="44">
        <f t="shared" si="5"/>
        <v>11828</v>
      </c>
      <c r="AJ52" s="44">
        <f t="shared" si="6"/>
        <v>11828</v>
      </c>
      <c r="AK52" s="43" t="s">
        <v>328</v>
      </c>
      <c r="AL52" s="40">
        <v>45300</v>
      </c>
      <c r="AM52" s="40">
        <v>45443</v>
      </c>
      <c r="AN52" s="40"/>
      <c r="AO52" s="40">
        <v>45331</v>
      </c>
      <c r="AP52" s="40">
        <v>45474</v>
      </c>
      <c r="AQ52" s="49"/>
      <c r="AR52" s="41" t="s">
        <v>61</v>
      </c>
      <c r="AS52" s="41">
        <v>10</v>
      </c>
      <c r="AT52" s="34">
        <v>29462379.210000001</v>
      </c>
      <c r="AU52" s="43"/>
      <c r="AV52" s="44">
        <v>247019295</v>
      </c>
      <c r="AW52" s="46">
        <f t="shared" si="7"/>
        <v>97363570.199999988</v>
      </c>
      <c r="AX52" s="46">
        <f>O52</f>
        <v>344382865.19999999</v>
      </c>
      <c r="AY52" s="43" t="s">
        <v>317</v>
      </c>
    </row>
    <row r="53" spans="1:51" ht="57" customHeight="1" x14ac:dyDescent="0.25">
      <c r="A53" s="47" t="s">
        <v>483</v>
      </c>
      <c r="B53" s="49">
        <v>45177</v>
      </c>
      <c r="C53" s="43">
        <v>545</v>
      </c>
      <c r="D53" s="39" t="s">
        <v>484</v>
      </c>
      <c r="E53" s="42" t="s">
        <v>485</v>
      </c>
      <c r="F53" s="40">
        <v>45201</v>
      </c>
      <c r="G53" s="41" t="s">
        <v>486</v>
      </c>
      <c r="H53" s="43" t="s">
        <v>487</v>
      </c>
      <c r="I53" s="43" t="s">
        <v>488</v>
      </c>
      <c r="J53" s="55">
        <v>215384400</v>
      </c>
      <c r="K53" s="55">
        <v>215384400</v>
      </c>
      <c r="L53" s="44">
        <v>0</v>
      </c>
      <c r="M53" s="44">
        <v>0</v>
      </c>
      <c r="N53" s="44">
        <v>215384400</v>
      </c>
      <c r="O53" s="34">
        <v>279833400</v>
      </c>
      <c r="P53" s="34">
        <f t="shared" si="4"/>
        <v>279833400</v>
      </c>
      <c r="Q53" s="43" t="s">
        <v>489</v>
      </c>
      <c r="R53" s="43" t="s">
        <v>490</v>
      </c>
      <c r="S53" s="43" t="s">
        <v>491</v>
      </c>
      <c r="T53" s="43" t="s">
        <v>492</v>
      </c>
      <c r="U53" s="48">
        <v>0</v>
      </c>
      <c r="V53" s="41">
        <v>100</v>
      </c>
      <c r="W53" s="41" t="s">
        <v>392</v>
      </c>
      <c r="X53" s="50">
        <v>60</v>
      </c>
      <c r="Y53" s="34">
        <f>P53/AA53</f>
        <v>6930</v>
      </c>
      <c r="Z53" s="44">
        <f t="shared" si="3"/>
        <v>415800</v>
      </c>
      <c r="AA53" s="44">
        <v>40380</v>
      </c>
      <c r="AB53" s="44">
        <v>40380</v>
      </c>
      <c r="AC53" s="44">
        <v>0</v>
      </c>
      <c r="AD53" s="44">
        <v>0</v>
      </c>
      <c r="AE53" s="44"/>
      <c r="AF53" s="44">
        <v>0</v>
      </c>
      <c r="AG53" s="44"/>
      <c r="AH53" s="44">
        <f t="shared" si="1"/>
        <v>0</v>
      </c>
      <c r="AI53" s="44">
        <f t="shared" si="5"/>
        <v>673</v>
      </c>
      <c r="AJ53" s="44">
        <f t="shared" si="6"/>
        <v>673</v>
      </c>
      <c r="AK53" s="43" t="s">
        <v>328</v>
      </c>
      <c r="AL53" s="40">
        <v>45322</v>
      </c>
      <c r="AM53" s="40"/>
      <c r="AN53" s="40"/>
      <c r="AO53" s="40">
        <v>45352</v>
      </c>
      <c r="AP53" s="40"/>
      <c r="AQ53" s="49"/>
      <c r="AR53" s="41" t="s">
        <v>61</v>
      </c>
      <c r="AS53" s="41">
        <v>10</v>
      </c>
      <c r="AT53" s="34">
        <v>21538440</v>
      </c>
      <c r="AU53" s="43"/>
      <c r="AV53" s="44">
        <v>0</v>
      </c>
      <c r="AW53" s="46">
        <f t="shared" si="7"/>
        <v>279833400</v>
      </c>
      <c r="AX53" s="46">
        <f>O53</f>
        <v>279833400</v>
      </c>
      <c r="AY53" s="43" t="s">
        <v>329</v>
      </c>
    </row>
    <row r="54" spans="1:51" ht="57" customHeight="1" x14ac:dyDescent="0.25">
      <c r="A54" s="47" t="s">
        <v>493</v>
      </c>
      <c r="B54" s="49">
        <v>45181</v>
      </c>
      <c r="C54" s="43" t="s">
        <v>437</v>
      </c>
      <c r="D54" s="39" t="s">
        <v>494</v>
      </c>
      <c r="E54" s="42" t="s">
        <v>495</v>
      </c>
      <c r="F54" s="40" t="s">
        <v>494</v>
      </c>
      <c r="G54" s="41" t="s">
        <v>494</v>
      </c>
      <c r="H54" s="43" t="s">
        <v>494</v>
      </c>
      <c r="I54" s="43" t="s">
        <v>496</v>
      </c>
      <c r="J54" s="55">
        <v>3271104.3</v>
      </c>
      <c r="K54" s="55">
        <v>3271104.3</v>
      </c>
      <c r="L54" s="55"/>
      <c r="M54" s="55"/>
      <c r="N54" s="44">
        <v>0</v>
      </c>
      <c r="O54" s="34">
        <f>N54</f>
        <v>0</v>
      </c>
      <c r="P54" s="34">
        <f t="shared" si="4"/>
        <v>0</v>
      </c>
      <c r="Q54" s="43"/>
      <c r="R54" s="43"/>
      <c r="S54" s="43"/>
      <c r="T54" s="43"/>
      <c r="U54" s="48"/>
      <c r="V54" s="41"/>
      <c r="W54" s="41"/>
      <c r="X54" s="50"/>
      <c r="Y54" s="34" t="e">
        <f>P54/AA54</f>
        <v>#DIV/0!</v>
      </c>
      <c r="Z54" s="44" t="e">
        <f t="shared" si="3"/>
        <v>#DIV/0!</v>
      </c>
      <c r="AA54" s="44">
        <v>0</v>
      </c>
      <c r="AB54" s="44">
        <v>0</v>
      </c>
      <c r="AC54" s="44">
        <v>0</v>
      </c>
      <c r="AD54" s="44">
        <v>0</v>
      </c>
      <c r="AE54" s="44"/>
      <c r="AF54" s="44" t="e">
        <v>#DIV/0!</v>
      </c>
      <c r="AG54" s="44"/>
      <c r="AH54" s="44" t="e">
        <f t="shared" si="1"/>
        <v>#DIV/0!</v>
      </c>
      <c r="AI54" s="44" t="e">
        <f t="shared" si="5"/>
        <v>#DIV/0!</v>
      </c>
      <c r="AJ54" s="44" t="e">
        <f t="shared" si="6"/>
        <v>#DIV/0!</v>
      </c>
      <c r="AK54" s="43"/>
      <c r="AL54" s="40">
        <v>45301</v>
      </c>
      <c r="AM54" s="40"/>
      <c r="AN54" s="40"/>
      <c r="AO54" s="40">
        <v>45332</v>
      </c>
      <c r="AP54" s="40"/>
      <c r="AQ54" s="49"/>
      <c r="AR54" s="41"/>
      <c r="AS54" s="41">
        <v>10</v>
      </c>
      <c r="AT54" s="34">
        <v>327110.43</v>
      </c>
      <c r="AU54" s="43"/>
      <c r="AV54" s="44">
        <v>0</v>
      </c>
      <c r="AW54" s="46">
        <f t="shared" si="7"/>
        <v>0</v>
      </c>
      <c r="AX54" s="46">
        <f>O54</f>
        <v>0</v>
      </c>
      <c r="AY54" s="43" t="s">
        <v>494</v>
      </c>
    </row>
    <row r="55" spans="1:51" ht="57" customHeight="1" x14ac:dyDescent="0.25">
      <c r="A55" s="47" t="s">
        <v>497</v>
      </c>
      <c r="B55" s="49">
        <v>45181</v>
      </c>
      <c r="C55" s="43" t="s">
        <v>498</v>
      </c>
      <c r="D55" s="39" t="s">
        <v>436</v>
      </c>
      <c r="E55" s="42" t="s">
        <v>499</v>
      </c>
      <c r="F55" s="40" t="s">
        <v>436</v>
      </c>
      <c r="G55" s="41" t="s">
        <v>500</v>
      </c>
      <c r="H55" s="43" t="s">
        <v>436</v>
      </c>
      <c r="I55" s="43" t="s">
        <v>501</v>
      </c>
      <c r="J55" s="55">
        <v>445239478.80000001</v>
      </c>
      <c r="K55" s="55">
        <v>445239478.80000001</v>
      </c>
      <c r="L55" s="55"/>
      <c r="M55" s="55"/>
      <c r="N55" s="44">
        <v>0</v>
      </c>
      <c r="O55" s="34">
        <f>N55</f>
        <v>0</v>
      </c>
      <c r="P55" s="34">
        <f t="shared" si="4"/>
        <v>0</v>
      </c>
      <c r="Q55" s="43"/>
      <c r="R55" s="43"/>
      <c r="S55" s="43"/>
      <c r="T55" s="43"/>
      <c r="U55" s="48"/>
      <c r="V55" s="41"/>
      <c r="W55" s="41"/>
      <c r="X55" s="50"/>
      <c r="Y55" s="34" t="e">
        <f>P55/AA55</f>
        <v>#DIV/0!</v>
      </c>
      <c r="Z55" s="44" t="e">
        <f t="shared" si="3"/>
        <v>#DIV/0!</v>
      </c>
      <c r="AA55" s="44">
        <v>0</v>
      </c>
      <c r="AB55" s="44">
        <v>0</v>
      </c>
      <c r="AC55" s="44">
        <v>0</v>
      </c>
      <c r="AD55" s="44">
        <v>0</v>
      </c>
      <c r="AE55" s="44"/>
      <c r="AF55" s="44" t="e">
        <v>#DIV/0!</v>
      </c>
      <c r="AG55" s="44"/>
      <c r="AH55" s="44" t="e">
        <f t="shared" si="1"/>
        <v>#DIV/0!</v>
      </c>
      <c r="AI55" s="44" t="e">
        <f t="shared" si="5"/>
        <v>#DIV/0!</v>
      </c>
      <c r="AJ55" s="44" t="e">
        <f t="shared" si="6"/>
        <v>#DIV/0!</v>
      </c>
      <c r="AK55" s="43"/>
      <c r="AL55" s="40">
        <v>45301</v>
      </c>
      <c r="AM55" s="40"/>
      <c r="AN55" s="40"/>
      <c r="AO55" s="40">
        <v>45332</v>
      </c>
      <c r="AP55" s="40"/>
      <c r="AQ55" s="49"/>
      <c r="AR55" s="41"/>
      <c r="AS55" s="41">
        <v>10</v>
      </c>
      <c r="AT55" s="34">
        <v>44523947.880000003</v>
      </c>
      <c r="AU55" s="43"/>
      <c r="AV55" s="44">
        <v>0</v>
      </c>
      <c r="AW55" s="46">
        <f t="shared" si="7"/>
        <v>0</v>
      </c>
      <c r="AX55" s="46">
        <f>O55</f>
        <v>0</v>
      </c>
      <c r="AY55" s="43" t="s">
        <v>436</v>
      </c>
    </row>
    <row r="56" spans="1:51" ht="57" customHeight="1" x14ac:dyDescent="0.25">
      <c r="A56" s="47" t="s">
        <v>502</v>
      </c>
      <c r="B56" s="49">
        <v>45182</v>
      </c>
      <c r="C56" s="43">
        <v>545</v>
      </c>
      <c r="D56" s="39" t="s">
        <v>503</v>
      </c>
      <c r="E56" s="42" t="s">
        <v>504</v>
      </c>
      <c r="F56" s="40">
        <v>45202</v>
      </c>
      <c r="G56" s="41" t="s">
        <v>505</v>
      </c>
      <c r="H56" s="43" t="s">
        <v>506</v>
      </c>
      <c r="I56" s="43" t="s">
        <v>507</v>
      </c>
      <c r="J56" s="55">
        <v>242453837.5</v>
      </c>
      <c r="K56" s="55">
        <v>242453837.5</v>
      </c>
      <c r="L56" s="55">
        <v>0</v>
      </c>
      <c r="M56" s="55">
        <v>0</v>
      </c>
      <c r="N56" s="44">
        <v>242453837.5</v>
      </c>
      <c r="O56" s="34">
        <v>305064714.5</v>
      </c>
      <c r="P56" s="34">
        <f t="shared" si="4"/>
        <v>305064714.5</v>
      </c>
      <c r="Q56" s="43" t="s">
        <v>508</v>
      </c>
      <c r="R56" s="43" t="s">
        <v>509</v>
      </c>
      <c r="S56" s="43" t="s">
        <v>510</v>
      </c>
      <c r="T56" s="43" t="s">
        <v>58</v>
      </c>
      <c r="U56" s="48">
        <v>0</v>
      </c>
      <c r="V56" s="41">
        <v>100</v>
      </c>
      <c r="W56" s="41" t="s">
        <v>327</v>
      </c>
      <c r="X56" s="50">
        <v>50</v>
      </c>
      <c r="Y56" s="34">
        <f>P56/AA56</f>
        <v>1004.99</v>
      </c>
      <c r="Z56" s="44">
        <f t="shared" si="3"/>
        <v>50249.5</v>
      </c>
      <c r="AA56" s="44">
        <f>AB56+AC56</f>
        <v>303550</v>
      </c>
      <c r="AB56" s="44">
        <v>255600</v>
      </c>
      <c r="AC56" s="44">
        <v>47950</v>
      </c>
      <c r="AD56" s="44">
        <v>0</v>
      </c>
      <c r="AE56" s="44"/>
      <c r="AF56" s="44">
        <v>0</v>
      </c>
      <c r="AG56" s="44"/>
      <c r="AH56" s="44">
        <f t="shared" si="1"/>
        <v>0</v>
      </c>
      <c r="AI56" s="44">
        <f t="shared" si="5"/>
        <v>6071</v>
      </c>
      <c r="AJ56" s="44">
        <f t="shared" si="6"/>
        <v>6071</v>
      </c>
      <c r="AK56" s="43"/>
      <c r="AL56" s="40">
        <v>45322</v>
      </c>
      <c r="AM56" s="40">
        <v>45412</v>
      </c>
      <c r="AN56" s="40"/>
      <c r="AO56" s="40">
        <v>45352</v>
      </c>
      <c r="AP56" s="40">
        <v>45442</v>
      </c>
      <c r="AQ56" s="49"/>
      <c r="AR56" s="41" t="s">
        <v>61</v>
      </c>
      <c r="AS56" s="41">
        <v>10</v>
      </c>
      <c r="AT56" s="34">
        <v>24245383.75</v>
      </c>
      <c r="AU56" s="43"/>
      <c r="AV56" s="44">
        <v>0</v>
      </c>
      <c r="AW56" s="46">
        <f t="shared" si="7"/>
        <v>305064714.5</v>
      </c>
      <c r="AX56" s="46">
        <f>O56</f>
        <v>305064714.5</v>
      </c>
      <c r="AY56" s="43" t="s">
        <v>329</v>
      </c>
    </row>
    <row r="57" spans="1:51" ht="63" customHeight="1" x14ac:dyDescent="0.25">
      <c r="A57" s="47" t="s">
        <v>511</v>
      </c>
      <c r="B57" s="40">
        <v>45196</v>
      </c>
      <c r="C57" s="41" t="s">
        <v>437</v>
      </c>
      <c r="D57" s="39" t="s">
        <v>512</v>
      </c>
      <c r="E57" s="42" t="s">
        <v>513</v>
      </c>
      <c r="F57" s="40">
        <v>45216</v>
      </c>
      <c r="G57" s="41" t="s">
        <v>514</v>
      </c>
      <c r="H57" s="43" t="s">
        <v>53</v>
      </c>
      <c r="I57" s="43" t="s">
        <v>515</v>
      </c>
      <c r="J57" s="44">
        <v>161212603.05000001</v>
      </c>
      <c r="K57" s="44">
        <v>161212603.05000001</v>
      </c>
      <c r="L57" s="55">
        <v>0</v>
      </c>
      <c r="M57" s="55">
        <v>0</v>
      </c>
      <c r="N57" s="44">
        <v>161212603.05000001</v>
      </c>
      <c r="O57" s="34">
        <f t="shared" ref="O57:O66" si="8">N57</f>
        <v>161212603.05000001</v>
      </c>
      <c r="P57" s="34">
        <f t="shared" si="4"/>
        <v>161212603.05000001</v>
      </c>
      <c r="Q57" s="43" t="s">
        <v>516</v>
      </c>
      <c r="R57" s="43" t="s">
        <v>517</v>
      </c>
      <c r="S57" s="43" t="s">
        <v>518</v>
      </c>
      <c r="T57" s="43" t="s">
        <v>58</v>
      </c>
      <c r="U57" s="48">
        <v>0</v>
      </c>
      <c r="V57" s="41">
        <v>100</v>
      </c>
      <c r="W57" s="41" t="s">
        <v>392</v>
      </c>
      <c r="X57" s="50">
        <v>30</v>
      </c>
      <c r="Y57" s="34">
        <f>P57/AA57</f>
        <v>414.21000000000004</v>
      </c>
      <c r="Z57" s="44">
        <f t="shared" si="3"/>
        <v>12426.300000000001</v>
      </c>
      <c r="AA57" s="44">
        <v>389205</v>
      </c>
      <c r="AB57" s="44">
        <v>389205</v>
      </c>
      <c r="AC57" s="44">
        <v>0</v>
      </c>
      <c r="AD57" s="44">
        <v>0</v>
      </c>
      <c r="AE57" s="44"/>
      <c r="AF57" s="44">
        <v>0</v>
      </c>
      <c r="AG57" s="44"/>
      <c r="AH57" s="44">
        <f t="shared" si="1"/>
        <v>0</v>
      </c>
      <c r="AI57" s="44">
        <f t="shared" si="5"/>
        <v>12973.5</v>
      </c>
      <c r="AJ57" s="44">
        <f t="shared" si="6"/>
        <v>12974</v>
      </c>
      <c r="AK57" s="43"/>
      <c r="AL57" s="40">
        <v>45366</v>
      </c>
      <c r="AM57" s="40"/>
      <c r="AN57" s="40"/>
      <c r="AO57" s="40">
        <v>45397</v>
      </c>
      <c r="AP57" s="40"/>
      <c r="AQ57" s="49"/>
      <c r="AR57" s="41" t="s">
        <v>61</v>
      </c>
      <c r="AS57" s="41">
        <v>10</v>
      </c>
      <c r="AT57" s="34">
        <f>(J57*10)/100</f>
        <v>16121260.305</v>
      </c>
      <c r="AU57" s="43"/>
      <c r="AV57" s="44">
        <v>0</v>
      </c>
      <c r="AW57" s="46">
        <f t="shared" si="7"/>
        <v>161212603.05000001</v>
      </c>
      <c r="AX57" s="46">
        <f>O57</f>
        <v>161212603.05000001</v>
      </c>
      <c r="AY57" s="43" t="s">
        <v>329</v>
      </c>
    </row>
    <row r="58" spans="1:51" ht="44.25" customHeight="1" x14ac:dyDescent="0.25">
      <c r="A58" s="47" t="s">
        <v>519</v>
      </c>
      <c r="B58" s="49">
        <v>45211</v>
      </c>
      <c r="C58" s="43">
        <v>545</v>
      </c>
      <c r="D58" s="39" t="s">
        <v>520</v>
      </c>
      <c r="E58" s="42" t="s">
        <v>521</v>
      </c>
      <c r="F58" s="40">
        <v>45230</v>
      </c>
      <c r="G58" s="41" t="s">
        <v>522</v>
      </c>
      <c r="H58" s="43" t="s">
        <v>506</v>
      </c>
      <c r="I58" s="43" t="s">
        <v>523</v>
      </c>
      <c r="J58" s="55">
        <v>7108442.8799999999</v>
      </c>
      <c r="K58" s="55">
        <v>7108442.8799999999</v>
      </c>
      <c r="L58" s="55">
        <v>0</v>
      </c>
      <c r="M58" s="55">
        <v>0</v>
      </c>
      <c r="N58" s="44">
        <v>7108442.8799999999</v>
      </c>
      <c r="O58" s="34">
        <f t="shared" si="8"/>
        <v>7108442.8799999999</v>
      </c>
      <c r="P58" s="34">
        <f t="shared" si="4"/>
        <v>7108442.8799999999</v>
      </c>
      <c r="Q58" s="43" t="s">
        <v>524</v>
      </c>
      <c r="R58" s="43" t="s">
        <v>525</v>
      </c>
      <c r="S58" s="43" t="s">
        <v>526</v>
      </c>
      <c r="T58" s="43" t="s">
        <v>527</v>
      </c>
      <c r="U58" s="48">
        <v>0</v>
      </c>
      <c r="V58" s="41">
        <v>100</v>
      </c>
      <c r="W58" s="41" t="s">
        <v>327</v>
      </c>
      <c r="X58" s="56">
        <v>27854.400000000001</v>
      </c>
      <c r="Y58" s="34">
        <f>P58/AA58</f>
        <v>31.9</v>
      </c>
      <c r="Z58" s="44">
        <f t="shared" si="3"/>
        <v>888555.36</v>
      </c>
      <c r="AA58" s="44">
        <v>222835.20000000001</v>
      </c>
      <c r="AB58" s="44">
        <v>222835.20000000001</v>
      </c>
      <c r="AC58" s="44">
        <v>0</v>
      </c>
      <c r="AD58" s="44">
        <v>0</v>
      </c>
      <c r="AE58" s="44"/>
      <c r="AF58" s="44">
        <v>0</v>
      </c>
      <c r="AG58" s="44"/>
      <c r="AH58" s="44">
        <f t="shared" si="1"/>
        <v>0</v>
      </c>
      <c r="AI58" s="44">
        <f t="shared" si="5"/>
        <v>8</v>
      </c>
      <c r="AJ58" s="44">
        <f t="shared" si="6"/>
        <v>8</v>
      </c>
      <c r="AK58" s="43"/>
      <c r="AL58" s="40">
        <v>45300</v>
      </c>
      <c r="AM58" s="40"/>
      <c r="AN58" s="40"/>
      <c r="AO58" s="40">
        <v>45332</v>
      </c>
      <c r="AP58" s="40"/>
      <c r="AQ58" s="49"/>
      <c r="AR58" s="41" t="s">
        <v>220</v>
      </c>
      <c r="AS58" s="41">
        <v>10</v>
      </c>
      <c r="AT58" s="34">
        <f>(J58*10)/100</f>
        <v>710844.28799999994</v>
      </c>
      <c r="AU58" s="43"/>
      <c r="AV58" s="44">
        <v>7108442.8799999999</v>
      </c>
      <c r="AW58" s="46">
        <f t="shared" si="7"/>
        <v>0</v>
      </c>
      <c r="AX58" s="46">
        <f>O58</f>
        <v>7108442.8799999999</v>
      </c>
      <c r="AY58" s="43" t="s">
        <v>366</v>
      </c>
    </row>
    <row r="59" spans="1:51" ht="44.25" customHeight="1" x14ac:dyDescent="0.25">
      <c r="A59" s="47" t="s">
        <v>528</v>
      </c>
      <c r="B59" s="49">
        <v>45211</v>
      </c>
      <c r="C59" s="43">
        <v>545</v>
      </c>
      <c r="D59" s="39" t="s">
        <v>529</v>
      </c>
      <c r="E59" s="42" t="s">
        <v>530</v>
      </c>
      <c r="F59" s="40">
        <v>45230</v>
      </c>
      <c r="G59" s="41" t="s">
        <v>531</v>
      </c>
      <c r="H59" s="43" t="s">
        <v>87</v>
      </c>
      <c r="I59" s="43" t="s">
        <v>532</v>
      </c>
      <c r="J59" s="55">
        <v>17806060.800000001</v>
      </c>
      <c r="K59" s="55">
        <v>17806060.800000001</v>
      </c>
      <c r="L59" s="55">
        <v>0</v>
      </c>
      <c r="M59" s="55">
        <v>0</v>
      </c>
      <c r="N59" s="44">
        <v>17806060.800000001</v>
      </c>
      <c r="O59" s="34">
        <f t="shared" si="8"/>
        <v>17806060.800000001</v>
      </c>
      <c r="P59" s="34">
        <f t="shared" si="4"/>
        <v>17806060.800000001</v>
      </c>
      <c r="Q59" s="43" t="s">
        <v>380</v>
      </c>
      <c r="R59" s="43" t="s">
        <v>381</v>
      </c>
      <c r="S59" s="43" t="s">
        <v>533</v>
      </c>
      <c r="T59" s="43" t="s">
        <v>58</v>
      </c>
      <c r="U59" s="48">
        <v>0</v>
      </c>
      <c r="V59" s="41">
        <v>100</v>
      </c>
      <c r="W59" s="41" t="s">
        <v>82</v>
      </c>
      <c r="X59" s="50">
        <v>12</v>
      </c>
      <c r="Y59" s="34">
        <f>P59/AA59</f>
        <v>247306.40000000002</v>
      </c>
      <c r="Z59" s="44">
        <f t="shared" si="3"/>
        <v>2967676.8000000003</v>
      </c>
      <c r="AA59" s="44">
        <v>72</v>
      </c>
      <c r="AB59" s="44">
        <v>72</v>
      </c>
      <c r="AC59" s="44">
        <v>0</v>
      </c>
      <c r="AD59" s="44">
        <v>0</v>
      </c>
      <c r="AE59" s="44"/>
      <c r="AF59" s="44">
        <v>0</v>
      </c>
      <c r="AG59" s="44"/>
      <c r="AH59" s="44">
        <f t="shared" si="1"/>
        <v>0</v>
      </c>
      <c r="AI59" s="44">
        <f t="shared" si="5"/>
        <v>6</v>
      </c>
      <c r="AJ59" s="44">
        <f t="shared" si="6"/>
        <v>6</v>
      </c>
      <c r="AK59" s="43" t="s">
        <v>534</v>
      </c>
      <c r="AL59" s="40">
        <v>45300</v>
      </c>
      <c r="AM59" s="40"/>
      <c r="AN59" s="40"/>
      <c r="AO59" s="40">
        <v>45331</v>
      </c>
      <c r="AP59" s="40"/>
      <c r="AQ59" s="49"/>
      <c r="AR59" s="41" t="s">
        <v>61</v>
      </c>
      <c r="AS59" s="41">
        <v>10</v>
      </c>
      <c r="AT59" s="34">
        <f>(J59*10)/100</f>
        <v>1780606.08</v>
      </c>
      <c r="AU59" s="43"/>
      <c r="AV59" s="44">
        <v>17806060.800000001</v>
      </c>
      <c r="AW59" s="46">
        <f t="shared" si="7"/>
        <v>0</v>
      </c>
      <c r="AX59" s="46">
        <f>O59</f>
        <v>17806060.800000001</v>
      </c>
      <c r="AY59" s="43" t="s">
        <v>366</v>
      </c>
    </row>
    <row r="60" spans="1:51" ht="44.25" customHeight="1" x14ac:dyDescent="0.25">
      <c r="A60" s="47" t="s">
        <v>535</v>
      </c>
      <c r="B60" s="49">
        <v>45211</v>
      </c>
      <c r="C60" s="43" t="s">
        <v>498</v>
      </c>
      <c r="D60" s="39" t="s">
        <v>536</v>
      </c>
      <c r="E60" s="42" t="s">
        <v>537</v>
      </c>
      <c r="F60" s="40">
        <v>45230</v>
      </c>
      <c r="G60" s="41" t="s">
        <v>538</v>
      </c>
      <c r="H60" s="43" t="s">
        <v>140</v>
      </c>
      <c r="I60" s="43" t="s">
        <v>501</v>
      </c>
      <c r="J60" s="55">
        <v>288944067.75</v>
      </c>
      <c r="K60" s="55">
        <v>288944067.75</v>
      </c>
      <c r="L60" s="55">
        <v>0</v>
      </c>
      <c r="M60" s="55">
        <v>0</v>
      </c>
      <c r="N60" s="44">
        <v>288944067.75</v>
      </c>
      <c r="O60" s="34">
        <f t="shared" si="8"/>
        <v>288944067.75</v>
      </c>
      <c r="P60" s="34">
        <f t="shared" si="4"/>
        <v>288944067.75</v>
      </c>
      <c r="Q60" s="43" t="s">
        <v>539</v>
      </c>
      <c r="R60" s="43" t="s">
        <v>540</v>
      </c>
      <c r="S60" s="43" t="s">
        <v>541</v>
      </c>
      <c r="T60" s="43" t="s">
        <v>81</v>
      </c>
      <c r="U60" s="48">
        <v>100</v>
      </c>
      <c r="V60" s="41">
        <v>0</v>
      </c>
      <c r="W60" s="41" t="s">
        <v>392</v>
      </c>
      <c r="X60" s="50">
        <v>188</v>
      </c>
      <c r="Y60" s="34">
        <f>P60/AA60</f>
        <v>574.54999999999995</v>
      </c>
      <c r="Z60" s="44">
        <f t="shared" si="3"/>
        <v>108015.4</v>
      </c>
      <c r="AA60" s="44">
        <v>502905</v>
      </c>
      <c r="AB60" s="44">
        <v>502905</v>
      </c>
      <c r="AC60" s="44">
        <v>0</v>
      </c>
      <c r="AD60" s="44">
        <v>0</v>
      </c>
      <c r="AE60" s="44"/>
      <c r="AF60" s="44">
        <v>0</v>
      </c>
      <c r="AG60" s="44"/>
      <c r="AH60" s="44">
        <f t="shared" si="1"/>
        <v>0</v>
      </c>
      <c r="AI60" s="44">
        <f t="shared" si="5"/>
        <v>2675.0265957446809</v>
      </c>
      <c r="AJ60" s="44">
        <f t="shared" si="6"/>
        <v>2676</v>
      </c>
      <c r="AK60" s="43"/>
      <c r="AL60" s="40">
        <v>45301</v>
      </c>
      <c r="AM60" s="40"/>
      <c r="AN60" s="40"/>
      <c r="AO60" s="40">
        <v>45332</v>
      </c>
      <c r="AP60" s="40"/>
      <c r="AQ60" s="49"/>
      <c r="AR60" s="41" t="s">
        <v>61</v>
      </c>
      <c r="AS60" s="41">
        <v>10</v>
      </c>
      <c r="AT60" s="34">
        <f>(J60*10)/100</f>
        <v>28894406.774999999</v>
      </c>
      <c r="AU60" s="43"/>
      <c r="AV60" s="44">
        <v>0</v>
      </c>
      <c r="AW60" s="46">
        <f t="shared" si="7"/>
        <v>288944067.75</v>
      </c>
      <c r="AX60" s="46">
        <f>O60</f>
        <v>288944067.75</v>
      </c>
      <c r="AY60" s="43" t="s">
        <v>329</v>
      </c>
    </row>
    <row r="61" spans="1:51" ht="44.25" customHeight="1" x14ac:dyDescent="0.25">
      <c r="A61" s="47" t="s">
        <v>542</v>
      </c>
      <c r="B61" s="49">
        <v>45211</v>
      </c>
      <c r="C61" s="43">
        <v>545</v>
      </c>
      <c r="D61" s="39" t="s">
        <v>543</v>
      </c>
      <c r="E61" s="42" t="s">
        <v>544</v>
      </c>
      <c r="F61" s="40">
        <v>45230</v>
      </c>
      <c r="G61" s="41" t="s">
        <v>545</v>
      </c>
      <c r="H61" s="43" t="s">
        <v>87</v>
      </c>
      <c r="I61" s="43" t="s">
        <v>343</v>
      </c>
      <c r="J61" s="55">
        <v>24780777.600000001</v>
      </c>
      <c r="K61" s="55">
        <v>24780777.600000001</v>
      </c>
      <c r="L61" s="55">
        <v>0</v>
      </c>
      <c r="M61" s="55">
        <v>0</v>
      </c>
      <c r="N61" s="44">
        <v>24780777.600000001</v>
      </c>
      <c r="O61" s="34">
        <f t="shared" si="8"/>
        <v>24780777.600000001</v>
      </c>
      <c r="P61" s="34">
        <f t="shared" si="4"/>
        <v>24780777.600000001</v>
      </c>
      <c r="Q61" s="43" t="s">
        <v>344</v>
      </c>
      <c r="R61" s="43" t="s">
        <v>345</v>
      </c>
      <c r="S61" s="43" t="s">
        <v>346</v>
      </c>
      <c r="T61" s="43" t="s">
        <v>347</v>
      </c>
      <c r="U61" s="48">
        <v>0</v>
      </c>
      <c r="V61" s="41">
        <v>100</v>
      </c>
      <c r="W61" s="41" t="s">
        <v>348</v>
      </c>
      <c r="X61" s="50">
        <v>30</v>
      </c>
      <c r="Y61" s="34">
        <f>P61/AA61</f>
        <v>25813.31</v>
      </c>
      <c r="Z61" s="44">
        <f t="shared" si="3"/>
        <v>774399.3</v>
      </c>
      <c r="AA61" s="44">
        <v>960</v>
      </c>
      <c r="AB61" s="44">
        <v>960</v>
      </c>
      <c r="AC61" s="44">
        <v>0</v>
      </c>
      <c r="AD61" s="44">
        <v>0</v>
      </c>
      <c r="AE61" s="44"/>
      <c r="AF61" s="44">
        <v>0</v>
      </c>
      <c r="AG61" s="44"/>
      <c r="AH61" s="44">
        <f t="shared" si="1"/>
        <v>0</v>
      </c>
      <c r="AI61" s="44">
        <f t="shared" si="5"/>
        <v>32</v>
      </c>
      <c r="AJ61" s="44">
        <f t="shared" si="6"/>
        <v>32</v>
      </c>
      <c r="AK61" s="43"/>
      <c r="AL61" s="40">
        <v>45300</v>
      </c>
      <c r="AM61" s="40"/>
      <c r="AN61" s="40"/>
      <c r="AO61" s="40">
        <v>45332</v>
      </c>
      <c r="AP61" s="40"/>
      <c r="AQ61" s="49"/>
      <c r="AR61" s="41" t="s">
        <v>61</v>
      </c>
      <c r="AS61" s="41">
        <v>10</v>
      </c>
      <c r="AT61" s="34">
        <f>(J61*10)/100</f>
        <v>2478077.7599999998</v>
      </c>
      <c r="AU61" s="43"/>
      <c r="AV61" s="44">
        <v>24780777.600000001</v>
      </c>
      <c r="AW61" s="46">
        <f t="shared" si="7"/>
        <v>0</v>
      </c>
      <c r="AX61" s="46">
        <f>O61</f>
        <v>24780777.600000001</v>
      </c>
      <c r="AY61" s="43" t="s">
        <v>366</v>
      </c>
    </row>
    <row r="62" spans="1:51" ht="44.25" customHeight="1" x14ac:dyDescent="0.25">
      <c r="A62" s="47" t="s">
        <v>546</v>
      </c>
      <c r="B62" s="49">
        <v>45215</v>
      </c>
      <c r="C62" s="43">
        <v>545</v>
      </c>
      <c r="D62" s="39" t="s">
        <v>547</v>
      </c>
      <c r="E62" s="42" t="s">
        <v>548</v>
      </c>
      <c r="F62" s="40">
        <v>45237</v>
      </c>
      <c r="G62" s="41" t="s">
        <v>549</v>
      </c>
      <c r="H62" s="43" t="s">
        <v>87</v>
      </c>
      <c r="I62" s="43" t="s">
        <v>418</v>
      </c>
      <c r="J62" s="55">
        <v>5420807.7000000002</v>
      </c>
      <c r="K62" s="55">
        <v>5420807.7000000002</v>
      </c>
      <c r="L62" s="55">
        <v>0</v>
      </c>
      <c r="M62" s="55">
        <v>0</v>
      </c>
      <c r="N62" s="44">
        <v>5420807.7000000002</v>
      </c>
      <c r="O62" s="34">
        <f t="shared" si="8"/>
        <v>5420807.7000000002</v>
      </c>
      <c r="P62" s="34">
        <f t="shared" si="4"/>
        <v>5420807.7000000002</v>
      </c>
      <c r="Q62" s="43" t="s">
        <v>344</v>
      </c>
      <c r="R62" s="43" t="s">
        <v>550</v>
      </c>
      <c r="S62" s="43" t="s">
        <v>551</v>
      </c>
      <c r="T62" s="43" t="s">
        <v>347</v>
      </c>
      <c r="U62" s="48">
        <v>0</v>
      </c>
      <c r="V62" s="41">
        <v>100</v>
      </c>
      <c r="W62" s="41" t="s">
        <v>348</v>
      </c>
      <c r="X62" s="50">
        <v>15</v>
      </c>
      <c r="Y62" s="34">
        <f>P62/AA62</f>
        <v>25813.370000000003</v>
      </c>
      <c r="Z62" s="44">
        <f t="shared" si="3"/>
        <v>387200.55000000005</v>
      </c>
      <c r="AA62" s="44">
        <v>210</v>
      </c>
      <c r="AB62" s="44">
        <v>210</v>
      </c>
      <c r="AC62" s="44">
        <v>0</v>
      </c>
      <c r="AD62" s="44">
        <v>0</v>
      </c>
      <c r="AE62" s="44"/>
      <c r="AF62" s="44">
        <v>0</v>
      </c>
      <c r="AG62" s="44"/>
      <c r="AH62" s="44">
        <f t="shared" si="1"/>
        <v>0</v>
      </c>
      <c r="AI62" s="44">
        <f t="shared" si="5"/>
        <v>14</v>
      </c>
      <c r="AJ62" s="44">
        <f t="shared" si="6"/>
        <v>14</v>
      </c>
      <c r="AK62" s="43"/>
      <c r="AL62" s="40">
        <v>45300</v>
      </c>
      <c r="AM62" s="40"/>
      <c r="AN62" s="40"/>
      <c r="AO62" s="40">
        <v>45332</v>
      </c>
      <c r="AP62" s="40"/>
      <c r="AQ62" s="49"/>
      <c r="AR62" s="41" t="s">
        <v>61</v>
      </c>
      <c r="AS62" s="41">
        <v>10</v>
      </c>
      <c r="AT62" s="34">
        <f>(J62*10)/100</f>
        <v>542080.77</v>
      </c>
      <c r="AU62" s="43"/>
      <c r="AV62" s="44">
        <v>5420807.7000000002</v>
      </c>
      <c r="AW62" s="46">
        <f t="shared" si="7"/>
        <v>0</v>
      </c>
      <c r="AX62" s="46">
        <f>O62</f>
        <v>5420807.7000000002</v>
      </c>
      <c r="AY62" s="43" t="s">
        <v>366</v>
      </c>
    </row>
    <row r="63" spans="1:51" ht="126" x14ac:dyDescent="0.25">
      <c r="A63" s="47" t="s">
        <v>552</v>
      </c>
      <c r="B63" s="40">
        <v>45215</v>
      </c>
      <c r="C63" s="41">
        <v>545</v>
      </c>
      <c r="D63" s="39" t="s">
        <v>553</v>
      </c>
      <c r="E63" s="42" t="s">
        <v>554</v>
      </c>
      <c r="F63" s="40">
        <v>45237</v>
      </c>
      <c r="G63" s="41" t="s">
        <v>555</v>
      </c>
      <c r="H63" s="43" t="s">
        <v>87</v>
      </c>
      <c r="I63" s="43" t="s">
        <v>371</v>
      </c>
      <c r="J63" s="44">
        <v>17806060.800000001</v>
      </c>
      <c r="K63" s="44">
        <v>17806060.800000001</v>
      </c>
      <c r="L63" s="55">
        <v>0</v>
      </c>
      <c r="M63" s="55">
        <v>0</v>
      </c>
      <c r="N63" s="44">
        <v>17806060.800000001</v>
      </c>
      <c r="O63" s="34">
        <f t="shared" si="8"/>
        <v>17806060.800000001</v>
      </c>
      <c r="P63" s="34">
        <f t="shared" si="4"/>
        <v>17806060.800000001</v>
      </c>
      <c r="Q63" s="43" t="s">
        <v>372</v>
      </c>
      <c r="R63" s="43" t="s">
        <v>556</v>
      </c>
      <c r="S63" s="43" t="s">
        <v>374</v>
      </c>
      <c r="T63" s="43" t="s">
        <v>58</v>
      </c>
      <c r="U63" s="48">
        <v>0</v>
      </c>
      <c r="V63" s="41">
        <v>100</v>
      </c>
      <c r="W63" s="41" t="s">
        <v>82</v>
      </c>
      <c r="X63" s="56">
        <v>9.6</v>
      </c>
      <c r="Y63" s="34">
        <f>P63/AA63</f>
        <v>618266</v>
      </c>
      <c r="Z63" s="44">
        <f t="shared" si="3"/>
        <v>5935353.5999999996</v>
      </c>
      <c r="AA63" s="44">
        <v>28.8</v>
      </c>
      <c r="AB63" s="44">
        <v>28.8</v>
      </c>
      <c r="AC63" s="44">
        <v>0</v>
      </c>
      <c r="AD63" s="44">
        <v>0</v>
      </c>
      <c r="AE63" s="44"/>
      <c r="AF63" s="44">
        <v>0</v>
      </c>
      <c r="AG63" s="44"/>
      <c r="AH63" s="44">
        <f t="shared" si="1"/>
        <v>0</v>
      </c>
      <c r="AI63" s="44">
        <f t="shared" si="5"/>
        <v>3</v>
      </c>
      <c r="AJ63" s="44">
        <f t="shared" si="6"/>
        <v>3</v>
      </c>
      <c r="AK63" s="43"/>
      <c r="AL63" s="40">
        <v>45300</v>
      </c>
      <c r="AM63" s="40"/>
      <c r="AN63" s="40"/>
      <c r="AO63" s="40">
        <v>45332</v>
      </c>
      <c r="AP63" s="40"/>
      <c r="AQ63" s="49"/>
      <c r="AR63" s="41" t="s">
        <v>61</v>
      </c>
      <c r="AS63" s="41">
        <v>10</v>
      </c>
      <c r="AT63" s="34">
        <f>(J63*10)/100</f>
        <v>1780606.08</v>
      </c>
      <c r="AU63" s="43"/>
      <c r="AV63" s="44">
        <v>17806060.800000001</v>
      </c>
      <c r="AW63" s="46">
        <f t="shared" si="7"/>
        <v>0</v>
      </c>
      <c r="AX63" s="46">
        <f>O63</f>
        <v>17806060.800000001</v>
      </c>
      <c r="AY63" s="43" t="s">
        <v>366</v>
      </c>
    </row>
    <row r="64" spans="1:51" ht="85.5" customHeight="1" x14ac:dyDescent="0.25">
      <c r="A64" s="47" t="s">
        <v>557</v>
      </c>
      <c r="B64" s="40">
        <v>45217</v>
      </c>
      <c r="C64" s="41">
        <v>545</v>
      </c>
      <c r="D64" s="39" t="s">
        <v>558</v>
      </c>
      <c r="E64" s="42" t="s">
        <v>559</v>
      </c>
      <c r="F64" s="40">
        <v>45237</v>
      </c>
      <c r="G64" s="41" t="s">
        <v>560</v>
      </c>
      <c r="H64" s="43" t="s">
        <v>506</v>
      </c>
      <c r="I64" s="43" t="s">
        <v>507</v>
      </c>
      <c r="J64" s="44">
        <v>2210956</v>
      </c>
      <c r="K64" s="44">
        <v>2210956</v>
      </c>
      <c r="L64" s="55">
        <v>0</v>
      </c>
      <c r="M64" s="55">
        <v>0</v>
      </c>
      <c r="N64" s="44">
        <v>2210956</v>
      </c>
      <c r="O64" s="34">
        <f t="shared" si="8"/>
        <v>2210956</v>
      </c>
      <c r="P64" s="34">
        <f t="shared" si="4"/>
        <v>2210956</v>
      </c>
      <c r="Q64" s="43" t="s">
        <v>561</v>
      </c>
      <c r="R64" s="43" t="s">
        <v>562</v>
      </c>
      <c r="S64" s="43" t="s">
        <v>563</v>
      </c>
      <c r="T64" s="43" t="s">
        <v>58</v>
      </c>
      <c r="U64" s="48">
        <v>0</v>
      </c>
      <c r="V64" s="41">
        <v>100</v>
      </c>
      <c r="W64" s="41" t="s">
        <v>327</v>
      </c>
      <c r="X64" s="50">
        <v>50</v>
      </c>
      <c r="Y64" s="34">
        <f>P64/AA64</f>
        <v>1004.98</v>
      </c>
      <c r="Z64" s="44">
        <f t="shared" si="3"/>
        <v>50249</v>
      </c>
      <c r="AA64" s="44">
        <v>2200</v>
      </c>
      <c r="AB64" s="44">
        <v>2200</v>
      </c>
      <c r="AC64" s="44">
        <v>0</v>
      </c>
      <c r="AD64" s="44">
        <v>0</v>
      </c>
      <c r="AE64" s="44"/>
      <c r="AF64" s="44">
        <v>0</v>
      </c>
      <c r="AG64" s="44"/>
      <c r="AH64" s="44">
        <f t="shared" si="1"/>
        <v>0</v>
      </c>
      <c r="AI64" s="44">
        <f t="shared" si="5"/>
        <v>44</v>
      </c>
      <c r="AJ64" s="44">
        <f t="shared" si="6"/>
        <v>44</v>
      </c>
      <c r="AK64" s="43"/>
      <c r="AL64" s="40">
        <v>45300</v>
      </c>
      <c r="AM64" s="40"/>
      <c r="AN64" s="40"/>
      <c r="AO64" s="40">
        <v>45332</v>
      </c>
      <c r="AP64" s="40"/>
      <c r="AQ64" s="49"/>
      <c r="AR64" s="41" t="s">
        <v>220</v>
      </c>
      <c r="AS64" s="41">
        <v>10</v>
      </c>
      <c r="AT64" s="34">
        <f>(J64*10)/100</f>
        <v>221095.6</v>
      </c>
      <c r="AU64" s="43" t="s">
        <v>564</v>
      </c>
      <c r="AV64" s="44">
        <v>2210956</v>
      </c>
      <c r="AW64" s="46">
        <f t="shared" si="7"/>
        <v>0</v>
      </c>
      <c r="AX64" s="46">
        <f>O64</f>
        <v>2210956</v>
      </c>
      <c r="AY64" s="43" t="s">
        <v>366</v>
      </c>
    </row>
    <row r="65" spans="1:51" ht="75" x14ac:dyDescent="0.25">
      <c r="A65" s="47" t="s">
        <v>565</v>
      </c>
      <c r="B65" s="40">
        <v>45217</v>
      </c>
      <c r="C65" s="41">
        <v>545</v>
      </c>
      <c r="D65" s="39" t="s">
        <v>566</v>
      </c>
      <c r="E65" s="42" t="s">
        <v>567</v>
      </c>
      <c r="F65" s="40">
        <v>45237</v>
      </c>
      <c r="G65" s="41" t="s">
        <v>568</v>
      </c>
      <c r="H65" s="43" t="s">
        <v>569</v>
      </c>
      <c r="I65" s="43" t="s">
        <v>570</v>
      </c>
      <c r="J65" s="44">
        <v>3519984.6</v>
      </c>
      <c r="K65" s="44">
        <v>3519984.6</v>
      </c>
      <c r="L65" s="55">
        <v>0</v>
      </c>
      <c r="M65" s="55">
        <v>0</v>
      </c>
      <c r="N65" s="44">
        <v>3519984.6</v>
      </c>
      <c r="O65" s="34">
        <f t="shared" si="8"/>
        <v>3519984.6</v>
      </c>
      <c r="P65" s="34">
        <f t="shared" si="4"/>
        <v>3519984.6</v>
      </c>
      <c r="Q65" s="43" t="s">
        <v>571</v>
      </c>
      <c r="R65" s="43" t="s">
        <v>572</v>
      </c>
      <c r="S65" s="43" t="s">
        <v>573</v>
      </c>
      <c r="T65" s="43" t="s">
        <v>81</v>
      </c>
      <c r="U65" s="48">
        <v>100</v>
      </c>
      <c r="V65" s="41">
        <v>0</v>
      </c>
      <c r="W65" s="41" t="s">
        <v>392</v>
      </c>
      <c r="X65" s="50">
        <v>60</v>
      </c>
      <c r="Y65" s="34">
        <f>P65/AA65</f>
        <v>5333.31</v>
      </c>
      <c r="Z65" s="44">
        <f t="shared" si="3"/>
        <v>319998.60000000003</v>
      </c>
      <c r="AA65" s="44">
        <v>660</v>
      </c>
      <c r="AB65" s="44">
        <v>660</v>
      </c>
      <c r="AC65" s="44">
        <v>0</v>
      </c>
      <c r="AD65" s="44">
        <v>0</v>
      </c>
      <c r="AE65" s="44"/>
      <c r="AF65" s="44">
        <v>0</v>
      </c>
      <c r="AG65" s="44"/>
      <c r="AH65" s="44">
        <f t="shared" si="1"/>
        <v>0</v>
      </c>
      <c r="AI65" s="44">
        <f t="shared" si="5"/>
        <v>11</v>
      </c>
      <c r="AJ65" s="44">
        <f t="shared" si="6"/>
        <v>11</v>
      </c>
      <c r="AK65" s="43"/>
      <c r="AL65" s="40">
        <v>45300</v>
      </c>
      <c r="AM65" s="40"/>
      <c r="AN65" s="40"/>
      <c r="AO65" s="40">
        <v>45332</v>
      </c>
      <c r="AP65" s="40"/>
      <c r="AQ65" s="49"/>
      <c r="AR65" s="41" t="s">
        <v>61</v>
      </c>
      <c r="AS65" s="41">
        <v>10</v>
      </c>
      <c r="AT65" s="34">
        <f>(J65*10)/100</f>
        <v>351998.46</v>
      </c>
      <c r="AU65" s="43"/>
      <c r="AV65" s="44">
        <v>0</v>
      </c>
      <c r="AW65" s="46">
        <f t="shared" si="7"/>
        <v>3519984.6</v>
      </c>
      <c r="AX65" s="46">
        <f>O65</f>
        <v>3519984.6</v>
      </c>
      <c r="AY65" s="43" t="s">
        <v>329</v>
      </c>
    </row>
    <row r="66" spans="1:51" ht="94.5" x14ac:dyDescent="0.25">
      <c r="A66" s="47" t="s">
        <v>574</v>
      </c>
      <c r="B66" s="40">
        <v>45219</v>
      </c>
      <c r="C66" s="41">
        <v>545</v>
      </c>
      <c r="D66" s="39" t="s">
        <v>575</v>
      </c>
      <c r="E66" s="42" t="s">
        <v>576</v>
      </c>
      <c r="F66" s="40">
        <v>45240</v>
      </c>
      <c r="G66" s="41" t="s">
        <v>577</v>
      </c>
      <c r="H66" s="43" t="s">
        <v>322</v>
      </c>
      <c r="I66" s="43" t="s">
        <v>323</v>
      </c>
      <c r="J66" s="44">
        <v>18087484.800000001</v>
      </c>
      <c r="K66" s="44">
        <v>18087484.800000001</v>
      </c>
      <c r="L66" s="55">
        <v>0</v>
      </c>
      <c r="M66" s="55">
        <v>0</v>
      </c>
      <c r="N66" s="44">
        <v>18087484.800000001</v>
      </c>
      <c r="O66" s="34">
        <f t="shared" si="8"/>
        <v>18087484.800000001</v>
      </c>
      <c r="P66" s="34">
        <f t="shared" si="4"/>
        <v>18087484.800000001</v>
      </c>
      <c r="Q66" s="43" t="s">
        <v>324</v>
      </c>
      <c r="R66" s="43" t="s">
        <v>325</v>
      </c>
      <c r="S66" s="43" t="s">
        <v>326</v>
      </c>
      <c r="T66" s="43" t="s">
        <v>147</v>
      </c>
      <c r="U66" s="48">
        <v>0</v>
      </c>
      <c r="V66" s="41">
        <v>100</v>
      </c>
      <c r="W66" s="41" t="s">
        <v>327</v>
      </c>
      <c r="X66" s="50">
        <v>140</v>
      </c>
      <c r="Y66" s="34">
        <f>P66/AA66</f>
        <v>10766.36</v>
      </c>
      <c r="Z66" s="44">
        <f t="shared" si="3"/>
        <v>1507290.4000000001</v>
      </c>
      <c r="AA66" s="44">
        <v>1680</v>
      </c>
      <c r="AB66" s="44">
        <v>1680</v>
      </c>
      <c r="AC66" s="44">
        <v>0</v>
      </c>
      <c r="AD66" s="44">
        <v>0</v>
      </c>
      <c r="AE66" s="44"/>
      <c r="AF66" s="44">
        <v>0</v>
      </c>
      <c r="AG66" s="44"/>
      <c r="AH66" s="44">
        <f t="shared" si="1"/>
        <v>0</v>
      </c>
      <c r="AI66" s="44">
        <f t="shared" si="5"/>
        <v>12</v>
      </c>
      <c r="AJ66" s="44">
        <f t="shared" si="6"/>
        <v>12</v>
      </c>
      <c r="AK66" s="43" t="s">
        <v>578</v>
      </c>
      <c r="AL66" s="40">
        <v>45300</v>
      </c>
      <c r="AM66" s="40"/>
      <c r="AN66" s="40"/>
      <c r="AO66" s="40">
        <v>45332</v>
      </c>
      <c r="AP66" s="40"/>
      <c r="AQ66" s="49"/>
      <c r="AR66" s="41" t="s">
        <v>61</v>
      </c>
      <c r="AS66" s="41">
        <v>10</v>
      </c>
      <c r="AT66" s="34">
        <f>(J66*10)/100</f>
        <v>1808748.48</v>
      </c>
      <c r="AU66" s="43"/>
      <c r="AV66" s="44">
        <v>18087484.800000001</v>
      </c>
      <c r="AW66" s="46">
        <f t="shared" si="7"/>
        <v>0</v>
      </c>
      <c r="AX66" s="46">
        <f>O66</f>
        <v>18087484.800000001</v>
      </c>
      <c r="AY66" s="43" t="s">
        <v>366</v>
      </c>
    </row>
    <row r="67" spans="1:51" ht="75" x14ac:dyDescent="0.25">
      <c r="A67" s="47" t="s">
        <v>579</v>
      </c>
      <c r="B67" s="40">
        <v>45219</v>
      </c>
      <c r="C67" s="41">
        <v>545</v>
      </c>
      <c r="D67" s="39" t="s">
        <v>580</v>
      </c>
      <c r="E67" s="42" t="s">
        <v>581</v>
      </c>
      <c r="F67" s="40">
        <v>45240</v>
      </c>
      <c r="G67" s="41" t="s">
        <v>582</v>
      </c>
      <c r="H67" s="43" t="s">
        <v>53</v>
      </c>
      <c r="I67" s="43" t="s">
        <v>583</v>
      </c>
      <c r="J67" s="44">
        <v>96768822.079999998</v>
      </c>
      <c r="K67" s="44">
        <v>96768822.079999998</v>
      </c>
      <c r="L67" s="55">
        <v>0</v>
      </c>
      <c r="M67" s="55">
        <v>0</v>
      </c>
      <c r="N67" s="44">
        <v>96768822.079999998</v>
      </c>
      <c r="O67" s="34">
        <v>125663073.48</v>
      </c>
      <c r="P67" s="34">
        <f t="shared" si="4"/>
        <v>125663073.48</v>
      </c>
      <c r="Q67" s="43" t="s">
        <v>584</v>
      </c>
      <c r="R67" s="43" t="s">
        <v>585</v>
      </c>
      <c r="S67" s="43" t="s">
        <v>586</v>
      </c>
      <c r="T67" s="43" t="s">
        <v>391</v>
      </c>
      <c r="U67" s="48">
        <v>0</v>
      </c>
      <c r="V67" s="41">
        <v>100</v>
      </c>
      <c r="W67" s="41" t="s">
        <v>392</v>
      </c>
      <c r="X67" s="50">
        <v>28</v>
      </c>
      <c r="Y67" s="34">
        <f>P67/AA67</f>
        <v>1281.9100000000001</v>
      </c>
      <c r="Z67" s="44">
        <f t="shared" si="3"/>
        <v>35893.480000000003</v>
      </c>
      <c r="AA67" s="44">
        <f>AB67</f>
        <v>98028</v>
      </c>
      <c r="AB67" s="44">
        <v>98028</v>
      </c>
      <c r="AC67" s="44">
        <v>0</v>
      </c>
      <c r="AD67" s="44">
        <v>0</v>
      </c>
      <c r="AE67" s="44"/>
      <c r="AF67" s="44">
        <v>0</v>
      </c>
      <c r="AG67" s="44"/>
      <c r="AH67" s="44">
        <f t="shared" ref="AH67:AH119" si="9">AG67*Y67</f>
        <v>0</v>
      </c>
      <c r="AI67" s="44">
        <f t="shared" si="5"/>
        <v>3501</v>
      </c>
      <c r="AJ67" s="44">
        <f t="shared" si="6"/>
        <v>3501</v>
      </c>
      <c r="AK67" s="43" t="s">
        <v>328</v>
      </c>
      <c r="AL67" s="40">
        <v>45352</v>
      </c>
      <c r="AM67" s="40"/>
      <c r="AN67" s="40"/>
      <c r="AO67" s="40">
        <v>45383</v>
      </c>
      <c r="AP67" s="40"/>
      <c r="AQ67" s="49"/>
      <c r="AR67" s="41" t="s">
        <v>61</v>
      </c>
      <c r="AS67" s="41">
        <v>10</v>
      </c>
      <c r="AT67" s="34">
        <f>(J67*10)/100</f>
        <v>9676882.2079999987</v>
      </c>
      <c r="AU67" s="43"/>
      <c r="AV67" s="44">
        <v>0</v>
      </c>
      <c r="AW67" s="46">
        <f t="shared" si="7"/>
        <v>125663073.48</v>
      </c>
      <c r="AX67" s="46">
        <f>O67</f>
        <v>125663073.48</v>
      </c>
      <c r="AY67" s="43" t="s">
        <v>329</v>
      </c>
    </row>
    <row r="68" spans="1:51" ht="75" x14ac:dyDescent="0.25">
      <c r="A68" s="47" t="s">
        <v>587</v>
      </c>
      <c r="B68" s="40">
        <v>45222</v>
      </c>
      <c r="C68" s="41">
        <v>545</v>
      </c>
      <c r="D68" s="39" t="s">
        <v>588</v>
      </c>
      <c r="E68" s="42" t="s">
        <v>589</v>
      </c>
      <c r="F68" s="40">
        <v>45243</v>
      </c>
      <c r="G68" s="41" t="s">
        <v>590</v>
      </c>
      <c r="H68" s="43" t="s">
        <v>270</v>
      </c>
      <c r="I68" s="43" t="s">
        <v>591</v>
      </c>
      <c r="J68" s="44">
        <v>21516462</v>
      </c>
      <c r="K68" s="44">
        <v>21516462</v>
      </c>
      <c r="L68" s="55">
        <v>0</v>
      </c>
      <c r="M68" s="55">
        <v>0</v>
      </c>
      <c r="N68" s="44">
        <v>21516462</v>
      </c>
      <c r="O68" s="34">
        <v>27076896</v>
      </c>
      <c r="P68" s="34">
        <f t="shared" si="4"/>
        <v>27076896</v>
      </c>
      <c r="Q68" s="43" t="s">
        <v>592</v>
      </c>
      <c r="R68" s="43" t="s">
        <v>593</v>
      </c>
      <c r="S68" s="43" t="s">
        <v>594</v>
      </c>
      <c r="T68" s="43" t="s">
        <v>93</v>
      </c>
      <c r="U68" s="48">
        <v>0</v>
      </c>
      <c r="V68" s="41">
        <v>100</v>
      </c>
      <c r="W68" s="41" t="s">
        <v>392</v>
      </c>
      <c r="X68" s="50">
        <v>60</v>
      </c>
      <c r="Y68" s="34">
        <f>P68/AA68</f>
        <v>4029.3</v>
      </c>
      <c r="Z68" s="44">
        <f t="shared" si="3"/>
        <v>241758</v>
      </c>
      <c r="AA68" s="44">
        <v>6720</v>
      </c>
      <c r="AB68" s="44">
        <v>6720</v>
      </c>
      <c r="AC68" s="44">
        <v>0</v>
      </c>
      <c r="AD68" s="44">
        <v>0</v>
      </c>
      <c r="AE68" s="44"/>
      <c r="AF68" s="44">
        <v>0</v>
      </c>
      <c r="AG68" s="44"/>
      <c r="AH68" s="44">
        <f t="shared" si="9"/>
        <v>0</v>
      </c>
      <c r="AI68" s="44">
        <f t="shared" si="5"/>
        <v>112</v>
      </c>
      <c r="AJ68" s="44">
        <f t="shared" si="6"/>
        <v>112</v>
      </c>
      <c r="AK68" s="43" t="s">
        <v>328</v>
      </c>
      <c r="AL68" s="40">
        <v>45306</v>
      </c>
      <c r="AM68" s="40"/>
      <c r="AN68" s="40"/>
      <c r="AO68" s="40">
        <v>45337</v>
      </c>
      <c r="AP68" s="40"/>
      <c r="AQ68" s="49"/>
      <c r="AR68" s="41" t="s">
        <v>61</v>
      </c>
      <c r="AS68" s="41">
        <v>10</v>
      </c>
      <c r="AT68" s="34">
        <f>(J68*10)/100</f>
        <v>2151646.2000000002</v>
      </c>
      <c r="AU68" s="43"/>
      <c r="AV68" s="44">
        <v>27076896</v>
      </c>
      <c r="AW68" s="46">
        <f t="shared" si="7"/>
        <v>0</v>
      </c>
      <c r="AX68" s="46">
        <f>O68</f>
        <v>27076896</v>
      </c>
      <c r="AY68" s="43" t="s">
        <v>366</v>
      </c>
    </row>
    <row r="69" spans="1:51" ht="75" x14ac:dyDescent="0.25">
      <c r="A69" s="47" t="s">
        <v>595</v>
      </c>
      <c r="B69" s="40">
        <v>45222</v>
      </c>
      <c r="C69" s="41">
        <v>545</v>
      </c>
      <c r="D69" s="39" t="s">
        <v>436</v>
      </c>
      <c r="E69" s="42" t="s">
        <v>596</v>
      </c>
      <c r="F69" s="40" t="s">
        <v>436</v>
      </c>
      <c r="G69" s="41" t="s">
        <v>436</v>
      </c>
      <c r="H69" s="43" t="s">
        <v>436</v>
      </c>
      <c r="I69" s="43" t="s">
        <v>597</v>
      </c>
      <c r="J69" s="44">
        <v>11962491.300000001</v>
      </c>
      <c r="K69" s="44">
        <v>11962491.300000001</v>
      </c>
      <c r="L69" s="44"/>
      <c r="M69" s="44"/>
      <c r="N69" s="44">
        <v>0</v>
      </c>
      <c r="O69" s="34">
        <f t="shared" ref="O69:O80" si="10">N69</f>
        <v>0</v>
      </c>
      <c r="P69" s="34">
        <f t="shared" si="4"/>
        <v>0</v>
      </c>
      <c r="Q69" s="43"/>
      <c r="R69" s="43"/>
      <c r="S69" s="43"/>
      <c r="T69" s="43"/>
      <c r="U69" s="48"/>
      <c r="V69" s="41"/>
      <c r="W69" s="41"/>
      <c r="X69" s="50"/>
      <c r="Y69" s="34" t="e">
        <f>P69/AA69</f>
        <v>#DIV/0!</v>
      </c>
      <c r="Z69" s="44" t="e">
        <f t="shared" si="3"/>
        <v>#DIV/0!</v>
      </c>
      <c r="AA69" s="44">
        <v>0</v>
      </c>
      <c r="AB69" s="44">
        <v>0</v>
      </c>
      <c r="AC69" s="44">
        <v>0</v>
      </c>
      <c r="AD69" s="44">
        <v>0</v>
      </c>
      <c r="AE69" s="44"/>
      <c r="AF69" s="44" t="e">
        <v>#DIV/0!</v>
      </c>
      <c r="AG69" s="44"/>
      <c r="AH69" s="44" t="e">
        <f t="shared" si="9"/>
        <v>#DIV/0!</v>
      </c>
      <c r="AI69" s="44" t="e">
        <f t="shared" si="5"/>
        <v>#DIV/0!</v>
      </c>
      <c r="AJ69" s="44" t="e">
        <f t="shared" si="6"/>
        <v>#DIV/0!</v>
      </c>
      <c r="AK69" s="43"/>
      <c r="AL69" s="40"/>
      <c r="AM69" s="40"/>
      <c r="AN69" s="40"/>
      <c r="AO69" s="40"/>
      <c r="AP69" s="40"/>
      <c r="AQ69" s="49"/>
      <c r="AR69" s="41"/>
      <c r="AS69" s="41">
        <v>10</v>
      </c>
      <c r="AT69" s="34">
        <f>(J69*10)/100</f>
        <v>1196249.1299999999</v>
      </c>
      <c r="AU69" s="43"/>
      <c r="AV69" s="44">
        <v>0</v>
      </c>
      <c r="AW69" s="46">
        <f t="shared" si="7"/>
        <v>0</v>
      </c>
      <c r="AX69" s="46">
        <f>O69</f>
        <v>0</v>
      </c>
      <c r="AY69" s="43" t="s">
        <v>436</v>
      </c>
    </row>
    <row r="70" spans="1:51" ht="75" x14ac:dyDescent="0.25">
      <c r="A70" s="47" t="s">
        <v>598</v>
      </c>
      <c r="B70" s="40">
        <v>45223</v>
      </c>
      <c r="C70" s="41">
        <v>545</v>
      </c>
      <c r="D70" s="39" t="s">
        <v>436</v>
      </c>
      <c r="E70" s="42" t="s">
        <v>599</v>
      </c>
      <c r="F70" s="40" t="s">
        <v>436</v>
      </c>
      <c r="G70" s="41" t="s">
        <v>436</v>
      </c>
      <c r="H70" s="43" t="s">
        <v>436</v>
      </c>
      <c r="I70" s="43" t="s">
        <v>600</v>
      </c>
      <c r="J70" s="44">
        <v>11225026.560000001</v>
      </c>
      <c r="K70" s="44">
        <v>11225026.560000001</v>
      </c>
      <c r="L70" s="44"/>
      <c r="M70" s="44"/>
      <c r="N70" s="44">
        <v>0</v>
      </c>
      <c r="O70" s="34">
        <f t="shared" si="10"/>
        <v>0</v>
      </c>
      <c r="P70" s="34">
        <f t="shared" si="4"/>
        <v>0</v>
      </c>
      <c r="Q70" s="43"/>
      <c r="R70" s="43"/>
      <c r="S70" s="43"/>
      <c r="T70" s="43"/>
      <c r="U70" s="48"/>
      <c r="V70" s="41"/>
      <c r="W70" s="41"/>
      <c r="X70" s="50"/>
      <c r="Y70" s="34" t="e">
        <f>P70/AA70</f>
        <v>#DIV/0!</v>
      </c>
      <c r="Z70" s="44" t="e">
        <f t="shared" si="3"/>
        <v>#DIV/0!</v>
      </c>
      <c r="AA70" s="44">
        <v>0</v>
      </c>
      <c r="AB70" s="44">
        <v>0</v>
      </c>
      <c r="AC70" s="44">
        <v>0</v>
      </c>
      <c r="AD70" s="44">
        <v>0</v>
      </c>
      <c r="AE70" s="44"/>
      <c r="AF70" s="44" t="e">
        <v>#DIV/0!</v>
      </c>
      <c r="AG70" s="44"/>
      <c r="AH70" s="44" t="e">
        <f t="shared" si="9"/>
        <v>#DIV/0!</v>
      </c>
      <c r="AI70" s="44" t="e">
        <f t="shared" si="5"/>
        <v>#DIV/0!</v>
      </c>
      <c r="AJ70" s="44" t="e">
        <f t="shared" si="6"/>
        <v>#DIV/0!</v>
      </c>
      <c r="AK70" s="43"/>
      <c r="AL70" s="40"/>
      <c r="AM70" s="40"/>
      <c r="AN70" s="40"/>
      <c r="AO70" s="40"/>
      <c r="AP70" s="40"/>
      <c r="AQ70" s="49"/>
      <c r="AR70" s="41"/>
      <c r="AS70" s="41">
        <v>10</v>
      </c>
      <c r="AT70" s="34">
        <f>(J70*10)/100</f>
        <v>1122502.6560000002</v>
      </c>
      <c r="AU70" s="43"/>
      <c r="AV70" s="44">
        <v>0</v>
      </c>
      <c r="AW70" s="46">
        <f t="shared" si="7"/>
        <v>0</v>
      </c>
      <c r="AX70" s="46">
        <f>O70</f>
        <v>0</v>
      </c>
      <c r="AY70" s="43" t="s">
        <v>436</v>
      </c>
    </row>
    <row r="71" spans="1:51" ht="75" x14ac:dyDescent="0.25">
      <c r="A71" s="47" t="s">
        <v>601</v>
      </c>
      <c r="B71" s="40">
        <v>45225</v>
      </c>
      <c r="C71" s="41">
        <v>545</v>
      </c>
      <c r="D71" s="39" t="s">
        <v>602</v>
      </c>
      <c r="E71" s="42" t="s">
        <v>603</v>
      </c>
      <c r="F71" s="40">
        <v>45254</v>
      </c>
      <c r="G71" s="41" t="s">
        <v>604</v>
      </c>
      <c r="H71" s="43" t="s">
        <v>87</v>
      </c>
      <c r="I71" s="43" t="s">
        <v>605</v>
      </c>
      <c r="J71" s="44">
        <v>12464242.560000001</v>
      </c>
      <c r="K71" s="44">
        <v>12464242.560000001</v>
      </c>
      <c r="L71" s="44">
        <v>0</v>
      </c>
      <c r="M71" s="44">
        <v>0</v>
      </c>
      <c r="N71" s="44">
        <v>12464242.560000001</v>
      </c>
      <c r="O71" s="34">
        <f t="shared" si="10"/>
        <v>12464242.560000001</v>
      </c>
      <c r="P71" s="34">
        <f t="shared" si="4"/>
        <v>12464242.560000001</v>
      </c>
      <c r="Q71" s="43" t="s">
        <v>606</v>
      </c>
      <c r="R71" s="43" t="s">
        <v>607</v>
      </c>
      <c r="S71" s="43" t="s">
        <v>608</v>
      </c>
      <c r="T71" s="43" t="s">
        <v>58</v>
      </c>
      <c r="U71" s="48">
        <v>0</v>
      </c>
      <c r="V71" s="41">
        <v>100</v>
      </c>
      <c r="W71" s="41" t="s">
        <v>82</v>
      </c>
      <c r="X71" s="50">
        <v>8.4</v>
      </c>
      <c r="Y71" s="34">
        <f>P71/AA71</f>
        <v>247306.40000000002</v>
      </c>
      <c r="Z71" s="44">
        <f t="shared" si="3"/>
        <v>2077373.7600000002</v>
      </c>
      <c r="AA71" s="44">
        <v>50.4</v>
      </c>
      <c r="AB71" s="44">
        <v>50.4</v>
      </c>
      <c r="AC71" s="44">
        <v>0</v>
      </c>
      <c r="AD71" s="44">
        <v>0</v>
      </c>
      <c r="AE71" s="44"/>
      <c r="AF71" s="44">
        <v>0</v>
      </c>
      <c r="AG71" s="44"/>
      <c r="AH71" s="44">
        <f t="shared" si="9"/>
        <v>0</v>
      </c>
      <c r="AI71" s="44">
        <f t="shared" si="5"/>
        <v>6</v>
      </c>
      <c r="AJ71" s="44">
        <f t="shared" si="6"/>
        <v>6</v>
      </c>
      <c r="AK71" s="43" t="s">
        <v>609</v>
      </c>
      <c r="AL71" s="40">
        <v>45306</v>
      </c>
      <c r="AM71" s="40">
        <v>45536</v>
      </c>
      <c r="AN71" s="40"/>
      <c r="AO71" s="40">
        <v>45337</v>
      </c>
      <c r="AP71" s="40">
        <v>45200</v>
      </c>
      <c r="AQ71" s="49"/>
      <c r="AR71" s="41" t="s">
        <v>61</v>
      </c>
      <c r="AS71" s="41">
        <v>10</v>
      </c>
      <c r="AT71" s="34">
        <f>(J71*10)/100</f>
        <v>1246424.2560000001</v>
      </c>
      <c r="AU71" s="43"/>
      <c r="AV71" s="44">
        <v>12464242.560000001</v>
      </c>
      <c r="AW71" s="46">
        <f t="shared" si="7"/>
        <v>0</v>
      </c>
      <c r="AX71" s="46">
        <f>O71</f>
        <v>12464242.560000001</v>
      </c>
      <c r="AY71" s="43" t="s">
        <v>366</v>
      </c>
    </row>
    <row r="72" spans="1:51" ht="78.75" x14ac:dyDescent="0.25">
      <c r="A72" s="47" t="s">
        <v>610</v>
      </c>
      <c r="B72" s="40">
        <v>45230</v>
      </c>
      <c r="C72" s="41">
        <v>1416</v>
      </c>
      <c r="D72" s="39" t="s">
        <v>611</v>
      </c>
      <c r="E72" s="42" t="s">
        <v>612</v>
      </c>
      <c r="F72" s="40">
        <v>45250</v>
      </c>
      <c r="G72" s="41" t="s">
        <v>613</v>
      </c>
      <c r="H72" s="43" t="s">
        <v>53</v>
      </c>
      <c r="I72" s="43" t="s">
        <v>614</v>
      </c>
      <c r="J72" s="44">
        <v>265649669</v>
      </c>
      <c r="K72" s="44">
        <v>265649669</v>
      </c>
      <c r="L72" s="44">
        <v>0</v>
      </c>
      <c r="M72" s="44">
        <v>0</v>
      </c>
      <c r="N72" s="44">
        <v>265649669</v>
      </c>
      <c r="O72" s="34">
        <f t="shared" si="10"/>
        <v>265649669</v>
      </c>
      <c r="P72" s="34">
        <f t="shared" si="4"/>
        <v>265649669</v>
      </c>
      <c r="Q72" s="43" t="s">
        <v>615</v>
      </c>
      <c r="R72" s="43" t="s">
        <v>616</v>
      </c>
      <c r="S72" s="43" t="s">
        <v>617</v>
      </c>
      <c r="T72" s="43" t="s">
        <v>93</v>
      </c>
      <c r="U72" s="48">
        <v>0</v>
      </c>
      <c r="V72" s="41">
        <v>100</v>
      </c>
      <c r="W72" s="41" t="s">
        <v>82</v>
      </c>
      <c r="X72" s="50">
        <v>10</v>
      </c>
      <c r="Y72" s="34">
        <f>P72/AA72</f>
        <v>25791.23</v>
      </c>
      <c r="Z72" s="44">
        <f t="shared" si="3"/>
        <v>257912.3</v>
      </c>
      <c r="AA72" s="44">
        <v>10300</v>
      </c>
      <c r="AB72" s="44">
        <v>10300</v>
      </c>
      <c r="AC72" s="44">
        <v>0</v>
      </c>
      <c r="AD72" s="44">
        <v>0</v>
      </c>
      <c r="AE72" s="44"/>
      <c r="AF72" s="44">
        <v>0</v>
      </c>
      <c r="AG72" s="44"/>
      <c r="AH72" s="44">
        <f t="shared" si="9"/>
        <v>0</v>
      </c>
      <c r="AI72" s="44">
        <f t="shared" si="5"/>
        <v>1030</v>
      </c>
      <c r="AJ72" s="44">
        <f t="shared" si="6"/>
        <v>1030</v>
      </c>
      <c r="AK72" s="43" t="s">
        <v>618</v>
      </c>
      <c r="AL72" s="40">
        <v>45301</v>
      </c>
      <c r="AM72" s="40"/>
      <c r="AN72" s="40"/>
      <c r="AO72" s="40">
        <v>45332</v>
      </c>
      <c r="AP72" s="40"/>
      <c r="AQ72" s="49"/>
      <c r="AR72" s="41" t="s">
        <v>61</v>
      </c>
      <c r="AS72" s="41">
        <v>10</v>
      </c>
      <c r="AT72" s="34">
        <f>(J72*10)/100</f>
        <v>26564966.899999999</v>
      </c>
      <c r="AU72" s="43"/>
      <c r="AV72" s="44">
        <v>265649669</v>
      </c>
      <c r="AW72" s="46">
        <f t="shared" si="7"/>
        <v>0</v>
      </c>
      <c r="AX72" s="46">
        <f>O72</f>
        <v>265649669</v>
      </c>
      <c r="AY72" s="43" t="s">
        <v>366</v>
      </c>
    </row>
    <row r="73" spans="1:51" ht="78.75" x14ac:dyDescent="0.25">
      <c r="A73" s="47" t="s">
        <v>619</v>
      </c>
      <c r="B73" s="40">
        <v>45230</v>
      </c>
      <c r="C73" s="41">
        <v>1416</v>
      </c>
      <c r="D73" s="39" t="s">
        <v>620</v>
      </c>
      <c r="E73" s="42" t="s">
        <v>621</v>
      </c>
      <c r="F73" s="40">
        <v>45250</v>
      </c>
      <c r="G73" s="41" t="s">
        <v>622</v>
      </c>
      <c r="H73" s="43" t="s">
        <v>53</v>
      </c>
      <c r="I73" s="43" t="s">
        <v>614</v>
      </c>
      <c r="J73" s="44">
        <v>299436180.30000001</v>
      </c>
      <c r="K73" s="44">
        <v>299436180.30000001</v>
      </c>
      <c r="L73" s="44">
        <v>0</v>
      </c>
      <c r="M73" s="44">
        <v>0</v>
      </c>
      <c r="N73" s="44" t="e">
        <f>#REF!</f>
        <v>#REF!</v>
      </c>
      <c r="O73" s="34" t="e">
        <f t="shared" si="10"/>
        <v>#REF!</v>
      </c>
      <c r="P73" s="34" t="e">
        <f t="shared" si="4"/>
        <v>#REF!</v>
      </c>
      <c r="Q73" s="43" t="s">
        <v>615</v>
      </c>
      <c r="R73" s="43" t="s">
        <v>616</v>
      </c>
      <c r="S73" s="43" t="s">
        <v>617</v>
      </c>
      <c r="T73" s="43" t="s">
        <v>93</v>
      </c>
      <c r="U73" s="48">
        <v>0</v>
      </c>
      <c r="V73" s="41">
        <v>100</v>
      </c>
      <c r="W73" s="41" t="s">
        <v>82</v>
      </c>
      <c r="X73" s="50">
        <v>10</v>
      </c>
      <c r="Y73" s="34" t="e">
        <f>P73/AA73</f>
        <v>#REF!</v>
      </c>
      <c r="Z73" s="44" t="e">
        <f t="shared" si="3"/>
        <v>#REF!</v>
      </c>
      <c r="AA73" s="44">
        <v>11610</v>
      </c>
      <c r="AB73" s="44">
        <v>11610</v>
      </c>
      <c r="AC73" s="44">
        <v>0</v>
      </c>
      <c r="AD73" s="44">
        <v>0</v>
      </c>
      <c r="AE73" s="44"/>
      <c r="AF73" s="44">
        <v>0</v>
      </c>
      <c r="AG73" s="44"/>
      <c r="AH73" s="44" t="e">
        <f t="shared" si="9"/>
        <v>#REF!</v>
      </c>
      <c r="AI73" s="44">
        <f t="shared" si="5"/>
        <v>1161</v>
      </c>
      <c r="AJ73" s="44">
        <f t="shared" si="6"/>
        <v>1161</v>
      </c>
      <c r="AK73" s="43" t="s">
        <v>623</v>
      </c>
      <c r="AL73" s="40">
        <v>45301</v>
      </c>
      <c r="AM73" s="40"/>
      <c r="AN73" s="40"/>
      <c r="AO73" s="40">
        <v>45332</v>
      </c>
      <c r="AP73" s="40"/>
      <c r="AQ73" s="49"/>
      <c r="AR73" s="41" t="s">
        <v>61</v>
      </c>
      <c r="AS73" s="41">
        <v>10</v>
      </c>
      <c r="AT73" s="34">
        <f>(J73*10)/100</f>
        <v>29943618.030000001</v>
      </c>
      <c r="AU73" s="43"/>
      <c r="AV73" s="44">
        <v>299436180.30000001</v>
      </c>
      <c r="AW73" s="46" t="e">
        <f t="shared" si="7"/>
        <v>#REF!</v>
      </c>
      <c r="AX73" s="46" t="e">
        <f>O73</f>
        <v>#REF!</v>
      </c>
      <c r="AY73" s="43" t="s">
        <v>366</v>
      </c>
    </row>
    <row r="74" spans="1:51" ht="110.25" x14ac:dyDescent="0.25">
      <c r="A74" s="47" t="s">
        <v>624</v>
      </c>
      <c r="B74" s="40">
        <v>45230</v>
      </c>
      <c r="C74" s="41">
        <v>1416</v>
      </c>
      <c r="D74" s="39" t="s">
        <v>625</v>
      </c>
      <c r="E74" s="42" t="s">
        <v>626</v>
      </c>
      <c r="F74" s="40">
        <v>45250</v>
      </c>
      <c r="G74" s="41" t="s">
        <v>627</v>
      </c>
      <c r="H74" s="43" t="s">
        <v>53</v>
      </c>
      <c r="I74" s="43" t="s">
        <v>614</v>
      </c>
      <c r="J74" s="44">
        <v>296857057.30000001</v>
      </c>
      <c r="K74" s="44">
        <v>296857057.30000001</v>
      </c>
      <c r="L74" s="44">
        <v>0</v>
      </c>
      <c r="M74" s="44">
        <v>0</v>
      </c>
      <c r="N74" s="44" t="e">
        <f>#REF!</f>
        <v>#REF!</v>
      </c>
      <c r="O74" s="34" t="e">
        <f t="shared" si="10"/>
        <v>#REF!</v>
      </c>
      <c r="P74" s="34" t="e">
        <f t="shared" si="4"/>
        <v>#REF!</v>
      </c>
      <c r="Q74" s="43" t="s">
        <v>615</v>
      </c>
      <c r="R74" s="43" t="s">
        <v>616</v>
      </c>
      <c r="S74" s="43" t="s">
        <v>617</v>
      </c>
      <c r="T74" s="43" t="s">
        <v>93</v>
      </c>
      <c r="U74" s="48">
        <v>0</v>
      </c>
      <c r="V74" s="41">
        <v>100</v>
      </c>
      <c r="W74" s="41" t="s">
        <v>82</v>
      </c>
      <c r="X74" s="50">
        <v>10</v>
      </c>
      <c r="Y74" s="34" t="e">
        <f>P74/AA74</f>
        <v>#REF!</v>
      </c>
      <c r="Z74" s="44" t="e">
        <f t="shared" si="3"/>
        <v>#REF!</v>
      </c>
      <c r="AA74" s="44">
        <v>11510</v>
      </c>
      <c r="AB74" s="44">
        <v>11510</v>
      </c>
      <c r="AC74" s="44">
        <v>0</v>
      </c>
      <c r="AD74" s="44">
        <v>0</v>
      </c>
      <c r="AE74" s="44"/>
      <c r="AF74" s="44">
        <v>0</v>
      </c>
      <c r="AG74" s="44"/>
      <c r="AH74" s="44" t="e">
        <f t="shared" si="9"/>
        <v>#REF!</v>
      </c>
      <c r="AI74" s="44">
        <f t="shared" si="5"/>
        <v>1151</v>
      </c>
      <c r="AJ74" s="44">
        <f t="shared" si="6"/>
        <v>1151</v>
      </c>
      <c r="AK74" s="43" t="s">
        <v>628</v>
      </c>
      <c r="AL74" s="40">
        <v>45301</v>
      </c>
      <c r="AM74" s="40"/>
      <c r="AN74" s="40"/>
      <c r="AO74" s="40">
        <v>45332</v>
      </c>
      <c r="AP74" s="40"/>
      <c r="AQ74" s="49"/>
      <c r="AR74" s="41" t="s">
        <v>61</v>
      </c>
      <c r="AS74" s="41">
        <v>10</v>
      </c>
      <c r="AT74" s="34">
        <f>(J74*10)/100</f>
        <v>29685705.73</v>
      </c>
      <c r="AU74" s="43"/>
      <c r="AV74" s="44">
        <v>0</v>
      </c>
      <c r="AW74" s="46" t="e">
        <f t="shared" si="7"/>
        <v>#REF!</v>
      </c>
      <c r="AX74" s="46" t="e">
        <f>O74</f>
        <v>#REF!</v>
      </c>
      <c r="AY74" s="43" t="s">
        <v>329</v>
      </c>
    </row>
    <row r="75" spans="1:51" ht="110.25" x14ac:dyDescent="0.25">
      <c r="A75" s="47" t="s">
        <v>629</v>
      </c>
      <c r="B75" s="40">
        <v>45230</v>
      </c>
      <c r="C75" s="41">
        <v>1416</v>
      </c>
      <c r="D75" s="39" t="s">
        <v>630</v>
      </c>
      <c r="E75" s="42" t="s">
        <v>631</v>
      </c>
      <c r="F75" s="40">
        <v>45250</v>
      </c>
      <c r="G75" s="41" t="s">
        <v>632</v>
      </c>
      <c r="H75" s="43" t="s">
        <v>53</v>
      </c>
      <c r="I75" s="43" t="s">
        <v>614</v>
      </c>
      <c r="J75" s="44">
        <v>296341232.69999999</v>
      </c>
      <c r="K75" s="44">
        <v>296341232.69999999</v>
      </c>
      <c r="L75" s="44">
        <v>0</v>
      </c>
      <c r="M75" s="44">
        <v>0</v>
      </c>
      <c r="N75" s="44" t="e">
        <f>#REF!</f>
        <v>#REF!</v>
      </c>
      <c r="O75" s="34" t="e">
        <f t="shared" si="10"/>
        <v>#REF!</v>
      </c>
      <c r="P75" s="34" t="e">
        <f t="shared" si="4"/>
        <v>#REF!</v>
      </c>
      <c r="Q75" s="43" t="s">
        <v>615</v>
      </c>
      <c r="R75" s="43" t="s">
        <v>616</v>
      </c>
      <c r="S75" s="43" t="s">
        <v>617</v>
      </c>
      <c r="T75" s="43" t="s">
        <v>93</v>
      </c>
      <c r="U75" s="48">
        <v>0</v>
      </c>
      <c r="V75" s="41">
        <v>100</v>
      </c>
      <c r="W75" s="41" t="s">
        <v>82</v>
      </c>
      <c r="X75" s="50">
        <v>10</v>
      </c>
      <c r="Y75" s="34" t="e">
        <f>P75/AA75</f>
        <v>#REF!</v>
      </c>
      <c r="Z75" s="44" t="e">
        <f t="shared" si="3"/>
        <v>#REF!</v>
      </c>
      <c r="AA75" s="44">
        <v>11490</v>
      </c>
      <c r="AB75" s="44">
        <v>11490</v>
      </c>
      <c r="AC75" s="44">
        <v>0</v>
      </c>
      <c r="AD75" s="44">
        <v>0</v>
      </c>
      <c r="AE75" s="44"/>
      <c r="AF75" s="44">
        <v>0</v>
      </c>
      <c r="AG75" s="44"/>
      <c r="AH75" s="44" t="e">
        <f t="shared" si="9"/>
        <v>#REF!</v>
      </c>
      <c r="AI75" s="44">
        <f t="shared" si="5"/>
        <v>1149</v>
      </c>
      <c r="AJ75" s="44">
        <f t="shared" si="6"/>
        <v>1149</v>
      </c>
      <c r="AK75" s="43" t="s">
        <v>633</v>
      </c>
      <c r="AL75" s="40">
        <v>45301</v>
      </c>
      <c r="AM75" s="40"/>
      <c r="AN75" s="40"/>
      <c r="AO75" s="40">
        <v>45332</v>
      </c>
      <c r="AP75" s="40"/>
      <c r="AQ75" s="49"/>
      <c r="AR75" s="41" t="s">
        <v>61</v>
      </c>
      <c r="AS75" s="41">
        <v>10</v>
      </c>
      <c r="AT75" s="34">
        <f>(J75*10)/100</f>
        <v>29634123.27</v>
      </c>
      <c r="AU75" s="43"/>
      <c r="AV75" s="44">
        <v>296341232.69999999</v>
      </c>
      <c r="AW75" s="46" t="e">
        <f t="shared" si="7"/>
        <v>#REF!</v>
      </c>
      <c r="AX75" s="46" t="e">
        <f>O75</f>
        <v>#REF!</v>
      </c>
      <c r="AY75" s="43" t="s">
        <v>366</v>
      </c>
    </row>
    <row r="76" spans="1:51" ht="78.75" x14ac:dyDescent="0.25">
      <c r="A76" s="47" t="s">
        <v>634</v>
      </c>
      <c r="B76" s="40">
        <v>45230</v>
      </c>
      <c r="C76" s="41">
        <v>1416</v>
      </c>
      <c r="D76" s="39" t="s">
        <v>635</v>
      </c>
      <c r="E76" s="42" t="s">
        <v>636</v>
      </c>
      <c r="F76" s="40">
        <v>45250</v>
      </c>
      <c r="G76" s="41" t="s">
        <v>637</v>
      </c>
      <c r="H76" s="43" t="s">
        <v>53</v>
      </c>
      <c r="I76" s="43" t="s">
        <v>614</v>
      </c>
      <c r="J76" s="44">
        <v>291698811.30000001</v>
      </c>
      <c r="K76" s="44">
        <v>291698811.30000001</v>
      </c>
      <c r="L76" s="44">
        <v>0</v>
      </c>
      <c r="M76" s="44">
        <v>0</v>
      </c>
      <c r="N76" s="44" t="e">
        <f>#REF!</f>
        <v>#REF!</v>
      </c>
      <c r="O76" s="34" t="e">
        <f t="shared" si="10"/>
        <v>#REF!</v>
      </c>
      <c r="P76" s="34" t="e">
        <f t="shared" si="4"/>
        <v>#REF!</v>
      </c>
      <c r="Q76" s="43" t="s">
        <v>615</v>
      </c>
      <c r="R76" s="43" t="s">
        <v>616</v>
      </c>
      <c r="S76" s="43" t="s">
        <v>617</v>
      </c>
      <c r="T76" s="43" t="s">
        <v>93</v>
      </c>
      <c r="U76" s="48">
        <v>0</v>
      </c>
      <c r="V76" s="41">
        <v>100</v>
      </c>
      <c r="W76" s="41" t="s">
        <v>82</v>
      </c>
      <c r="X76" s="50">
        <v>10</v>
      </c>
      <c r="Y76" s="34" t="e">
        <f>P76/AA76</f>
        <v>#REF!</v>
      </c>
      <c r="Z76" s="44" t="e">
        <f t="shared" si="3"/>
        <v>#REF!</v>
      </c>
      <c r="AA76" s="44">
        <v>11310</v>
      </c>
      <c r="AB76" s="44">
        <v>11310</v>
      </c>
      <c r="AC76" s="44">
        <v>0</v>
      </c>
      <c r="AD76" s="44">
        <v>0</v>
      </c>
      <c r="AE76" s="44"/>
      <c r="AF76" s="44">
        <v>0</v>
      </c>
      <c r="AG76" s="44"/>
      <c r="AH76" s="44" t="e">
        <f t="shared" si="9"/>
        <v>#REF!</v>
      </c>
      <c r="AI76" s="44">
        <f t="shared" si="5"/>
        <v>1131</v>
      </c>
      <c r="AJ76" s="44">
        <f t="shared" si="6"/>
        <v>1131</v>
      </c>
      <c r="AK76" s="43" t="s">
        <v>638</v>
      </c>
      <c r="AL76" s="40">
        <v>45301</v>
      </c>
      <c r="AM76" s="40"/>
      <c r="AN76" s="40"/>
      <c r="AO76" s="40">
        <v>45332</v>
      </c>
      <c r="AP76" s="40"/>
      <c r="AQ76" s="49"/>
      <c r="AR76" s="41" t="s">
        <v>61</v>
      </c>
      <c r="AS76" s="41">
        <v>10</v>
      </c>
      <c r="AT76" s="34">
        <f>(J76*10)/100</f>
        <v>29169881.129999999</v>
      </c>
      <c r="AU76" s="43"/>
      <c r="AV76" s="44">
        <v>291698811.30000001</v>
      </c>
      <c r="AW76" s="46" t="e">
        <f t="shared" si="7"/>
        <v>#REF!</v>
      </c>
      <c r="AX76" s="46" t="e">
        <f>O76</f>
        <v>#REF!</v>
      </c>
      <c r="AY76" s="43" t="s">
        <v>639</v>
      </c>
    </row>
    <row r="77" spans="1:51" ht="94.5" x14ac:dyDescent="0.25">
      <c r="A77" s="47" t="s">
        <v>640</v>
      </c>
      <c r="B77" s="40">
        <v>45230</v>
      </c>
      <c r="C77" s="41">
        <v>1416</v>
      </c>
      <c r="D77" s="39" t="s">
        <v>641</v>
      </c>
      <c r="E77" s="42" t="s">
        <v>642</v>
      </c>
      <c r="F77" s="40">
        <v>45250</v>
      </c>
      <c r="G77" s="41" t="s">
        <v>643</v>
      </c>
      <c r="H77" s="43" t="s">
        <v>53</v>
      </c>
      <c r="I77" s="43" t="s">
        <v>614</v>
      </c>
      <c r="J77" s="44">
        <v>291440899</v>
      </c>
      <c r="K77" s="44">
        <v>291440899</v>
      </c>
      <c r="L77" s="44">
        <v>0</v>
      </c>
      <c r="M77" s="44">
        <v>0</v>
      </c>
      <c r="N77" s="44" t="e">
        <f>#REF!</f>
        <v>#REF!</v>
      </c>
      <c r="O77" s="34" t="e">
        <f t="shared" si="10"/>
        <v>#REF!</v>
      </c>
      <c r="P77" s="34" t="e">
        <f t="shared" si="4"/>
        <v>#REF!</v>
      </c>
      <c r="Q77" s="43" t="s">
        <v>615</v>
      </c>
      <c r="R77" s="43" t="s">
        <v>616</v>
      </c>
      <c r="S77" s="43" t="s">
        <v>617</v>
      </c>
      <c r="T77" s="43" t="s">
        <v>93</v>
      </c>
      <c r="U77" s="48">
        <v>0</v>
      </c>
      <c r="V77" s="41">
        <v>100</v>
      </c>
      <c r="W77" s="41" t="s">
        <v>82</v>
      </c>
      <c r="X77" s="50">
        <v>10</v>
      </c>
      <c r="Y77" s="34" t="e">
        <f>P77/AA77</f>
        <v>#REF!</v>
      </c>
      <c r="Z77" s="44" t="e">
        <f t="shared" si="3"/>
        <v>#REF!</v>
      </c>
      <c r="AA77" s="44">
        <v>11300</v>
      </c>
      <c r="AB77" s="44">
        <v>11300</v>
      </c>
      <c r="AC77" s="44">
        <v>0</v>
      </c>
      <c r="AD77" s="44">
        <v>0</v>
      </c>
      <c r="AE77" s="44"/>
      <c r="AF77" s="44">
        <v>0</v>
      </c>
      <c r="AG77" s="44"/>
      <c r="AH77" s="44" t="e">
        <f t="shared" si="9"/>
        <v>#REF!</v>
      </c>
      <c r="AI77" s="44">
        <f t="shared" si="5"/>
        <v>1130</v>
      </c>
      <c r="AJ77" s="44">
        <f t="shared" si="6"/>
        <v>1130</v>
      </c>
      <c r="AK77" s="43" t="s">
        <v>644</v>
      </c>
      <c r="AL77" s="40">
        <v>45301</v>
      </c>
      <c r="AM77" s="40"/>
      <c r="AN77" s="40"/>
      <c r="AO77" s="40">
        <v>45332</v>
      </c>
      <c r="AP77" s="40"/>
      <c r="AQ77" s="49"/>
      <c r="AR77" s="41" t="s">
        <v>61</v>
      </c>
      <c r="AS77" s="41">
        <v>10</v>
      </c>
      <c r="AT77" s="34">
        <f>(J77*10)/100</f>
        <v>29144089.899999999</v>
      </c>
      <c r="AU77" s="43"/>
      <c r="AV77" s="44">
        <v>291440899</v>
      </c>
      <c r="AW77" s="46" t="e">
        <f t="shared" si="7"/>
        <v>#REF!</v>
      </c>
      <c r="AX77" s="46" t="e">
        <f>O77</f>
        <v>#REF!</v>
      </c>
      <c r="AY77" s="43" t="s">
        <v>639</v>
      </c>
    </row>
    <row r="78" spans="1:51" ht="78.75" x14ac:dyDescent="0.25">
      <c r="A78" s="47" t="s">
        <v>645</v>
      </c>
      <c r="B78" s="40">
        <v>45230</v>
      </c>
      <c r="C78" s="41">
        <v>1416</v>
      </c>
      <c r="D78" s="39" t="s">
        <v>646</v>
      </c>
      <c r="E78" s="42" t="s">
        <v>647</v>
      </c>
      <c r="F78" s="40">
        <v>45250</v>
      </c>
      <c r="G78" s="41" t="s">
        <v>648</v>
      </c>
      <c r="H78" s="43" t="s">
        <v>53</v>
      </c>
      <c r="I78" s="43" t="s">
        <v>614</v>
      </c>
      <c r="J78" s="44">
        <v>295051671.19999999</v>
      </c>
      <c r="K78" s="44">
        <v>295051671.19999999</v>
      </c>
      <c r="L78" s="44">
        <v>0</v>
      </c>
      <c r="M78" s="44">
        <v>0</v>
      </c>
      <c r="N78" s="44" t="e">
        <f>#REF!</f>
        <v>#REF!</v>
      </c>
      <c r="O78" s="34" t="e">
        <f t="shared" si="10"/>
        <v>#REF!</v>
      </c>
      <c r="P78" s="34" t="e">
        <f t="shared" si="4"/>
        <v>#REF!</v>
      </c>
      <c r="Q78" s="43" t="s">
        <v>615</v>
      </c>
      <c r="R78" s="43" t="s">
        <v>616</v>
      </c>
      <c r="S78" s="43" t="s">
        <v>617</v>
      </c>
      <c r="T78" s="43" t="s">
        <v>93</v>
      </c>
      <c r="U78" s="48">
        <v>0</v>
      </c>
      <c r="V78" s="41">
        <v>100</v>
      </c>
      <c r="W78" s="41" t="s">
        <v>82</v>
      </c>
      <c r="X78" s="50">
        <v>10</v>
      </c>
      <c r="Y78" s="34" t="e">
        <f>P78/AA78</f>
        <v>#REF!</v>
      </c>
      <c r="Z78" s="44" t="e">
        <f t="shared" si="3"/>
        <v>#REF!</v>
      </c>
      <c r="AA78" s="44">
        <v>11440</v>
      </c>
      <c r="AB78" s="44">
        <v>11440</v>
      </c>
      <c r="AC78" s="44">
        <v>0</v>
      </c>
      <c r="AD78" s="44">
        <v>0</v>
      </c>
      <c r="AE78" s="44"/>
      <c r="AF78" s="44">
        <v>0</v>
      </c>
      <c r="AG78" s="44"/>
      <c r="AH78" s="44" t="e">
        <f t="shared" si="9"/>
        <v>#REF!</v>
      </c>
      <c r="AI78" s="44">
        <f t="shared" si="5"/>
        <v>1144</v>
      </c>
      <c r="AJ78" s="44">
        <f t="shared" si="6"/>
        <v>1144</v>
      </c>
      <c r="AK78" s="43" t="s">
        <v>649</v>
      </c>
      <c r="AL78" s="40">
        <v>45301</v>
      </c>
      <c r="AM78" s="40"/>
      <c r="AN78" s="40"/>
      <c r="AO78" s="40">
        <v>45332</v>
      </c>
      <c r="AP78" s="40"/>
      <c r="AQ78" s="49"/>
      <c r="AR78" s="41" t="s">
        <v>61</v>
      </c>
      <c r="AS78" s="41">
        <v>10</v>
      </c>
      <c r="AT78" s="34">
        <f>(J78*10)/100</f>
        <v>29505167.120000001</v>
      </c>
      <c r="AU78" s="43"/>
      <c r="AV78" s="44">
        <v>295051671.19999999</v>
      </c>
      <c r="AW78" s="46" t="e">
        <f t="shared" si="7"/>
        <v>#REF!</v>
      </c>
      <c r="AX78" s="46" t="e">
        <f>O78</f>
        <v>#REF!</v>
      </c>
      <c r="AY78" s="43" t="s">
        <v>639</v>
      </c>
    </row>
    <row r="79" spans="1:51" ht="126" x14ac:dyDescent="0.25">
      <c r="A79" s="47" t="s">
        <v>650</v>
      </c>
      <c r="B79" s="40">
        <v>45230</v>
      </c>
      <c r="C79" s="41">
        <v>1416</v>
      </c>
      <c r="D79" s="39" t="s">
        <v>651</v>
      </c>
      <c r="E79" s="42" t="s">
        <v>652</v>
      </c>
      <c r="F79" s="40">
        <v>45250</v>
      </c>
      <c r="G79" s="41" t="s">
        <v>653</v>
      </c>
      <c r="H79" s="43" t="s">
        <v>53</v>
      </c>
      <c r="I79" s="43" t="s">
        <v>614</v>
      </c>
      <c r="J79" s="44">
        <v>195755435.69999999</v>
      </c>
      <c r="K79" s="44">
        <v>195755435.69999999</v>
      </c>
      <c r="L79" s="44">
        <v>0</v>
      </c>
      <c r="M79" s="44">
        <v>0</v>
      </c>
      <c r="N79" s="44" t="e">
        <f>#REF!</f>
        <v>#REF!</v>
      </c>
      <c r="O79" s="34" t="e">
        <f t="shared" si="10"/>
        <v>#REF!</v>
      </c>
      <c r="P79" s="34" t="e">
        <f t="shared" si="4"/>
        <v>#REF!</v>
      </c>
      <c r="Q79" s="43" t="s">
        <v>615</v>
      </c>
      <c r="R79" s="43" t="s">
        <v>616</v>
      </c>
      <c r="S79" s="43" t="s">
        <v>617</v>
      </c>
      <c r="T79" s="43" t="s">
        <v>93</v>
      </c>
      <c r="U79" s="48">
        <v>0</v>
      </c>
      <c r="V79" s="41">
        <v>100</v>
      </c>
      <c r="W79" s="41" t="s">
        <v>82</v>
      </c>
      <c r="X79" s="50">
        <v>10</v>
      </c>
      <c r="Y79" s="34" t="e">
        <f>P79/AA79</f>
        <v>#REF!</v>
      </c>
      <c r="Z79" s="44" t="e">
        <f t="shared" si="3"/>
        <v>#REF!</v>
      </c>
      <c r="AA79" s="44">
        <v>7590</v>
      </c>
      <c r="AB79" s="44">
        <v>7590</v>
      </c>
      <c r="AC79" s="44">
        <v>0</v>
      </c>
      <c r="AD79" s="44">
        <v>0</v>
      </c>
      <c r="AE79" s="44"/>
      <c r="AF79" s="44">
        <v>0</v>
      </c>
      <c r="AG79" s="44"/>
      <c r="AH79" s="44" t="e">
        <f t="shared" si="9"/>
        <v>#REF!</v>
      </c>
      <c r="AI79" s="44">
        <f t="shared" si="5"/>
        <v>759</v>
      </c>
      <c r="AJ79" s="44">
        <f t="shared" si="6"/>
        <v>759</v>
      </c>
      <c r="AK79" s="43" t="s">
        <v>654</v>
      </c>
      <c r="AL79" s="40">
        <v>45301</v>
      </c>
      <c r="AM79" s="40"/>
      <c r="AN79" s="40"/>
      <c r="AO79" s="40">
        <v>45332</v>
      </c>
      <c r="AP79" s="40"/>
      <c r="AQ79" s="49"/>
      <c r="AR79" s="41" t="s">
        <v>61</v>
      </c>
      <c r="AS79" s="41">
        <v>10</v>
      </c>
      <c r="AT79" s="34">
        <f>(J79*10)/100</f>
        <v>19575543.57</v>
      </c>
      <c r="AU79" s="43"/>
      <c r="AV79" s="44">
        <v>195755435.69999999</v>
      </c>
      <c r="AW79" s="46" t="e">
        <f t="shared" si="7"/>
        <v>#REF!</v>
      </c>
      <c r="AX79" s="46" t="e">
        <f>O79</f>
        <v>#REF!</v>
      </c>
      <c r="AY79" s="43" t="s">
        <v>639</v>
      </c>
    </row>
    <row r="80" spans="1:51" ht="69" customHeight="1" x14ac:dyDescent="0.25">
      <c r="A80" s="47" t="s">
        <v>655</v>
      </c>
      <c r="B80" s="40">
        <v>45230</v>
      </c>
      <c r="C80" s="41">
        <v>1416</v>
      </c>
      <c r="D80" s="39" t="s">
        <v>656</v>
      </c>
      <c r="E80" s="42" t="s">
        <v>657</v>
      </c>
      <c r="F80" s="40">
        <v>45250</v>
      </c>
      <c r="G80" s="41" t="s">
        <v>658</v>
      </c>
      <c r="H80" s="43" t="s">
        <v>53</v>
      </c>
      <c r="I80" s="43" t="s">
        <v>614</v>
      </c>
      <c r="J80" s="44">
        <v>279576933.19999999</v>
      </c>
      <c r="K80" s="44">
        <v>279576933.19999999</v>
      </c>
      <c r="L80" s="44">
        <v>0</v>
      </c>
      <c r="M80" s="44">
        <v>0</v>
      </c>
      <c r="N80" s="44" t="e">
        <f>#REF!</f>
        <v>#REF!</v>
      </c>
      <c r="O80" s="34" t="e">
        <f t="shared" si="10"/>
        <v>#REF!</v>
      </c>
      <c r="P80" s="34" t="e">
        <f t="shared" si="4"/>
        <v>#REF!</v>
      </c>
      <c r="Q80" s="43" t="s">
        <v>615</v>
      </c>
      <c r="R80" s="43" t="s">
        <v>616</v>
      </c>
      <c r="S80" s="43" t="s">
        <v>617</v>
      </c>
      <c r="T80" s="43" t="s">
        <v>93</v>
      </c>
      <c r="U80" s="48">
        <v>0</v>
      </c>
      <c r="V80" s="41">
        <v>100</v>
      </c>
      <c r="W80" s="41" t="s">
        <v>82</v>
      </c>
      <c r="X80" s="50">
        <v>10</v>
      </c>
      <c r="Y80" s="34" t="e">
        <f>P80/AA80</f>
        <v>#REF!</v>
      </c>
      <c r="Z80" s="44" t="e">
        <f t="shared" si="3"/>
        <v>#REF!</v>
      </c>
      <c r="AA80" s="44">
        <v>10840</v>
      </c>
      <c r="AB80" s="44">
        <v>10840</v>
      </c>
      <c r="AC80" s="44">
        <v>0</v>
      </c>
      <c r="AD80" s="44">
        <v>0</v>
      </c>
      <c r="AE80" s="44"/>
      <c r="AF80" s="44">
        <v>0</v>
      </c>
      <c r="AG80" s="44"/>
      <c r="AH80" s="44" t="e">
        <f t="shared" si="9"/>
        <v>#REF!</v>
      </c>
      <c r="AI80" s="44">
        <f t="shared" si="5"/>
        <v>1084</v>
      </c>
      <c r="AJ80" s="44">
        <f t="shared" si="6"/>
        <v>1084</v>
      </c>
      <c r="AK80" s="43" t="s">
        <v>659</v>
      </c>
      <c r="AL80" s="40">
        <v>45301</v>
      </c>
      <c r="AM80" s="40"/>
      <c r="AN80" s="40"/>
      <c r="AO80" s="40">
        <v>45332</v>
      </c>
      <c r="AP80" s="40"/>
      <c r="AQ80" s="49"/>
      <c r="AR80" s="41" t="s">
        <v>61</v>
      </c>
      <c r="AS80" s="41">
        <v>10</v>
      </c>
      <c r="AT80" s="34">
        <f>(J80*10)/100</f>
        <v>27957693.32</v>
      </c>
      <c r="AU80" s="43"/>
      <c r="AV80" s="44">
        <v>279576933.19999999</v>
      </c>
      <c r="AW80" s="46" t="e">
        <f t="shared" si="7"/>
        <v>#REF!</v>
      </c>
      <c r="AX80" s="46" t="e">
        <f>O80</f>
        <v>#REF!</v>
      </c>
      <c r="AY80" s="43" t="s">
        <v>639</v>
      </c>
    </row>
    <row r="81" spans="1:51" ht="69" customHeight="1" x14ac:dyDescent="0.25">
      <c r="A81" s="47" t="s">
        <v>660</v>
      </c>
      <c r="B81" s="49">
        <v>45237</v>
      </c>
      <c r="C81" s="43">
        <v>545</v>
      </c>
      <c r="D81" s="39" t="s">
        <v>661</v>
      </c>
      <c r="E81" s="42" t="s">
        <v>662</v>
      </c>
      <c r="F81" s="40">
        <v>45258</v>
      </c>
      <c r="G81" s="41" t="s">
        <v>663</v>
      </c>
      <c r="H81" s="43" t="s">
        <v>270</v>
      </c>
      <c r="I81" s="43" t="s">
        <v>597</v>
      </c>
      <c r="J81" s="55">
        <v>13158732.6</v>
      </c>
      <c r="K81" s="55">
        <v>13158732.6</v>
      </c>
      <c r="L81" s="44">
        <v>0</v>
      </c>
      <c r="M81" s="44">
        <v>0</v>
      </c>
      <c r="N81" s="44">
        <v>13158732.6</v>
      </c>
      <c r="O81" s="34">
        <v>16788727.800000001</v>
      </c>
      <c r="P81" s="34">
        <f t="shared" si="4"/>
        <v>16788727.800000001</v>
      </c>
      <c r="Q81" s="43" t="s">
        <v>664</v>
      </c>
      <c r="R81" s="43" t="s">
        <v>665</v>
      </c>
      <c r="S81" s="43" t="s">
        <v>666</v>
      </c>
      <c r="T81" s="43" t="s">
        <v>391</v>
      </c>
      <c r="U81" s="48">
        <v>0</v>
      </c>
      <c r="V81" s="41">
        <v>100</v>
      </c>
      <c r="W81" s="41" t="s">
        <v>392</v>
      </c>
      <c r="X81" s="50">
        <v>90</v>
      </c>
      <c r="Y81" s="34">
        <f>P81/AA81</f>
        <v>5041.66</v>
      </c>
      <c r="Z81" s="44">
        <f t="shared" si="3"/>
        <v>453749.39999999997</v>
      </c>
      <c r="AA81" s="44">
        <v>3330</v>
      </c>
      <c r="AB81" s="44">
        <v>1530</v>
      </c>
      <c r="AC81" s="44">
        <v>1800</v>
      </c>
      <c r="AD81" s="44">
        <v>0</v>
      </c>
      <c r="AE81" s="44"/>
      <c r="AF81" s="44">
        <v>0</v>
      </c>
      <c r="AG81" s="44"/>
      <c r="AH81" s="44">
        <f t="shared" si="9"/>
        <v>0</v>
      </c>
      <c r="AI81" s="44">
        <f t="shared" si="5"/>
        <v>37</v>
      </c>
      <c r="AJ81" s="44">
        <f t="shared" si="6"/>
        <v>37</v>
      </c>
      <c r="AK81" s="43" t="s">
        <v>328</v>
      </c>
      <c r="AL81" s="40">
        <v>45322</v>
      </c>
      <c r="AM81" s="40">
        <v>45352</v>
      </c>
      <c r="AN81" s="40"/>
      <c r="AO81" s="40">
        <v>45382</v>
      </c>
      <c r="AP81" s="40">
        <v>45383</v>
      </c>
      <c r="AQ81" s="49"/>
      <c r="AR81" s="41" t="s">
        <v>61</v>
      </c>
      <c r="AS81" s="41">
        <v>10</v>
      </c>
      <c r="AT81" s="34">
        <f>(J81*10)/100</f>
        <v>1315873.26</v>
      </c>
      <c r="AU81" s="43"/>
      <c r="AV81" s="44">
        <v>0</v>
      </c>
      <c r="AW81" s="46">
        <f t="shared" si="7"/>
        <v>16788727.800000001</v>
      </c>
      <c r="AX81" s="46">
        <f>O81</f>
        <v>16788727.800000001</v>
      </c>
      <c r="AY81" s="43" t="s">
        <v>329</v>
      </c>
    </row>
    <row r="82" spans="1:51" ht="69" customHeight="1" x14ac:dyDescent="0.25">
      <c r="A82" s="47" t="s">
        <v>667</v>
      </c>
      <c r="B82" s="49">
        <v>45239</v>
      </c>
      <c r="C82" s="43">
        <v>545</v>
      </c>
      <c r="D82" s="39" t="s">
        <v>436</v>
      </c>
      <c r="E82" s="43"/>
      <c r="F82" s="40" t="s">
        <v>436</v>
      </c>
      <c r="G82" s="41" t="s">
        <v>436</v>
      </c>
      <c r="H82" s="43" t="s">
        <v>436</v>
      </c>
      <c r="I82" s="43" t="s">
        <v>668</v>
      </c>
      <c r="J82" s="55">
        <v>4595525000</v>
      </c>
      <c r="K82" s="55">
        <v>4595525000</v>
      </c>
      <c r="L82" s="55"/>
      <c r="M82" s="55"/>
      <c r="N82" s="44">
        <v>0</v>
      </c>
      <c r="O82" s="34">
        <f t="shared" ref="O82:P100" si="11">N82</f>
        <v>0</v>
      </c>
      <c r="P82" s="34">
        <f t="shared" si="4"/>
        <v>0</v>
      </c>
      <c r="Q82" s="43"/>
      <c r="R82" s="43"/>
      <c r="S82" s="43"/>
      <c r="T82" s="43"/>
      <c r="U82" s="48"/>
      <c r="V82" s="41"/>
      <c r="W82" s="41"/>
      <c r="X82" s="50"/>
      <c r="Y82" s="34" t="e">
        <f>P82/AA82</f>
        <v>#DIV/0!</v>
      </c>
      <c r="Z82" s="44" t="e">
        <f t="shared" si="3"/>
        <v>#DIV/0!</v>
      </c>
      <c r="AA82" s="44">
        <v>0</v>
      </c>
      <c r="AB82" s="44">
        <v>0</v>
      </c>
      <c r="AC82" s="44">
        <v>0</v>
      </c>
      <c r="AD82" s="44">
        <v>0</v>
      </c>
      <c r="AE82" s="44"/>
      <c r="AF82" s="44" t="e">
        <v>#DIV/0!</v>
      </c>
      <c r="AG82" s="44"/>
      <c r="AH82" s="44" t="e">
        <f t="shared" si="9"/>
        <v>#DIV/0!</v>
      </c>
      <c r="AI82" s="44" t="e">
        <f t="shared" si="5"/>
        <v>#DIV/0!</v>
      </c>
      <c r="AJ82" s="44" t="e">
        <f t="shared" si="6"/>
        <v>#DIV/0!</v>
      </c>
      <c r="AK82" s="43"/>
      <c r="AL82" s="40">
        <v>45657</v>
      </c>
      <c r="AM82" s="40"/>
      <c r="AN82" s="40"/>
      <c r="AO82" s="40"/>
      <c r="AP82" s="40"/>
      <c r="AQ82" s="49"/>
      <c r="AR82" s="41"/>
      <c r="AS82" s="41">
        <v>10</v>
      </c>
      <c r="AT82" s="34">
        <f>(J82*10)/100</f>
        <v>459552500</v>
      </c>
      <c r="AU82" s="43"/>
      <c r="AV82" s="44">
        <v>0</v>
      </c>
      <c r="AW82" s="46">
        <f t="shared" si="7"/>
        <v>0</v>
      </c>
      <c r="AX82" s="46">
        <f>O82</f>
        <v>0</v>
      </c>
      <c r="AY82" s="43" t="s">
        <v>436</v>
      </c>
    </row>
    <row r="83" spans="1:51" ht="69" customHeight="1" x14ac:dyDescent="0.25">
      <c r="A83" s="47" t="s">
        <v>669</v>
      </c>
      <c r="B83" s="49">
        <v>45243</v>
      </c>
      <c r="C83" s="43">
        <v>1416</v>
      </c>
      <c r="D83" s="39" t="s">
        <v>670</v>
      </c>
      <c r="E83" s="42" t="s">
        <v>671</v>
      </c>
      <c r="F83" s="40">
        <v>45264</v>
      </c>
      <c r="G83" s="41" t="s">
        <v>672</v>
      </c>
      <c r="H83" s="43" t="s">
        <v>673</v>
      </c>
      <c r="I83" s="43" t="s">
        <v>674</v>
      </c>
      <c r="J83" s="55">
        <v>5403201.5</v>
      </c>
      <c r="K83" s="55">
        <v>5403201.5</v>
      </c>
      <c r="L83" s="55">
        <v>0</v>
      </c>
      <c r="M83" s="55">
        <v>0</v>
      </c>
      <c r="N83" s="44">
        <v>4673693.5999999996</v>
      </c>
      <c r="O83" s="34">
        <f t="shared" si="11"/>
        <v>4673693.5999999996</v>
      </c>
      <c r="P83" s="34">
        <f t="shared" si="4"/>
        <v>4673693.5999999996</v>
      </c>
      <c r="Q83" s="43" t="s">
        <v>675</v>
      </c>
      <c r="R83" s="43" t="s">
        <v>676</v>
      </c>
      <c r="S83" s="43" t="s">
        <v>677</v>
      </c>
      <c r="T83" s="43" t="s">
        <v>81</v>
      </c>
      <c r="U83" s="48">
        <v>100</v>
      </c>
      <c r="V83" s="41">
        <v>0</v>
      </c>
      <c r="W83" s="41" t="s">
        <v>82</v>
      </c>
      <c r="X83" s="50">
        <v>20</v>
      </c>
      <c r="Y83" s="34">
        <f>P83/AA83</f>
        <v>557.71999999999991</v>
      </c>
      <c r="Z83" s="44">
        <f t="shared" si="3"/>
        <v>11154.399999999998</v>
      </c>
      <c r="AA83" s="44">
        <v>8380</v>
      </c>
      <c r="AB83" s="44">
        <v>8380</v>
      </c>
      <c r="AC83" s="44">
        <v>0</v>
      </c>
      <c r="AD83" s="44">
        <v>0</v>
      </c>
      <c r="AE83" s="44"/>
      <c r="AF83" s="44">
        <v>0</v>
      </c>
      <c r="AG83" s="44"/>
      <c r="AH83" s="44">
        <f t="shared" si="9"/>
        <v>0</v>
      </c>
      <c r="AI83" s="44">
        <f t="shared" si="5"/>
        <v>419</v>
      </c>
      <c r="AJ83" s="44">
        <f t="shared" si="6"/>
        <v>419</v>
      </c>
      <c r="AK83" s="43"/>
      <c r="AL83" s="40">
        <v>45301</v>
      </c>
      <c r="AM83" s="40"/>
      <c r="AN83" s="40"/>
      <c r="AO83" s="40">
        <v>45332</v>
      </c>
      <c r="AP83" s="40"/>
      <c r="AQ83" s="49"/>
      <c r="AR83" s="41" t="s">
        <v>61</v>
      </c>
      <c r="AS83" s="41">
        <v>10</v>
      </c>
      <c r="AT83" s="34">
        <f>(J83*10)/100</f>
        <v>540320.15</v>
      </c>
      <c r="AU83" s="43"/>
      <c r="AV83" s="44">
        <v>4673693.5999999996</v>
      </c>
      <c r="AW83" s="46">
        <f t="shared" si="7"/>
        <v>0</v>
      </c>
      <c r="AX83" s="46">
        <f>O83</f>
        <v>4673693.5999999996</v>
      </c>
      <c r="AY83" s="43" t="s">
        <v>366</v>
      </c>
    </row>
    <row r="84" spans="1:51" ht="69" customHeight="1" x14ac:dyDescent="0.25">
      <c r="A84" s="47" t="s">
        <v>678</v>
      </c>
      <c r="B84" s="49">
        <v>45243</v>
      </c>
      <c r="C84" s="43">
        <v>1416</v>
      </c>
      <c r="D84" s="39" t="s">
        <v>679</v>
      </c>
      <c r="E84" s="42" t="s">
        <v>680</v>
      </c>
      <c r="F84" s="40">
        <v>45264</v>
      </c>
      <c r="G84" s="41" t="s">
        <v>681</v>
      </c>
      <c r="H84" s="43" t="s">
        <v>682</v>
      </c>
      <c r="I84" s="43" t="s">
        <v>683</v>
      </c>
      <c r="J84" s="55">
        <v>4459520</v>
      </c>
      <c r="K84" s="55">
        <v>4459520</v>
      </c>
      <c r="L84" s="55">
        <v>0</v>
      </c>
      <c r="M84" s="55">
        <v>0</v>
      </c>
      <c r="N84" s="44">
        <v>4459520</v>
      </c>
      <c r="O84" s="34">
        <f t="shared" si="11"/>
        <v>4459520</v>
      </c>
      <c r="P84" s="34">
        <f t="shared" si="4"/>
        <v>4459520</v>
      </c>
      <c r="Q84" s="43" t="s">
        <v>684</v>
      </c>
      <c r="R84" s="43" t="s">
        <v>685</v>
      </c>
      <c r="S84" s="43" t="s">
        <v>686</v>
      </c>
      <c r="T84" s="43" t="s">
        <v>687</v>
      </c>
      <c r="U84" s="48">
        <v>0</v>
      </c>
      <c r="V84" s="41">
        <v>100</v>
      </c>
      <c r="W84" s="41" t="s">
        <v>94</v>
      </c>
      <c r="X84" s="54" t="s">
        <v>688</v>
      </c>
      <c r="Y84" s="34">
        <f>P84/AA84</f>
        <v>10.72</v>
      </c>
      <c r="Z84" s="44" t="e">
        <f t="shared" si="3"/>
        <v>#VALUE!</v>
      </c>
      <c r="AA84" s="44">
        <v>416000</v>
      </c>
      <c r="AB84" s="44">
        <v>416000</v>
      </c>
      <c r="AC84" s="44">
        <v>0</v>
      </c>
      <c r="AD84" s="44">
        <v>0</v>
      </c>
      <c r="AE84" s="44"/>
      <c r="AF84" s="44">
        <v>0</v>
      </c>
      <c r="AG84" s="44"/>
      <c r="AH84" s="44">
        <f t="shared" si="9"/>
        <v>0</v>
      </c>
      <c r="AI84" s="44" t="e">
        <f t="shared" si="5"/>
        <v>#VALUE!</v>
      </c>
      <c r="AJ84" s="44" t="e">
        <f t="shared" si="6"/>
        <v>#VALUE!</v>
      </c>
      <c r="AK84" s="43"/>
      <c r="AL84" s="40">
        <v>45301</v>
      </c>
      <c r="AM84" s="40"/>
      <c r="AN84" s="40"/>
      <c r="AO84" s="40">
        <v>45332</v>
      </c>
      <c r="AP84" s="40"/>
      <c r="AQ84" s="49"/>
      <c r="AR84" s="41" t="s">
        <v>61</v>
      </c>
      <c r="AS84" s="41">
        <v>10</v>
      </c>
      <c r="AT84" s="34">
        <f>(J84*10)/100</f>
        <v>445952</v>
      </c>
      <c r="AU84" s="43"/>
      <c r="AV84" s="44">
        <v>0</v>
      </c>
      <c r="AW84" s="46">
        <f t="shared" si="7"/>
        <v>4459520</v>
      </c>
      <c r="AX84" s="46">
        <f>O84</f>
        <v>4459520</v>
      </c>
      <c r="AY84" s="43" t="s">
        <v>329</v>
      </c>
    </row>
    <row r="85" spans="1:51" ht="69" customHeight="1" x14ac:dyDescent="0.25">
      <c r="A85" s="47" t="s">
        <v>689</v>
      </c>
      <c r="B85" s="49">
        <v>45243</v>
      </c>
      <c r="C85" s="43">
        <v>1416</v>
      </c>
      <c r="D85" s="39" t="s">
        <v>690</v>
      </c>
      <c r="E85" s="42" t="s">
        <v>691</v>
      </c>
      <c r="F85" s="40">
        <v>45264</v>
      </c>
      <c r="G85" s="41" t="s">
        <v>692</v>
      </c>
      <c r="H85" s="43" t="s">
        <v>682</v>
      </c>
      <c r="I85" s="43" t="s">
        <v>693</v>
      </c>
      <c r="J85" s="55">
        <v>3530112</v>
      </c>
      <c r="K85" s="55">
        <v>3530112</v>
      </c>
      <c r="L85" s="55">
        <v>0</v>
      </c>
      <c r="M85" s="55">
        <v>0</v>
      </c>
      <c r="N85" s="44">
        <v>3530112</v>
      </c>
      <c r="O85" s="34">
        <f t="shared" si="11"/>
        <v>3530112</v>
      </c>
      <c r="P85" s="34">
        <f t="shared" si="4"/>
        <v>3530112</v>
      </c>
      <c r="Q85" s="43" t="s">
        <v>694</v>
      </c>
      <c r="R85" s="43" t="s">
        <v>695</v>
      </c>
      <c r="S85" s="43" t="s">
        <v>696</v>
      </c>
      <c r="T85" s="43" t="s">
        <v>93</v>
      </c>
      <c r="U85" s="48">
        <v>0</v>
      </c>
      <c r="V85" s="41">
        <v>100</v>
      </c>
      <c r="W85" s="41" t="s">
        <v>94</v>
      </c>
      <c r="X85" s="50">
        <v>1200</v>
      </c>
      <c r="Y85" s="34">
        <f>P85/AA85</f>
        <v>12.68</v>
      </c>
      <c r="Z85" s="44">
        <f t="shared" si="3"/>
        <v>15216</v>
      </c>
      <c r="AA85" s="44">
        <v>278400</v>
      </c>
      <c r="AB85" s="44">
        <v>278400</v>
      </c>
      <c r="AC85" s="44">
        <v>0</v>
      </c>
      <c r="AD85" s="44">
        <v>0</v>
      </c>
      <c r="AE85" s="44"/>
      <c r="AF85" s="44">
        <v>0</v>
      </c>
      <c r="AG85" s="44"/>
      <c r="AH85" s="44">
        <f t="shared" si="9"/>
        <v>0</v>
      </c>
      <c r="AI85" s="44">
        <f t="shared" si="5"/>
        <v>232</v>
      </c>
      <c r="AJ85" s="44">
        <f t="shared" si="6"/>
        <v>232</v>
      </c>
      <c r="AK85" s="43"/>
      <c r="AL85" s="40">
        <v>45301</v>
      </c>
      <c r="AM85" s="40"/>
      <c r="AN85" s="40"/>
      <c r="AO85" s="40">
        <v>45332</v>
      </c>
      <c r="AP85" s="40"/>
      <c r="AQ85" s="49"/>
      <c r="AR85" s="41" t="s">
        <v>61</v>
      </c>
      <c r="AS85" s="41">
        <v>10</v>
      </c>
      <c r="AT85" s="34">
        <f>(J85*10)/100</f>
        <v>353011.20000000001</v>
      </c>
      <c r="AU85" s="43"/>
      <c r="AV85" s="44">
        <v>0</v>
      </c>
      <c r="AW85" s="46">
        <f t="shared" si="7"/>
        <v>3530112</v>
      </c>
      <c r="AX85" s="46">
        <f>O85</f>
        <v>3530112</v>
      </c>
      <c r="AY85" s="43" t="s">
        <v>329</v>
      </c>
    </row>
    <row r="86" spans="1:51" ht="69" customHeight="1" x14ac:dyDescent="0.25">
      <c r="A86" s="47" t="s">
        <v>697</v>
      </c>
      <c r="B86" s="49">
        <v>45243</v>
      </c>
      <c r="C86" s="43">
        <v>1416</v>
      </c>
      <c r="D86" s="39" t="s">
        <v>698</v>
      </c>
      <c r="E86" s="42" t="s">
        <v>699</v>
      </c>
      <c r="F86" s="40">
        <v>45264</v>
      </c>
      <c r="G86" s="41" t="s">
        <v>700</v>
      </c>
      <c r="H86" s="43" t="s">
        <v>682</v>
      </c>
      <c r="I86" s="43" t="s">
        <v>701</v>
      </c>
      <c r="J86" s="55">
        <v>20764800</v>
      </c>
      <c r="K86" s="55">
        <v>20764800</v>
      </c>
      <c r="L86" s="55">
        <v>0</v>
      </c>
      <c r="M86" s="55">
        <v>0</v>
      </c>
      <c r="N86" s="44">
        <v>20764800</v>
      </c>
      <c r="O86" s="34">
        <f t="shared" si="11"/>
        <v>20764800</v>
      </c>
      <c r="P86" s="34">
        <f t="shared" si="4"/>
        <v>20764800</v>
      </c>
      <c r="Q86" s="43" t="s">
        <v>90</v>
      </c>
      <c r="R86" s="43" t="s">
        <v>702</v>
      </c>
      <c r="S86" s="43" t="s">
        <v>92</v>
      </c>
      <c r="T86" s="43" t="s">
        <v>147</v>
      </c>
      <c r="U86" s="48">
        <v>0</v>
      </c>
      <c r="V86" s="41">
        <v>100</v>
      </c>
      <c r="W86" s="41" t="s">
        <v>94</v>
      </c>
      <c r="X86" s="50">
        <v>500</v>
      </c>
      <c r="Y86" s="34">
        <f>P86/AA86</f>
        <v>12.36</v>
      </c>
      <c r="Z86" s="44">
        <f t="shared" si="3"/>
        <v>6180</v>
      </c>
      <c r="AA86" s="44">
        <v>1680000</v>
      </c>
      <c r="AB86" s="44">
        <v>1680000</v>
      </c>
      <c r="AC86" s="44">
        <v>0</v>
      </c>
      <c r="AD86" s="44">
        <v>0</v>
      </c>
      <c r="AE86" s="44"/>
      <c r="AF86" s="44">
        <v>0</v>
      </c>
      <c r="AG86" s="44"/>
      <c r="AH86" s="44">
        <f t="shared" si="9"/>
        <v>0</v>
      </c>
      <c r="AI86" s="44">
        <f t="shared" si="5"/>
        <v>3360</v>
      </c>
      <c r="AJ86" s="44">
        <f t="shared" si="6"/>
        <v>3360</v>
      </c>
      <c r="AK86" s="43"/>
      <c r="AL86" s="40">
        <v>45301</v>
      </c>
      <c r="AM86" s="40"/>
      <c r="AN86" s="40"/>
      <c r="AO86" s="40">
        <v>45332</v>
      </c>
      <c r="AP86" s="40"/>
      <c r="AQ86" s="49"/>
      <c r="AR86" s="41" t="s">
        <v>61</v>
      </c>
      <c r="AS86" s="41">
        <v>10</v>
      </c>
      <c r="AT86" s="34">
        <f>(J86*10)/100</f>
        <v>2076480</v>
      </c>
      <c r="AU86" s="43"/>
      <c r="AV86" s="44">
        <v>0</v>
      </c>
      <c r="AW86" s="46">
        <f t="shared" si="7"/>
        <v>20764800</v>
      </c>
      <c r="AX86" s="46">
        <f>O86</f>
        <v>20764800</v>
      </c>
      <c r="AY86" s="43" t="s">
        <v>329</v>
      </c>
    </row>
    <row r="87" spans="1:51" ht="66" customHeight="1" x14ac:dyDescent="0.25">
      <c r="A87" s="47" t="s">
        <v>703</v>
      </c>
      <c r="B87" s="49">
        <v>45243</v>
      </c>
      <c r="C87" s="43">
        <v>1416</v>
      </c>
      <c r="D87" s="39" t="s">
        <v>704</v>
      </c>
      <c r="E87" s="42" t="s">
        <v>705</v>
      </c>
      <c r="F87" s="40">
        <v>45264</v>
      </c>
      <c r="G87" s="41" t="s">
        <v>706</v>
      </c>
      <c r="H87" s="43" t="s">
        <v>682</v>
      </c>
      <c r="I87" s="43" t="s">
        <v>707</v>
      </c>
      <c r="J87" s="55">
        <v>5343840</v>
      </c>
      <c r="K87" s="55">
        <v>5343840</v>
      </c>
      <c r="L87" s="55">
        <v>0</v>
      </c>
      <c r="M87" s="55">
        <v>0</v>
      </c>
      <c r="N87" s="44">
        <v>5343840</v>
      </c>
      <c r="O87" s="34">
        <f t="shared" si="11"/>
        <v>5343840</v>
      </c>
      <c r="P87" s="34">
        <f t="shared" si="4"/>
        <v>5343840</v>
      </c>
      <c r="Q87" s="43" t="s">
        <v>90</v>
      </c>
      <c r="R87" s="43" t="s">
        <v>708</v>
      </c>
      <c r="S87" s="43" t="s">
        <v>92</v>
      </c>
      <c r="T87" s="43" t="s">
        <v>147</v>
      </c>
      <c r="U87" s="48">
        <v>0</v>
      </c>
      <c r="V87" s="41">
        <v>100</v>
      </c>
      <c r="W87" s="41" t="s">
        <v>94</v>
      </c>
      <c r="X87" s="50">
        <v>3000</v>
      </c>
      <c r="Y87" s="34">
        <f>P87/AA87</f>
        <v>12.37</v>
      </c>
      <c r="Z87" s="44">
        <f t="shared" si="3"/>
        <v>37110</v>
      </c>
      <c r="AA87" s="44">
        <v>432000</v>
      </c>
      <c r="AB87" s="44">
        <v>432000</v>
      </c>
      <c r="AC87" s="44">
        <v>0</v>
      </c>
      <c r="AD87" s="44">
        <v>0</v>
      </c>
      <c r="AE87" s="44"/>
      <c r="AF87" s="44">
        <v>0</v>
      </c>
      <c r="AG87" s="44"/>
      <c r="AH87" s="44">
        <f t="shared" si="9"/>
        <v>0</v>
      </c>
      <c r="AI87" s="44">
        <f t="shared" si="5"/>
        <v>144</v>
      </c>
      <c r="AJ87" s="44">
        <f t="shared" si="6"/>
        <v>144</v>
      </c>
      <c r="AK87" s="43"/>
      <c r="AL87" s="40">
        <v>45301</v>
      </c>
      <c r="AM87" s="40"/>
      <c r="AN87" s="40"/>
      <c r="AO87" s="40">
        <v>45332</v>
      </c>
      <c r="AP87" s="40"/>
      <c r="AQ87" s="49"/>
      <c r="AR87" s="41" t="s">
        <v>61</v>
      </c>
      <c r="AS87" s="41">
        <v>10</v>
      </c>
      <c r="AT87" s="34">
        <f>(J87*10)/100</f>
        <v>534384</v>
      </c>
      <c r="AU87" s="43"/>
      <c r="AV87" s="44">
        <v>0</v>
      </c>
      <c r="AW87" s="46">
        <f t="shared" si="7"/>
        <v>5343840</v>
      </c>
      <c r="AX87" s="46">
        <f>O87</f>
        <v>5343840</v>
      </c>
      <c r="AY87" s="43" t="s">
        <v>329</v>
      </c>
    </row>
    <row r="88" spans="1:51" ht="66" customHeight="1" x14ac:dyDescent="0.25">
      <c r="A88" s="47" t="s">
        <v>709</v>
      </c>
      <c r="B88" s="49">
        <v>45245</v>
      </c>
      <c r="C88" s="43">
        <v>1416</v>
      </c>
      <c r="D88" s="39" t="s">
        <v>710</v>
      </c>
      <c r="E88" s="42" t="s">
        <v>711</v>
      </c>
      <c r="F88" s="40">
        <v>45265</v>
      </c>
      <c r="G88" s="41" t="s">
        <v>712</v>
      </c>
      <c r="H88" s="43" t="s">
        <v>682</v>
      </c>
      <c r="I88" s="43" t="s">
        <v>713</v>
      </c>
      <c r="J88" s="55">
        <v>54898060</v>
      </c>
      <c r="K88" s="55">
        <v>54898060</v>
      </c>
      <c r="L88" s="55">
        <v>0</v>
      </c>
      <c r="M88" s="55">
        <v>0</v>
      </c>
      <c r="N88" s="44">
        <v>54898060</v>
      </c>
      <c r="O88" s="34">
        <f t="shared" si="11"/>
        <v>54898060</v>
      </c>
      <c r="P88" s="34">
        <f t="shared" si="4"/>
        <v>54898060</v>
      </c>
      <c r="Q88" s="43" t="s">
        <v>90</v>
      </c>
      <c r="R88" s="43" t="s">
        <v>107</v>
      </c>
      <c r="S88" s="43" t="s">
        <v>92</v>
      </c>
      <c r="T88" s="43" t="s">
        <v>714</v>
      </c>
      <c r="U88" s="48">
        <v>0</v>
      </c>
      <c r="V88" s="41">
        <v>100</v>
      </c>
      <c r="W88" s="41" t="s">
        <v>94</v>
      </c>
      <c r="X88" s="50">
        <v>1000</v>
      </c>
      <c r="Y88" s="34">
        <f>P88/AA88</f>
        <v>12.37</v>
      </c>
      <c r="Z88" s="44">
        <f t="shared" si="3"/>
        <v>12370</v>
      </c>
      <c r="AA88" s="44">
        <v>4438000</v>
      </c>
      <c r="AB88" s="44">
        <v>4438000</v>
      </c>
      <c r="AC88" s="44">
        <v>0</v>
      </c>
      <c r="AD88" s="44">
        <v>0</v>
      </c>
      <c r="AE88" s="44"/>
      <c r="AF88" s="44">
        <v>0</v>
      </c>
      <c r="AG88" s="44"/>
      <c r="AH88" s="44">
        <f t="shared" si="9"/>
        <v>0</v>
      </c>
      <c r="AI88" s="44">
        <f t="shared" si="5"/>
        <v>4438</v>
      </c>
      <c r="AJ88" s="44">
        <f t="shared" si="6"/>
        <v>4438</v>
      </c>
      <c r="AK88" s="43"/>
      <c r="AL88" s="40">
        <v>45301</v>
      </c>
      <c r="AM88" s="40"/>
      <c r="AN88" s="40"/>
      <c r="AO88" s="40">
        <v>45332</v>
      </c>
      <c r="AP88" s="40"/>
      <c r="AQ88" s="49"/>
      <c r="AR88" s="41" t="s">
        <v>61</v>
      </c>
      <c r="AS88" s="41">
        <v>10</v>
      </c>
      <c r="AT88" s="34">
        <f>(J88*10)/100</f>
        <v>5489806</v>
      </c>
      <c r="AU88" s="43"/>
      <c r="AV88" s="44">
        <v>0</v>
      </c>
      <c r="AW88" s="46">
        <f t="shared" si="7"/>
        <v>54898060</v>
      </c>
      <c r="AX88" s="46">
        <f>O88</f>
        <v>54898060</v>
      </c>
      <c r="AY88" s="43" t="s">
        <v>329</v>
      </c>
    </row>
    <row r="89" spans="1:51" ht="66" customHeight="1" x14ac:dyDescent="0.25">
      <c r="A89" s="47" t="s">
        <v>715</v>
      </c>
      <c r="B89" s="49">
        <v>45246</v>
      </c>
      <c r="C89" s="43">
        <v>1416</v>
      </c>
      <c r="D89" s="39" t="s">
        <v>716</v>
      </c>
      <c r="E89" s="42" t="s">
        <v>717</v>
      </c>
      <c r="F89" s="40">
        <v>45265</v>
      </c>
      <c r="G89" s="41" t="s">
        <v>718</v>
      </c>
      <c r="H89" s="43" t="s">
        <v>682</v>
      </c>
      <c r="I89" s="43" t="s">
        <v>719</v>
      </c>
      <c r="J89" s="55">
        <v>2674640</v>
      </c>
      <c r="K89" s="55">
        <v>2674640</v>
      </c>
      <c r="L89" s="55">
        <v>0</v>
      </c>
      <c r="M89" s="55">
        <v>0</v>
      </c>
      <c r="N89" s="44">
        <v>2674640</v>
      </c>
      <c r="O89" s="34">
        <f t="shared" si="11"/>
        <v>2674640</v>
      </c>
      <c r="P89" s="34">
        <f t="shared" si="4"/>
        <v>2674640</v>
      </c>
      <c r="Q89" s="43" t="s">
        <v>720</v>
      </c>
      <c r="R89" s="43" t="s">
        <v>721</v>
      </c>
      <c r="S89" s="43" t="s">
        <v>722</v>
      </c>
      <c r="T89" s="43" t="s">
        <v>687</v>
      </c>
      <c r="U89" s="48">
        <v>0</v>
      </c>
      <c r="V89" s="41">
        <v>100</v>
      </c>
      <c r="W89" s="41" t="s">
        <v>94</v>
      </c>
      <c r="X89" s="50">
        <v>500</v>
      </c>
      <c r="Y89" s="34">
        <f>P89/AA89</f>
        <v>10.72</v>
      </c>
      <c r="Z89" s="44">
        <f t="shared" si="3"/>
        <v>5360</v>
      </c>
      <c r="AA89" s="44">
        <v>249500</v>
      </c>
      <c r="AB89" s="44">
        <v>249500</v>
      </c>
      <c r="AC89" s="44">
        <v>0</v>
      </c>
      <c r="AD89" s="44">
        <v>0</v>
      </c>
      <c r="AE89" s="44"/>
      <c r="AF89" s="44">
        <v>0</v>
      </c>
      <c r="AG89" s="44"/>
      <c r="AH89" s="44">
        <f t="shared" si="9"/>
        <v>0</v>
      </c>
      <c r="AI89" s="44">
        <f t="shared" si="5"/>
        <v>499</v>
      </c>
      <c r="AJ89" s="44">
        <f t="shared" si="6"/>
        <v>499</v>
      </c>
      <c r="AK89" s="43"/>
      <c r="AL89" s="40">
        <v>45301</v>
      </c>
      <c r="AM89" s="40"/>
      <c r="AN89" s="40"/>
      <c r="AO89" s="40">
        <v>45332</v>
      </c>
      <c r="AP89" s="40"/>
      <c r="AQ89" s="49"/>
      <c r="AR89" s="41" t="s">
        <v>61</v>
      </c>
      <c r="AS89" s="41">
        <v>10</v>
      </c>
      <c r="AT89" s="34">
        <f>(J89*10)/100</f>
        <v>267464</v>
      </c>
      <c r="AU89" s="43"/>
      <c r="AV89" s="44">
        <v>0</v>
      </c>
      <c r="AW89" s="46">
        <f t="shared" si="7"/>
        <v>2674640</v>
      </c>
      <c r="AX89" s="46">
        <f>O89</f>
        <v>2674640</v>
      </c>
      <c r="AY89" s="43" t="s">
        <v>329</v>
      </c>
    </row>
    <row r="90" spans="1:51" ht="66" customHeight="1" x14ac:dyDescent="0.25">
      <c r="A90" s="47" t="s">
        <v>723</v>
      </c>
      <c r="B90" s="49">
        <v>45246</v>
      </c>
      <c r="C90" s="43">
        <v>1416</v>
      </c>
      <c r="D90" s="39" t="s">
        <v>724</v>
      </c>
      <c r="E90" s="42" t="s">
        <v>725</v>
      </c>
      <c r="F90" s="40">
        <v>45265</v>
      </c>
      <c r="G90" s="41" t="s">
        <v>726</v>
      </c>
      <c r="H90" s="43" t="s">
        <v>682</v>
      </c>
      <c r="I90" s="43" t="s">
        <v>727</v>
      </c>
      <c r="J90" s="55">
        <v>10963680</v>
      </c>
      <c r="K90" s="55">
        <v>10963680</v>
      </c>
      <c r="L90" s="55">
        <v>0</v>
      </c>
      <c r="M90" s="55">
        <v>0</v>
      </c>
      <c r="N90" s="44">
        <v>10963680</v>
      </c>
      <c r="O90" s="34">
        <f t="shared" si="11"/>
        <v>10963680</v>
      </c>
      <c r="P90" s="34">
        <f t="shared" si="4"/>
        <v>10963680</v>
      </c>
      <c r="Q90" s="43" t="s">
        <v>728</v>
      </c>
      <c r="R90" s="43" t="s">
        <v>729</v>
      </c>
      <c r="S90" s="43" t="s">
        <v>730</v>
      </c>
      <c r="T90" s="43" t="s">
        <v>731</v>
      </c>
      <c r="U90" s="48">
        <v>0</v>
      </c>
      <c r="V90" s="41">
        <v>100</v>
      </c>
      <c r="W90" s="41" t="s">
        <v>94</v>
      </c>
      <c r="X90" s="50">
        <v>1000</v>
      </c>
      <c r="Y90" s="34">
        <f>P90/AA90</f>
        <v>7.28</v>
      </c>
      <c r="Z90" s="44">
        <f t="shared" si="3"/>
        <v>7280</v>
      </c>
      <c r="AA90" s="44">
        <v>1506000</v>
      </c>
      <c r="AB90" s="44">
        <v>1506000</v>
      </c>
      <c r="AC90" s="44">
        <v>0</v>
      </c>
      <c r="AD90" s="44">
        <v>0</v>
      </c>
      <c r="AE90" s="44"/>
      <c r="AF90" s="44">
        <v>0</v>
      </c>
      <c r="AG90" s="44"/>
      <c r="AH90" s="44">
        <f t="shared" si="9"/>
        <v>0</v>
      </c>
      <c r="AI90" s="44">
        <f t="shared" si="5"/>
        <v>1506</v>
      </c>
      <c r="AJ90" s="44">
        <f t="shared" si="6"/>
        <v>1506</v>
      </c>
      <c r="AK90" s="43"/>
      <c r="AL90" s="40">
        <v>45301</v>
      </c>
      <c r="AM90" s="40"/>
      <c r="AN90" s="40"/>
      <c r="AO90" s="40">
        <v>45332</v>
      </c>
      <c r="AP90" s="40"/>
      <c r="AQ90" s="49"/>
      <c r="AR90" s="41" t="s">
        <v>61</v>
      </c>
      <c r="AS90" s="41">
        <v>10</v>
      </c>
      <c r="AT90" s="34">
        <f>(J90*10)/100</f>
        <v>1096368</v>
      </c>
      <c r="AU90" s="43"/>
      <c r="AV90" s="44">
        <v>0</v>
      </c>
      <c r="AW90" s="46">
        <f t="shared" si="7"/>
        <v>10963680</v>
      </c>
      <c r="AX90" s="46">
        <f>O90</f>
        <v>10963680</v>
      </c>
      <c r="AY90" s="43" t="s">
        <v>329</v>
      </c>
    </row>
    <row r="91" spans="1:51" ht="66" customHeight="1" x14ac:dyDescent="0.25">
      <c r="A91" s="47" t="s">
        <v>732</v>
      </c>
      <c r="B91" s="49">
        <v>45246</v>
      </c>
      <c r="C91" s="43">
        <v>1416</v>
      </c>
      <c r="D91" s="39" t="s">
        <v>733</v>
      </c>
      <c r="E91" s="42" t="s">
        <v>734</v>
      </c>
      <c r="F91" s="40">
        <v>45265</v>
      </c>
      <c r="G91" s="41" t="s">
        <v>735</v>
      </c>
      <c r="H91" s="43" t="s">
        <v>673</v>
      </c>
      <c r="I91" s="43" t="s">
        <v>736</v>
      </c>
      <c r="J91" s="55">
        <v>20917831.34</v>
      </c>
      <c r="K91" s="55">
        <v>20917831.34</v>
      </c>
      <c r="L91" s="55">
        <v>0</v>
      </c>
      <c r="M91" s="55">
        <v>0</v>
      </c>
      <c r="N91" s="44">
        <v>18825759</v>
      </c>
      <c r="O91" s="34">
        <f t="shared" si="11"/>
        <v>18825759</v>
      </c>
      <c r="P91" s="34">
        <f t="shared" si="4"/>
        <v>18825759</v>
      </c>
      <c r="Q91" s="43" t="s">
        <v>675</v>
      </c>
      <c r="R91" s="43" t="s">
        <v>737</v>
      </c>
      <c r="S91" s="43" t="s">
        <v>677</v>
      </c>
      <c r="T91" s="43" t="s">
        <v>81</v>
      </c>
      <c r="U91" s="48">
        <v>100</v>
      </c>
      <c r="V91" s="41">
        <v>0</v>
      </c>
      <c r="W91" s="41" t="s">
        <v>82</v>
      </c>
      <c r="X91" s="50">
        <v>50</v>
      </c>
      <c r="Y91" s="34">
        <f>P91/AA91</f>
        <v>581.94000000000005</v>
      </c>
      <c r="Z91" s="44">
        <f t="shared" si="3"/>
        <v>29097.000000000004</v>
      </c>
      <c r="AA91" s="44">
        <v>32350</v>
      </c>
      <c r="AB91" s="44">
        <v>32350</v>
      </c>
      <c r="AC91" s="44">
        <v>0</v>
      </c>
      <c r="AD91" s="44">
        <v>0</v>
      </c>
      <c r="AE91" s="44"/>
      <c r="AF91" s="44">
        <v>0</v>
      </c>
      <c r="AG91" s="44"/>
      <c r="AH91" s="44">
        <f t="shared" si="9"/>
        <v>0</v>
      </c>
      <c r="AI91" s="44">
        <f t="shared" si="5"/>
        <v>647</v>
      </c>
      <c r="AJ91" s="44">
        <f t="shared" si="6"/>
        <v>647</v>
      </c>
      <c r="AK91" s="43"/>
      <c r="AL91" s="40">
        <v>45301</v>
      </c>
      <c r="AM91" s="40"/>
      <c r="AN91" s="40"/>
      <c r="AO91" s="40">
        <v>45332</v>
      </c>
      <c r="AP91" s="40"/>
      <c r="AQ91" s="49"/>
      <c r="AR91" s="41" t="s">
        <v>61</v>
      </c>
      <c r="AS91" s="41">
        <v>10</v>
      </c>
      <c r="AT91" s="34">
        <f>(J91*10)/100</f>
        <v>2091783.1340000001</v>
      </c>
      <c r="AU91" s="43"/>
      <c r="AV91" s="44">
        <v>0</v>
      </c>
      <c r="AW91" s="46">
        <f t="shared" si="7"/>
        <v>18825759</v>
      </c>
      <c r="AX91" s="46">
        <f>O91</f>
        <v>18825759</v>
      </c>
      <c r="AY91" s="43" t="s">
        <v>329</v>
      </c>
    </row>
    <row r="92" spans="1:51" ht="66" customHeight="1" x14ac:dyDescent="0.25">
      <c r="A92" s="47" t="s">
        <v>738</v>
      </c>
      <c r="B92" s="49">
        <v>45246</v>
      </c>
      <c r="C92" s="43">
        <v>1416</v>
      </c>
      <c r="D92" s="39" t="s">
        <v>739</v>
      </c>
      <c r="E92" s="42" t="s">
        <v>740</v>
      </c>
      <c r="F92" s="40">
        <v>45273</v>
      </c>
      <c r="G92" s="41" t="s">
        <v>741</v>
      </c>
      <c r="H92" s="43" t="s">
        <v>682</v>
      </c>
      <c r="I92" s="43" t="s">
        <v>742</v>
      </c>
      <c r="J92" s="55">
        <v>20509500</v>
      </c>
      <c r="K92" s="55">
        <v>20509500</v>
      </c>
      <c r="L92" s="55">
        <v>0</v>
      </c>
      <c r="M92" s="55">
        <v>0</v>
      </c>
      <c r="N92" s="44">
        <v>20509500</v>
      </c>
      <c r="O92" s="34">
        <v>20509500</v>
      </c>
      <c r="P92" s="34">
        <v>20509500</v>
      </c>
      <c r="Q92" s="43" t="s">
        <v>728</v>
      </c>
      <c r="R92" s="43" t="s">
        <v>729</v>
      </c>
      <c r="S92" s="43" t="s">
        <v>730</v>
      </c>
      <c r="T92" s="43" t="s">
        <v>315</v>
      </c>
      <c r="U92" s="48">
        <v>0</v>
      </c>
      <c r="V92" s="41">
        <v>100</v>
      </c>
      <c r="W92" s="41" t="s">
        <v>94</v>
      </c>
      <c r="X92" s="50">
        <v>500</v>
      </c>
      <c r="Y92" s="34">
        <v>7.26</v>
      </c>
      <c r="Z92" s="44">
        <v>3630</v>
      </c>
      <c r="AA92" s="44">
        <v>2825000</v>
      </c>
      <c r="AB92" s="44">
        <v>2825000</v>
      </c>
      <c r="AC92" s="44">
        <v>0</v>
      </c>
      <c r="AD92" s="44">
        <v>0</v>
      </c>
      <c r="AE92" s="44"/>
      <c r="AF92" s="44">
        <v>0</v>
      </c>
      <c r="AG92" s="44">
        <v>2825000</v>
      </c>
      <c r="AH92" s="44">
        <v>20509500</v>
      </c>
      <c r="AI92" s="44">
        <v>5650</v>
      </c>
      <c r="AJ92" s="44">
        <v>5650</v>
      </c>
      <c r="AK92" s="43"/>
      <c r="AL92" s="40">
        <v>45301</v>
      </c>
      <c r="AM92" s="40"/>
      <c r="AN92" s="40"/>
      <c r="AO92" s="40">
        <v>45332</v>
      </c>
      <c r="AP92" s="40"/>
      <c r="AQ92" s="49"/>
      <c r="AR92" s="41"/>
      <c r="AS92" s="41">
        <v>10</v>
      </c>
      <c r="AT92" s="34">
        <f>(J92*10)/100</f>
        <v>2050950</v>
      </c>
      <c r="AU92" s="43"/>
      <c r="AV92" s="44">
        <v>0</v>
      </c>
      <c r="AW92" s="46">
        <f t="shared" si="7"/>
        <v>20509500</v>
      </c>
      <c r="AX92" s="46">
        <f>O92</f>
        <v>20509500</v>
      </c>
      <c r="AY92" s="43" t="s">
        <v>329</v>
      </c>
    </row>
    <row r="93" spans="1:51" ht="60.75" customHeight="1" x14ac:dyDescent="0.25">
      <c r="A93" s="47" t="s">
        <v>743</v>
      </c>
      <c r="B93" s="49">
        <v>45252</v>
      </c>
      <c r="C93" s="43">
        <v>1416</v>
      </c>
      <c r="D93" s="39" t="s">
        <v>744</v>
      </c>
      <c r="E93" s="42" t="s">
        <v>745</v>
      </c>
      <c r="F93" s="40">
        <v>45272</v>
      </c>
      <c r="G93" s="41" t="s">
        <v>746</v>
      </c>
      <c r="H93" s="43" t="s">
        <v>747</v>
      </c>
      <c r="I93" s="43" t="s">
        <v>748</v>
      </c>
      <c r="J93" s="55">
        <v>120813651.86</v>
      </c>
      <c r="K93" s="55">
        <v>120813651.86</v>
      </c>
      <c r="L93" s="55">
        <v>0</v>
      </c>
      <c r="M93" s="55">
        <v>0</v>
      </c>
      <c r="N93" s="44">
        <v>120813651.86</v>
      </c>
      <c r="O93" s="34">
        <f t="shared" si="11"/>
        <v>120813651.86</v>
      </c>
      <c r="P93" s="34">
        <f t="shared" si="4"/>
        <v>120813651.86</v>
      </c>
      <c r="Q93" s="43" t="s">
        <v>749</v>
      </c>
      <c r="R93" s="43" t="s">
        <v>750</v>
      </c>
      <c r="S93" s="43" t="s">
        <v>751</v>
      </c>
      <c r="T93" s="43" t="s">
        <v>265</v>
      </c>
      <c r="U93" s="48">
        <v>0</v>
      </c>
      <c r="V93" s="41">
        <v>100</v>
      </c>
      <c r="W93" s="41" t="s">
        <v>82</v>
      </c>
      <c r="X93" s="50">
        <v>1</v>
      </c>
      <c r="Y93" s="34">
        <f>P93/AA93</f>
        <v>250650.73</v>
      </c>
      <c r="Z93" s="44">
        <f t="shared" si="3"/>
        <v>250650.73</v>
      </c>
      <c r="AA93" s="44">
        <v>482</v>
      </c>
      <c r="AB93" s="44">
        <v>482</v>
      </c>
      <c r="AC93" s="44">
        <v>0</v>
      </c>
      <c r="AD93" s="44">
        <v>0</v>
      </c>
      <c r="AE93" s="44"/>
      <c r="AF93" s="44">
        <v>0</v>
      </c>
      <c r="AG93" s="44"/>
      <c r="AH93" s="44">
        <f t="shared" si="9"/>
        <v>0</v>
      </c>
      <c r="AI93" s="44">
        <f t="shared" si="5"/>
        <v>482</v>
      </c>
      <c r="AJ93" s="44">
        <f t="shared" si="6"/>
        <v>482</v>
      </c>
      <c r="AK93" s="43"/>
      <c r="AL93" s="40">
        <v>45301</v>
      </c>
      <c r="AM93" s="40"/>
      <c r="AN93" s="40"/>
      <c r="AO93" s="40">
        <v>45332</v>
      </c>
      <c r="AP93" s="40"/>
      <c r="AQ93" s="49"/>
      <c r="AR93" s="41" t="s">
        <v>61</v>
      </c>
      <c r="AS93" s="41">
        <v>10</v>
      </c>
      <c r="AT93" s="34">
        <f>(J93*10)/100</f>
        <v>12081365.185999999</v>
      </c>
      <c r="AU93" s="43"/>
      <c r="AV93" s="44">
        <v>120813651.86</v>
      </c>
      <c r="AW93" s="46">
        <f t="shared" si="7"/>
        <v>0</v>
      </c>
      <c r="AX93" s="46">
        <f>O93</f>
        <v>120813651.86</v>
      </c>
      <c r="AY93" s="43" t="s">
        <v>366</v>
      </c>
    </row>
    <row r="94" spans="1:51" ht="60.75" customHeight="1" x14ac:dyDescent="0.25">
      <c r="A94" s="47" t="s">
        <v>752</v>
      </c>
      <c r="B94" s="49">
        <v>45252</v>
      </c>
      <c r="C94" s="43">
        <v>1416</v>
      </c>
      <c r="D94" s="39" t="s">
        <v>753</v>
      </c>
      <c r="E94" s="42" t="s">
        <v>754</v>
      </c>
      <c r="F94" s="40">
        <v>45272</v>
      </c>
      <c r="G94" s="41" t="s">
        <v>755</v>
      </c>
      <c r="H94" s="43" t="s">
        <v>309</v>
      </c>
      <c r="I94" s="43" t="s">
        <v>756</v>
      </c>
      <c r="J94" s="55">
        <v>112543483.09999999</v>
      </c>
      <c r="K94" s="55">
        <v>112543483.09999999</v>
      </c>
      <c r="L94" s="55">
        <v>0</v>
      </c>
      <c r="M94" s="55">
        <v>0</v>
      </c>
      <c r="N94" s="44">
        <v>112543483.09999999</v>
      </c>
      <c r="O94" s="34">
        <f t="shared" si="11"/>
        <v>112543483.09999999</v>
      </c>
      <c r="P94" s="34">
        <f t="shared" si="4"/>
        <v>112543483.09999999</v>
      </c>
      <c r="Q94" s="43" t="s">
        <v>757</v>
      </c>
      <c r="R94" s="43" t="s">
        <v>758</v>
      </c>
      <c r="S94" s="43" t="s">
        <v>759</v>
      </c>
      <c r="T94" s="43" t="s">
        <v>93</v>
      </c>
      <c r="U94" s="48">
        <v>0</v>
      </c>
      <c r="V94" s="41">
        <v>100</v>
      </c>
      <c r="W94" s="41" t="s">
        <v>82</v>
      </c>
      <c r="X94" s="56">
        <v>1.2</v>
      </c>
      <c r="Y94" s="34">
        <f>P94/AA94</f>
        <v>200397.93999287748</v>
      </c>
      <c r="Z94" s="44">
        <f t="shared" ref="Z94:Z157" si="12">Y94*X94</f>
        <v>240477.52799145295</v>
      </c>
      <c r="AA94" s="44">
        <v>561.6</v>
      </c>
      <c r="AB94" s="44">
        <v>561.6</v>
      </c>
      <c r="AC94" s="44">
        <v>0</v>
      </c>
      <c r="AD94" s="44">
        <v>0</v>
      </c>
      <c r="AE94" s="44"/>
      <c r="AF94" s="44">
        <v>0</v>
      </c>
      <c r="AG94" s="44"/>
      <c r="AH94" s="44">
        <f t="shared" si="9"/>
        <v>0</v>
      </c>
      <c r="AI94" s="44">
        <f t="shared" si="5"/>
        <v>468.00000000000006</v>
      </c>
      <c r="AJ94" s="44">
        <f t="shared" si="6"/>
        <v>468</v>
      </c>
      <c r="AK94" s="43"/>
      <c r="AL94" s="40">
        <v>45323</v>
      </c>
      <c r="AM94" s="40"/>
      <c r="AN94" s="40"/>
      <c r="AO94" s="40">
        <v>45352</v>
      </c>
      <c r="AP94" s="40"/>
      <c r="AQ94" s="49"/>
      <c r="AR94" s="41" t="s">
        <v>61</v>
      </c>
      <c r="AS94" s="41">
        <v>10</v>
      </c>
      <c r="AT94" s="34">
        <f>(J94*10)/100</f>
        <v>11254348.310000001</v>
      </c>
      <c r="AU94" s="43"/>
      <c r="AV94" s="44">
        <v>0</v>
      </c>
      <c r="AW94" s="46">
        <f t="shared" si="7"/>
        <v>112543483.09999999</v>
      </c>
      <c r="AX94" s="46">
        <f>O94</f>
        <v>112543483.09999999</v>
      </c>
      <c r="AY94" s="43" t="s">
        <v>329</v>
      </c>
    </row>
    <row r="95" spans="1:51" ht="60.75" customHeight="1" x14ac:dyDescent="0.25">
      <c r="A95" s="47" t="s">
        <v>760</v>
      </c>
      <c r="B95" s="49">
        <v>45252</v>
      </c>
      <c r="C95" s="43">
        <v>545</v>
      </c>
      <c r="D95" s="39" t="s">
        <v>761</v>
      </c>
      <c r="E95" s="42" t="s">
        <v>762</v>
      </c>
      <c r="F95" s="40">
        <v>45272</v>
      </c>
      <c r="G95" s="41" t="s">
        <v>763</v>
      </c>
      <c r="H95" s="43" t="s">
        <v>270</v>
      </c>
      <c r="I95" s="43" t="s">
        <v>764</v>
      </c>
      <c r="J95" s="55">
        <v>236402362.34999999</v>
      </c>
      <c r="K95" s="55">
        <v>236402362.34999999</v>
      </c>
      <c r="L95" s="55">
        <v>0</v>
      </c>
      <c r="M95" s="55">
        <v>0</v>
      </c>
      <c r="N95" s="44">
        <v>236402362.34999999</v>
      </c>
      <c r="O95" s="34">
        <f t="shared" si="11"/>
        <v>236402362.34999999</v>
      </c>
      <c r="P95" s="34">
        <f t="shared" si="4"/>
        <v>236402362.34999999</v>
      </c>
      <c r="Q95" s="43" t="s">
        <v>765</v>
      </c>
      <c r="R95" s="43" t="s">
        <v>766</v>
      </c>
      <c r="S95" s="43" t="s">
        <v>767</v>
      </c>
      <c r="T95" s="43" t="s">
        <v>147</v>
      </c>
      <c r="U95" s="48">
        <v>0</v>
      </c>
      <c r="V95" s="41">
        <v>100</v>
      </c>
      <c r="W95" s="41" t="s">
        <v>82</v>
      </c>
      <c r="X95" s="56">
        <v>4.5</v>
      </c>
      <c r="Y95" s="34">
        <f>P95/AA95</f>
        <v>204411.9</v>
      </c>
      <c r="Z95" s="44">
        <f t="shared" si="12"/>
        <v>919853.54999999993</v>
      </c>
      <c r="AA95" s="44">
        <v>1156.5</v>
      </c>
      <c r="AB95" s="44">
        <v>1156.5</v>
      </c>
      <c r="AC95" s="44">
        <v>0</v>
      </c>
      <c r="AD95" s="44">
        <v>0</v>
      </c>
      <c r="AE95" s="44"/>
      <c r="AF95" s="44">
        <v>0</v>
      </c>
      <c r="AG95" s="44"/>
      <c r="AH95" s="44">
        <f t="shared" si="9"/>
        <v>0</v>
      </c>
      <c r="AI95" s="44">
        <f t="shared" si="5"/>
        <v>257</v>
      </c>
      <c r="AJ95" s="44">
        <f t="shared" si="6"/>
        <v>257</v>
      </c>
      <c r="AK95" s="43"/>
      <c r="AL95" s="40">
        <v>45322</v>
      </c>
      <c r="AM95" s="40"/>
      <c r="AN95" s="40"/>
      <c r="AO95" s="40">
        <v>45352</v>
      </c>
      <c r="AP95" s="40"/>
      <c r="AQ95" s="49"/>
      <c r="AR95" s="41" t="s">
        <v>61</v>
      </c>
      <c r="AS95" s="41">
        <v>10</v>
      </c>
      <c r="AT95" s="34">
        <f>(J95*10)/100</f>
        <v>23640236.234999999</v>
      </c>
      <c r="AU95" s="43"/>
      <c r="AV95" s="44">
        <v>236402362.34999999</v>
      </c>
      <c r="AW95" s="46">
        <f t="shared" si="7"/>
        <v>0</v>
      </c>
      <c r="AX95" s="46">
        <f>O95</f>
        <v>236402362.34999999</v>
      </c>
      <c r="AY95" s="43" t="s">
        <v>366</v>
      </c>
    </row>
    <row r="96" spans="1:51" ht="60.75" customHeight="1" x14ac:dyDescent="0.25">
      <c r="A96" s="47" t="s">
        <v>768</v>
      </c>
      <c r="B96" s="49">
        <v>45254</v>
      </c>
      <c r="C96" s="43">
        <v>1416</v>
      </c>
      <c r="D96" s="39" t="s">
        <v>769</v>
      </c>
      <c r="E96" s="42" t="s">
        <v>770</v>
      </c>
      <c r="F96" s="40">
        <v>45275</v>
      </c>
      <c r="G96" s="41" t="s">
        <v>771</v>
      </c>
      <c r="H96" s="43" t="s">
        <v>87</v>
      </c>
      <c r="I96" s="43" t="s">
        <v>772</v>
      </c>
      <c r="J96" s="55">
        <v>197227280</v>
      </c>
      <c r="K96" s="55">
        <v>197227280</v>
      </c>
      <c r="L96" s="55">
        <v>0</v>
      </c>
      <c r="M96" s="55">
        <v>0</v>
      </c>
      <c r="N96" s="44">
        <v>197227280</v>
      </c>
      <c r="O96" s="34">
        <f t="shared" si="11"/>
        <v>197227280</v>
      </c>
      <c r="P96" s="34">
        <f t="shared" si="11"/>
        <v>197227280</v>
      </c>
      <c r="Q96" s="43" t="s">
        <v>773</v>
      </c>
      <c r="R96" s="43" t="s">
        <v>774</v>
      </c>
      <c r="S96" s="43" t="s">
        <v>775</v>
      </c>
      <c r="T96" s="43" t="s">
        <v>776</v>
      </c>
      <c r="U96" s="48">
        <v>0</v>
      </c>
      <c r="V96" s="41">
        <v>100</v>
      </c>
      <c r="W96" s="41" t="s">
        <v>94</v>
      </c>
      <c r="X96" s="50">
        <v>2000</v>
      </c>
      <c r="Y96" s="34">
        <f>P96/AA96</f>
        <v>12.37</v>
      </c>
      <c r="Z96" s="44">
        <f t="shared" si="12"/>
        <v>24740</v>
      </c>
      <c r="AA96" s="44">
        <v>15944000</v>
      </c>
      <c r="AB96" s="44">
        <v>15944000</v>
      </c>
      <c r="AC96" s="44">
        <v>0</v>
      </c>
      <c r="AD96" s="44">
        <v>0</v>
      </c>
      <c r="AE96" s="44"/>
      <c r="AF96" s="44">
        <v>0</v>
      </c>
      <c r="AG96" s="44"/>
      <c r="AH96" s="44">
        <f t="shared" si="9"/>
        <v>0</v>
      </c>
      <c r="AI96" s="44">
        <f t="shared" ref="AI96:AI141" si="13">AA96/X96</f>
        <v>7972</v>
      </c>
      <c r="AJ96" s="44">
        <f t="shared" ref="AJ96:AJ159" si="14">_xlfn.CEILING.MATH(AI96)</f>
        <v>7972</v>
      </c>
      <c r="AK96" s="43"/>
      <c r="AL96" s="40">
        <v>45323</v>
      </c>
      <c r="AM96" s="40"/>
      <c r="AN96" s="40"/>
      <c r="AO96" s="40">
        <v>44986</v>
      </c>
      <c r="AP96" s="40"/>
      <c r="AQ96" s="49"/>
      <c r="AR96" s="41" t="s">
        <v>61</v>
      </c>
      <c r="AS96" s="41">
        <v>10</v>
      </c>
      <c r="AT96" s="34">
        <f>(J96*10)/100</f>
        <v>19722728</v>
      </c>
      <c r="AU96" s="43"/>
      <c r="AV96" s="44">
        <v>0</v>
      </c>
      <c r="AW96" s="46">
        <f t="shared" ref="AW96:AW159" si="15">AX96-AV96</f>
        <v>197227280</v>
      </c>
      <c r="AX96" s="46">
        <f>O96</f>
        <v>197227280</v>
      </c>
      <c r="AY96" s="43" t="s">
        <v>329</v>
      </c>
    </row>
    <row r="97" spans="1:51" ht="60.75" customHeight="1" x14ac:dyDescent="0.25">
      <c r="A97" s="47" t="s">
        <v>777</v>
      </c>
      <c r="B97" s="49">
        <v>45254</v>
      </c>
      <c r="C97" s="43">
        <v>1416</v>
      </c>
      <c r="D97" s="39" t="s">
        <v>778</v>
      </c>
      <c r="E97" s="42" t="s">
        <v>779</v>
      </c>
      <c r="F97" s="40">
        <v>45282</v>
      </c>
      <c r="G97" s="41" t="s">
        <v>780</v>
      </c>
      <c r="H97" s="43" t="s">
        <v>747</v>
      </c>
      <c r="I97" s="43" t="s">
        <v>781</v>
      </c>
      <c r="J97" s="55">
        <v>968144403.38</v>
      </c>
      <c r="K97" s="55">
        <v>968144403.38</v>
      </c>
      <c r="L97" s="55">
        <v>0</v>
      </c>
      <c r="M97" s="55">
        <v>0</v>
      </c>
      <c r="N97" s="44">
        <v>968144403.38</v>
      </c>
      <c r="O97" s="34">
        <f t="shared" si="11"/>
        <v>968144403.38</v>
      </c>
      <c r="P97" s="34">
        <f t="shared" si="11"/>
        <v>968144403.38</v>
      </c>
      <c r="Q97" s="43" t="s">
        <v>749</v>
      </c>
      <c r="R97" s="43" t="s">
        <v>782</v>
      </c>
      <c r="S97" s="43" t="s">
        <v>751</v>
      </c>
      <c r="T97" s="43" t="s">
        <v>265</v>
      </c>
      <c r="U97" s="48">
        <v>0</v>
      </c>
      <c r="V97" s="41">
        <v>100</v>
      </c>
      <c r="W97" s="41" t="s">
        <v>82</v>
      </c>
      <c r="X97" s="56">
        <v>0.7</v>
      </c>
      <c r="Y97" s="34">
        <f>P97/AA97</f>
        <v>263842.7</v>
      </c>
      <c r="Z97" s="44">
        <f t="shared" si="12"/>
        <v>184689.88999999998</v>
      </c>
      <c r="AA97" s="44">
        <v>3669.4</v>
      </c>
      <c r="AB97" s="44">
        <v>606.9</v>
      </c>
      <c r="AC97" s="44">
        <v>3062.5</v>
      </c>
      <c r="AD97" s="44">
        <v>0</v>
      </c>
      <c r="AE97" s="44"/>
      <c r="AF97" s="44">
        <v>0</v>
      </c>
      <c r="AG97" s="44"/>
      <c r="AH97" s="44">
        <f t="shared" si="9"/>
        <v>0</v>
      </c>
      <c r="AI97" s="44">
        <f t="shared" si="13"/>
        <v>5242.0000000000009</v>
      </c>
      <c r="AJ97" s="44">
        <f t="shared" si="14"/>
        <v>5242</v>
      </c>
      <c r="AK97" s="43"/>
      <c r="AL97" s="40">
        <v>45306</v>
      </c>
      <c r="AM97" s="40">
        <v>45413</v>
      </c>
      <c r="AN97" s="40"/>
      <c r="AO97" s="40">
        <v>45337</v>
      </c>
      <c r="AP97" s="40">
        <v>45444</v>
      </c>
      <c r="AQ97" s="49"/>
      <c r="AR97" s="41" t="s">
        <v>61</v>
      </c>
      <c r="AS97" s="41">
        <v>10</v>
      </c>
      <c r="AT97" s="34">
        <f>(J97*10)/100</f>
        <v>96814440.338</v>
      </c>
      <c r="AU97" s="43"/>
      <c r="AV97" s="44">
        <v>0</v>
      </c>
      <c r="AW97" s="46">
        <f t="shared" si="15"/>
        <v>968144403.38</v>
      </c>
      <c r="AX97" s="46">
        <f>O97</f>
        <v>968144403.38</v>
      </c>
      <c r="AY97" s="43" t="s">
        <v>329</v>
      </c>
    </row>
    <row r="98" spans="1:51" ht="60.75" customHeight="1" x14ac:dyDescent="0.25">
      <c r="A98" s="47" t="s">
        <v>783</v>
      </c>
      <c r="B98" s="49">
        <v>45254</v>
      </c>
      <c r="C98" s="43">
        <v>1416</v>
      </c>
      <c r="D98" s="39" t="s">
        <v>784</v>
      </c>
      <c r="E98" s="42" t="s">
        <v>785</v>
      </c>
      <c r="F98" s="40">
        <v>45275</v>
      </c>
      <c r="G98" s="41" t="s">
        <v>786</v>
      </c>
      <c r="H98" s="43" t="s">
        <v>87</v>
      </c>
      <c r="I98" s="43" t="s">
        <v>787</v>
      </c>
      <c r="J98" s="55">
        <v>58205312</v>
      </c>
      <c r="K98" s="55">
        <v>58205312</v>
      </c>
      <c r="L98" s="55">
        <v>0</v>
      </c>
      <c r="M98" s="55">
        <v>0</v>
      </c>
      <c r="N98" s="44">
        <v>58205312</v>
      </c>
      <c r="O98" s="34">
        <f t="shared" si="11"/>
        <v>58205312</v>
      </c>
      <c r="P98" s="34">
        <f t="shared" si="11"/>
        <v>58205312</v>
      </c>
      <c r="Q98" s="43" t="s">
        <v>788</v>
      </c>
      <c r="R98" s="43" t="s">
        <v>789</v>
      </c>
      <c r="S98" s="43" t="s">
        <v>790</v>
      </c>
      <c r="T98" s="43" t="s">
        <v>791</v>
      </c>
      <c r="U98" s="48">
        <v>0</v>
      </c>
      <c r="V98" s="41">
        <v>100</v>
      </c>
      <c r="W98" s="41" t="s">
        <v>94</v>
      </c>
      <c r="X98" s="50">
        <v>400</v>
      </c>
      <c r="Y98" s="34">
        <f>P98/AA98</f>
        <v>29.48</v>
      </c>
      <c r="Z98" s="44">
        <f t="shared" si="12"/>
        <v>11792</v>
      </c>
      <c r="AA98" s="44">
        <v>1974400</v>
      </c>
      <c r="AB98" s="44">
        <v>1974400</v>
      </c>
      <c r="AC98" s="44">
        <v>0</v>
      </c>
      <c r="AD98" s="44">
        <v>0</v>
      </c>
      <c r="AE98" s="44"/>
      <c r="AF98" s="44">
        <v>0</v>
      </c>
      <c r="AG98" s="44"/>
      <c r="AH98" s="44">
        <f t="shared" si="9"/>
        <v>0</v>
      </c>
      <c r="AI98" s="44">
        <f t="shared" si="13"/>
        <v>4936</v>
      </c>
      <c r="AJ98" s="44">
        <f t="shared" si="14"/>
        <v>4936</v>
      </c>
      <c r="AK98" s="43"/>
      <c r="AL98" s="40">
        <v>45323</v>
      </c>
      <c r="AM98" s="40"/>
      <c r="AN98" s="40"/>
      <c r="AO98" s="40">
        <v>45352</v>
      </c>
      <c r="AP98" s="40"/>
      <c r="AQ98" s="49"/>
      <c r="AR98" s="41" t="s">
        <v>61</v>
      </c>
      <c r="AS98" s="41">
        <v>10</v>
      </c>
      <c r="AT98" s="34">
        <f>(J98*10)/100</f>
        <v>5820531.2000000002</v>
      </c>
      <c r="AU98" s="43"/>
      <c r="AV98" s="44">
        <v>0</v>
      </c>
      <c r="AW98" s="46">
        <f t="shared" si="15"/>
        <v>58205312</v>
      </c>
      <c r="AX98" s="46">
        <f>O98</f>
        <v>58205312</v>
      </c>
      <c r="AY98" s="43" t="s">
        <v>329</v>
      </c>
    </row>
    <row r="99" spans="1:51" ht="60.75" customHeight="1" x14ac:dyDescent="0.25">
      <c r="A99" s="47" t="s">
        <v>792</v>
      </c>
      <c r="B99" s="49">
        <v>45254</v>
      </c>
      <c r="C99" s="43">
        <v>1416</v>
      </c>
      <c r="D99" s="39" t="s">
        <v>793</v>
      </c>
      <c r="E99" s="42" t="s">
        <v>794</v>
      </c>
      <c r="F99" s="40">
        <v>45275</v>
      </c>
      <c r="G99" s="41" t="s">
        <v>795</v>
      </c>
      <c r="H99" s="43" t="s">
        <v>87</v>
      </c>
      <c r="I99" s="43" t="s">
        <v>796</v>
      </c>
      <c r="J99" s="55">
        <v>46219245</v>
      </c>
      <c r="K99" s="55">
        <v>46219245</v>
      </c>
      <c r="L99" s="55">
        <v>0</v>
      </c>
      <c r="M99" s="55">
        <v>0</v>
      </c>
      <c r="N99" s="44">
        <v>46219245</v>
      </c>
      <c r="O99" s="34">
        <f t="shared" si="11"/>
        <v>46219245</v>
      </c>
      <c r="P99" s="34">
        <f t="shared" si="11"/>
        <v>46219245</v>
      </c>
      <c r="Q99" s="43" t="s">
        <v>797</v>
      </c>
      <c r="R99" s="43" t="s">
        <v>798</v>
      </c>
      <c r="S99" s="43" t="s">
        <v>799</v>
      </c>
      <c r="T99" s="43" t="s">
        <v>776</v>
      </c>
      <c r="U99" s="48">
        <v>0</v>
      </c>
      <c r="V99" s="41">
        <v>100</v>
      </c>
      <c r="W99" s="41" t="s">
        <v>94</v>
      </c>
      <c r="X99" s="50">
        <v>500</v>
      </c>
      <c r="Y99" s="34">
        <f>P99/AA99</f>
        <v>12.49</v>
      </c>
      <c r="Z99" s="44">
        <f t="shared" si="12"/>
        <v>6245</v>
      </c>
      <c r="AA99" s="44">
        <v>3700500</v>
      </c>
      <c r="AB99" s="44">
        <v>3700500</v>
      </c>
      <c r="AC99" s="44">
        <v>0</v>
      </c>
      <c r="AD99" s="44">
        <v>0</v>
      </c>
      <c r="AE99" s="44"/>
      <c r="AF99" s="44">
        <v>0</v>
      </c>
      <c r="AG99" s="44"/>
      <c r="AH99" s="44">
        <f t="shared" si="9"/>
        <v>0</v>
      </c>
      <c r="AI99" s="44">
        <f t="shared" si="13"/>
        <v>7401</v>
      </c>
      <c r="AJ99" s="44">
        <f t="shared" si="14"/>
        <v>7401</v>
      </c>
      <c r="AK99" s="43"/>
      <c r="AL99" s="40">
        <v>45301</v>
      </c>
      <c r="AM99" s="40"/>
      <c r="AN99" s="40"/>
      <c r="AO99" s="40">
        <v>45332</v>
      </c>
      <c r="AP99" s="40"/>
      <c r="AQ99" s="49"/>
      <c r="AR99" s="41" t="s">
        <v>61</v>
      </c>
      <c r="AS99" s="41">
        <v>10</v>
      </c>
      <c r="AT99" s="34">
        <f>(J99*10)/100</f>
        <v>4621924.5</v>
      </c>
      <c r="AU99" s="43"/>
      <c r="AV99" s="44">
        <v>46219245</v>
      </c>
      <c r="AW99" s="46">
        <f t="shared" si="15"/>
        <v>0</v>
      </c>
      <c r="AX99" s="46">
        <f>O99</f>
        <v>46219245</v>
      </c>
      <c r="AY99" s="43" t="s">
        <v>366</v>
      </c>
    </row>
    <row r="100" spans="1:51" ht="60.75" customHeight="1" x14ac:dyDescent="0.25">
      <c r="A100" s="47" t="s">
        <v>800</v>
      </c>
      <c r="B100" s="49">
        <v>45254</v>
      </c>
      <c r="C100" s="43">
        <v>1416</v>
      </c>
      <c r="D100" s="39" t="s">
        <v>801</v>
      </c>
      <c r="E100" s="42" t="s">
        <v>802</v>
      </c>
      <c r="F100" s="40">
        <v>45282</v>
      </c>
      <c r="G100" s="41" t="s">
        <v>803</v>
      </c>
      <c r="H100" s="43" t="s">
        <v>87</v>
      </c>
      <c r="I100" s="43" t="s">
        <v>804</v>
      </c>
      <c r="J100" s="55">
        <v>332011680</v>
      </c>
      <c r="K100" s="55">
        <v>332011680</v>
      </c>
      <c r="L100" s="55">
        <v>0</v>
      </c>
      <c r="M100" s="55">
        <v>0</v>
      </c>
      <c r="N100" s="44">
        <v>332011680</v>
      </c>
      <c r="O100" s="34">
        <f t="shared" si="11"/>
        <v>332011680</v>
      </c>
      <c r="P100" s="34">
        <f t="shared" si="11"/>
        <v>332011680</v>
      </c>
      <c r="Q100" s="43" t="s">
        <v>797</v>
      </c>
      <c r="R100" s="43" t="s">
        <v>805</v>
      </c>
      <c r="S100" s="43" t="s">
        <v>799</v>
      </c>
      <c r="T100" s="43" t="s">
        <v>776</v>
      </c>
      <c r="U100" s="48">
        <v>0</v>
      </c>
      <c r="V100" s="41">
        <v>100</v>
      </c>
      <c r="W100" s="41" t="s">
        <v>94</v>
      </c>
      <c r="X100" s="50">
        <v>1000</v>
      </c>
      <c r="Y100" s="34">
        <f>P100/AA100</f>
        <v>12.32</v>
      </c>
      <c r="Z100" s="44">
        <f t="shared" si="12"/>
        <v>12320</v>
      </c>
      <c r="AA100" s="44">
        <v>26949000</v>
      </c>
      <c r="AB100" s="44">
        <v>26949000</v>
      </c>
      <c r="AC100" s="44">
        <v>0</v>
      </c>
      <c r="AD100" s="44">
        <v>0</v>
      </c>
      <c r="AE100" s="44"/>
      <c r="AF100" s="44">
        <v>0</v>
      </c>
      <c r="AG100" s="44"/>
      <c r="AH100" s="44">
        <f t="shared" si="9"/>
        <v>0</v>
      </c>
      <c r="AI100" s="44">
        <f t="shared" si="13"/>
        <v>26949</v>
      </c>
      <c r="AJ100" s="44">
        <f t="shared" si="14"/>
        <v>26949</v>
      </c>
      <c r="AK100" s="43"/>
      <c r="AL100" s="40">
        <v>45301</v>
      </c>
      <c r="AM100" s="40"/>
      <c r="AN100" s="40"/>
      <c r="AO100" s="40">
        <v>45332</v>
      </c>
      <c r="AP100" s="40"/>
      <c r="AQ100" s="49"/>
      <c r="AR100" s="41" t="s">
        <v>61</v>
      </c>
      <c r="AS100" s="41">
        <v>10</v>
      </c>
      <c r="AT100" s="34">
        <f>(J100*10)/100</f>
        <v>33201168</v>
      </c>
      <c r="AU100" s="43"/>
      <c r="AV100" s="44">
        <v>332011680</v>
      </c>
      <c r="AW100" s="46">
        <f t="shared" si="15"/>
        <v>0</v>
      </c>
      <c r="AX100" s="46">
        <f>O100</f>
        <v>332011680</v>
      </c>
      <c r="AY100" s="43" t="s">
        <v>366</v>
      </c>
    </row>
    <row r="101" spans="1:51" ht="60.75" customHeight="1" x14ac:dyDescent="0.25">
      <c r="A101" s="47" t="s">
        <v>806</v>
      </c>
      <c r="B101" s="49">
        <v>45254</v>
      </c>
      <c r="C101" s="43">
        <v>545</v>
      </c>
      <c r="D101" s="39" t="s">
        <v>807</v>
      </c>
      <c r="E101" s="42" t="s">
        <v>808</v>
      </c>
      <c r="F101" s="40">
        <v>45275</v>
      </c>
      <c r="G101" s="41" t="s">
        <v>809</v>
      </c>
      <c r="H101" s="43" t="s">
        <v>270</v>
      </c>
      <c r="I101" s="43" t="s">
        <v>810</v>
      </c>
      <c r="J101" s="55">
        <v>15491197.199999999</v>
      </c>
      <c r="K101" s="55">
        <v>15491197.199999999</v>
      </c>
      <c r="L101" s="55">
        <v>0</v>
      </c>
      <c r="M101" s="55">
        <v>0</v>
      </c>
      <c r="N101" s="44">
        <v>15491197.199999999</v>
      </c>
      <c r="O101" s="34">
        <v>19634191.800000001</v>
      </c>
      <c r="P101" s="34">
        <f t="shared" ref="P101:P164" si="16">O101</f>
        <v>19634191.800000001</v>
      </c>
      <c r="Q101" s="43" t="s">
        <v>432</v>
      </c>
      <c r="R101" s="43" t="s">
        <v>453</v>
      </c>
      <c r="S101" s="43" t="s">
        <v>434</v>
      </c>
      <c r="T101" s="43" t="s">
        <v>93</v>
      </c>
      <c r="U101" s="48">
        <v>0</v>
      </c>
      <c r="V101" s="41">
        <v>100</v>
      </c>
      <c r="W101" s="41" t="s">
        <v>392</v>
      </c>
      <c r="X101" s="50">
        <v>60</v>
      </c>
      <c r="Y101" s="34">
        <f>P101/AA101</f>
        <v>3002.17</v>
      </c>
      <c r="Z101" s="44">
        <f t="shared" si="12"/>
        <v>180130.2</v>
      </c>
      <c r="AA101" s="44">
        <v>6540</v>
      </c>
      <c r="AB101" s="44">
        <v>6540</v>
      </c>
      <c r="AC101" s="44">
        <v>0</v>
      </c>
      <c r="AD101" s="44">
        <v>0</v>
      </c>
      <c r="AE101" s="44"/>
      <c r="AF101" s="44">
        <v>0</v>
      </c>
      <c r="AG101" s="44"/>
      <c r="AH101" s="44">
        <f t="shared" si="9"/>
        <v>0</v>
      </c>
      <c r="AI101" s="44">
        <f t="shared" si="13"/>
        <v>109</v>
      </c>
      <c r="AJ101" s="44">
        <f t="shared" si="14"/>
        <v>109</v>
      </c>
      <c r="AK101" s="43" t="s">
        <v>328</v>
      </c>
      <c r="AL101" s="40">
        <v>45301</v>
      </c>
      <c r="AM101" s="40"/>
      <c r="AN101" s="40"/>
      <c r="AO101" s="40">
        <v>45332</v>
      </c>
      <c r="AP101" s="40"/>
      <c r="AQ101" s="49"/>
      <c r="AR101" s="41" t="s">
        <v>61</v>
      </c>
      <c r="AS101" s="41">
        <v>10</v>
      </c>
      <c r="AT101" s="34">
        <f>(J101*10)/100</f>
        <v>1549119.72</v>
      </c>
      <c r="AU101" s="43"/>
      <c r="AV101" s="44">
        <v>19634191.800000001</v>
      </c>
      <c r="AW101" s="46">
        <f t="shared" si="15"/>
        <v>0</v>
      </c>
      <c r="AX101" s="46">
        <f>O101</f>
        <v>19634191.800000001</v>
      </c>
      <c r="AY101" s="43" t="s">
        <v>366</v>
      </c>
    </row>
    <row r="102" spans="1:51" ht="32.450000000000003" customHeight="1" x14ac:dyDescent="0.25">
      <c r="A102" s="47" t="s">
        <v>811</v>
      </c>
      <c r="B102" s="49">
        <v>45258</v>
      </c>
      <c r="C102" s="43">
        <v>545</v>
      </c>
      <c r="D102" s="39" t="s">
        <v>812</v>
      </c>
      <c r="E102" s="42" t="s">
        <v>813</v>
      </c>
      <c r="F102" s="40">
        <v>45278</v>
      </c>
      <c r="G102" s="41" t="s">
        <v>814</v>
      </c>
      <c r="H102" s="43" t="s">
        <v>270</v>
      </c>
      <c r="I102" s="43" t="s">
        <v>431</v>
      </c>
      <c r="J102" s="55">
        <v>9798465.5999999996</v>
      </c>
      <c r="K102" s="55">
        <v>9798465.5999999996</v>
      </c>
      <c r="L102" s="55">
        <v>0</v>
      </c>
      <c r="M102" s="55">
        <v>0</v>
      </c>
      <c r="N102" s="44">
        <v>9798465.5999999996</v>
      </c>
      <c r="O102" s="34">
        <f t="shared" ref="O102:P165" si="17">N102</f>
        <v>9798465.5999999996</v>
      </c>
      <c r="P102" s="34">
        <f t="shared" si="16"/>
        <v>9798465.5999999996</v>
      </c>
      <c r="Q102" s="43" t="s">
        <v>432</v>
      </c>
      <c r="R102" s="43" t="s">
        <v>433</v>
      </c>
      <c r="S102" s="43" t="s">
        <v>434</v>
      </c>
      <c r="T102" s="43" t="s">
        <v>93</v>
      </c>
      <c r="U102" s="48">
        <v>0</v>
      </c>
      <c r="V102" s="41">
        <v>100</v>
      </c>
      <c r="W102" s="41" t="s">
        <v>392</v>
      </c>
      <c r="X102" s="50">
        <v>60</v>
      </c>
      <c r="Y102" s="34">
        <f>P102/AA102</f>
        <v>2916.21</v>
      </c>
      <c r="Z102" s="44">
        <f t="shared" si="12"/>
        <v>174972.6</v>
      </c>
      <c r="AA102" s="44">
        <v>3360</v>
      </c>
      <c r="AB102" s="44">
        <v>3360</v>
      </c>
      <c r="AC102" s="44">
        <v>0</v>
      </c>
      <c r="AD102" s="44">
        <v>0</v>
      </c>
      <c r="AE102" s="44"/>
      <c r="AF102" s="44">
        <v>0</v>
      </c>
      <c r="AG102" s="44"/>
      <c r="AH102" s="44">
        <f t="shared" si="9"/>
        <v>0</v>
      </c>
      <c r="AI102" s="44">
        <f t="shared" si="13"/>
        <v>56</v>
      </c>
      <c r="AJ102" s="44">
        <f t="shared" si="14"/>
        <v>56</v>
      </c>
      <c r="AK102" s="43" t="s">
        <v>328</v>
      </c>
      <c r="AL102" s="40">
        <v>45306</v>
      </c>
      <c r="AM102" s="40"/>
      <c r="AN102" s="40"/>
      <c r="AO102" s="40">
        <v>45332</v>
      </c>
      <c r="AP102" s="40"/>
      <c r="AQ102" s="49"/>
      <c r="AR102" s="41" t="s">
        <v>61</v>
      </c>
      <c r="AS102" s="41">
        <v>10</v>
      </c>
      <c r="AT102" s="34">
        <f>(J102*10)/100</f>
        <v>979846.56</v>
      </c>
      <c r="AU102" s="43"/>
      <c r="AV102" s="44">
        <v>9798465.5999999996</v>
      </c>
      <c r="AW102" s="46">
        <f t="shared" si="15"/>
        <v>0</v>
      </c>
      <c r="AX102" s="46">
        <f>O102</f>
        <v>9798465.5999999996</v>
      </c>
      <c r="AY102" s="43" t="s">
        <v>366</v>
      </c>
    </row>
    <row r="103" spans="1:51" ht="42.6" customHeight="1" x14ac:dyDescent="0.25">
      <c r="A103" s="47" t="s">
        <v>815</v>
      </c>
      <c r="B103" s="49">
        <v>45259</v>
      </c>
      <c r="C103" s="43">
        <v>1416</v>
      </c>
      <c r="D103" s="39" t="s">
        <v>816</v>
      </c>
      <c r="E103" s="42" t="s">
        <v>817</v>
      </c>
      <c r="F103" s="40">
        <v>45279</v>
      </c>
      <c r="G103" s="41" t="s">
        <v>818</v>
      </c>
      <c r="H103" s="43" t="s">
        <v>87</v>
      </c>
      <c r="I103" s="43" t="s">
        <v>819</v>
      </c>
      <c r="J103" s="55">
        <v>225303312</v>
      </c>
      <c r="K103" s="55">
        <v>225303312</v>
      </c>
      <c r="L103" s="55">
        <v>0</v>
      </c>
      <c r="M103" s="55">
        <v>0</v>
      </c>
      <c r="N103" s="44">
        <v>225303312</v>
      </c>
      <c r="O103" s="34">
        <f t="shared" si="17"/>
        <v>225303312</v>
      </c>
      <c r="P103" s="34">
        <f t="shared" si="16"/>
        <v>225303312</v>
      </c>
      <c r="Q103" s="43" t="s">
        <v>694</v>
      </c>
      <c r="R103" s="43" t="s">
        <v>695</v>
      </c>
      <c r="S103" s="43" t="s">
        <v>696</v>
      </c>
      <c r="T103" s="43" t="s">
        <v>93</v>
      </c>
      <c r="U103" s="48">
        <v>0</v>
      </c>
      <c r="V103" s="41">
        <v>100</v>
      </c>
      <c r="W103" s="41" t="s">
        <v>94</v>
      </c>
      <c r="X103" s="50">
        <v>1200</v>
      </c>
      <c r="Y103" s="34">
        <f>P103/AA103</f>
        <v>12.68</v>
      </c>
      <c r="Z103" s="44">
        <f t="shared" si="12"/>
        <v>15216</v>
      </c>
      <c r="AA103" s="44">
        <v>17768400</v>
      </c>
      <c r="AB103" s="44">
        <v>9120000</v>
      </c>
      <c r="AC103" s="44">
        <v>8648400</v>
      </c>
      <c r="AD103" s="44">
        <v>0</v>
      </c>
      <c r="AE103" s="44"/>
      <c r="AF103" s="44">
        <v>0</v>
      </c>
      <c r="AG103" s="44"/>
      <c r="AH103" s="44">
        <f t="shared" si="9"/>
        <v>0</v>
      </c>
      <c r="AI103" s="44">
        <f t="shared" si="13"/>
        <v>14807</v>
      </c>
      <c r="AJ103" s="44">
        <f t="shared" si="14"/>
        <v>14807</v>
      </c>
      <c r="AK103" s="43"/>
      <c r="AL103" s="40">
        <v>45352</v>
      </c>
      <c r="AM103" s="40">
        <v>45443</v>
      </c>
      <c r="AN103" s="40"/>
      <c r="AO103" s="40">
        <v>45383</v>
      </c>
      <c r="AP103" s="40">
        <v>45474</v>
      </c>
      <c r="AQ103" s="49"/>
      <c r="AR103" s="41" t="s">
        <v>61</v>
      </c>
      <c r="AS103" s="41">
        <v>10</v>
      </c>
      <c r="AT103" s="34">
        <f>(J103*10)/100</f>
        <v>22530331.199999999</v>
      </c>
      <c r="AU103" s="43"/>
      <c r="AV103" s="44">
        <v>0</v>
      </c>
      <c r="AW103" s="46">
        <f t="shared" si="15"/>
        <v>225303312</v>
      </c>
      <c r="AX103" s="46">
        <f>O103</f>
        <v>225303312</v>
      </c>
      <c r="AY103" s="43" t="s">
        <v>329</v>
      </c>
    </row>
    <row r="104" spans="1:51" ht="41.45" customHeight="1" x14ac:dyDescent="0.25">
      <c r="A104" s="47" t="s">
        <v>820</v>
      </c>
      <c r="B104" s="49">
        <v>45259</v>
      </c>
      <c r="C104" s="43">
        <v>1416</v>
      </c>
      <c r="D104" s="39" t="s">
        <v>436</v>
      </c>
      <c r="E104" s="42" t="s">
        <v>821</v>
      </c>
      <c r="F104" s="40" t="s">
        <v>436</v>
      </c>
      <c r="G104" s="41" t="s">
        <v>436</v>
      </c>
      <c r="H104" s="43" t="s">
        <v>436</v>
      </c>
      <c r="I104" s="43" t="s">
        <v>822</v>
      </c>
      <c r="J104" s="55">
        <v>11989016.76</v>
      </c>
      <c r="K104" s="55">
        <v>11989016.76</v>
      </c>
      <c r="L104" s="55"/>
      <c r="M104" s="55"/>
      <c r="N104" s="44">
        <v>0</v>
      </c>
      <c r="O104" s="34">
        <f t="shared" si="17"/>
        <v>0</v>
      </c>
      <c r="P104" s="34">
        <f t="shared" si="16"/>
        <v>0</v>
      </c>
      <c r="Q104" s="43"/>
      <c r="R104" s="43"/>
      <c r="S104" s="43"/>
      <c r="T104" s="43"/>
      <c r="U104" s="48"/>
      <c r="V104" s="41"/>
      <c r="W104" s="41"/>
      <c r="X104" s="50"/>
      <c r="Y104" s="34" t="e">
        <f>P104/AA104</f>
        <v>#DIV/0!</v>
      </c>
      <c r="Z104" s="44" t="e">
        <f t="shared" si="12"/>
        <v>#DIV/0!</v>
      </c>
      <c r="AA104" s="44">
        <v>0</v>
      </c>
      <c r="AB104" s="44">
        <v>0</v>
      </c>
      <c r="AC104" s="44">
        <v>0</v>
      </c>
      <c r="AD104" s="44">
        <v>0</v>
      </c>
      <c r="AE104" s="44"/>
      <c r="AF104" s="44" t="e">
        <v>#DIV/0!</v>
      </c>
      <c r="AG104" s="44"/>
      <c r="AH104" s="44" t="e">
        <f t="shared" si="9"/>
        <v>#DIV/0!</v>
      </c>
      <c r="AI104" s="44" t="e">
        <f t="shared" si="13"/>
        <v>#DIV/0!</v>
      </c>
      <c r="AJ104" s="44" t="e">
        <f t="shared" si="14"/>
        <v>#DIV/0!</v>
      </c>
      <c r="AK104" s="43"/>
      <c r="AL104" s="40">
        <v>45413</v>
      </c>
      <c r="AM104" s="40"/>
      <c r="AN104" s="40"/>
      <c r="AO104" s="40"/>
      <c r="AP104" s="40"/>
      <c r="AQ104" s="49"/>
      <c r="AR104" s="41"/>
      <c r="AS104" s="41">
        <v>10</v>
      </c>
      <c r="AT104" s="34">
        <f>(J104*10)/100</f>
        <v>1198901.676</v>
      </c>
      <c r="AU104" s="43"/>
      <c r="AV104" s="44">
        <v>0</v>
      </c>
      <c r="AW104" s="46">
        <f t="shared" si="15"/>
        <v>0</v>
      </c>
      <c r="AX104" s="46">
        <f>O104</f>
        <v>0</v>
      </c>
      <c r="AY104" s="43" t="s">
        <v>436</v>
      </c>
    </row>
    <row r="105" spans="1:51" ht="42" customHeight="1" x14ac:dyDescent="0.25">
      <c r="A105" s="47" t="s">
        <v>823</v>
      </c>
      <c r="B105" s="49">
        <v>45259</v>
      </c>
      <c r="C105" s="43" t="s">
        <v>437</v>
      </c>
      <c r="D105" s="39" t="s">
        <v>824</v>
      </c>
      <c r="E105" s="42" t="s">
        <v>825</v>
      </c>
      <c r="F105" s="40">
        <v>45282</v>
      </c>
      <c r="G105" s="41" t="s">
        <v>826</v>
      </c>
      <c r="H105" s="43" t="s">
        <v>827</v>
      </c>
      <c r="I105" s="43" t="s">
        <v>828</v>
      </c>
      <c r="J105" s="55">
        <v>270804811.19999999</v>
      </c>
      <c r="K105" s="55">
        <v>270804811.19999999</v>
      </c>
      <c r="L105" s="55">
        <v>0</v>
      </c>
      <c r="M105" s="55">
        <v>0</v>
      </c>
      <c r="N105" s="44">
        <v>270804811.19999999</v>
      </c>
      <c r="O105" s="34">
        <f t="shared" si="17"/>
        <v>270804811.19999999</v>
      </c>
      <c r="P105" s="34">
        <f t="shared" si="16"/>
        <v>270804811.19999999</v>
      </c>
      <c r="Q105" s="43" t="s">
        <v>829</v>
      </c>
      <c r="R105" s="43" t="s">
        <v>830</v>
      </c>
      <c r="S105" s="43" t="s">
        <v>831</v>
      </c>
      <c r="T105" s="43" t="s">
        <v>81</v>
      </c>
      <c r="U105" s="48">
        <v>100</v>
      </c>
      <c r="V105" s="41">
        <v>0</v>
      </c>
      <c r="W105" s="41" t="s">
        <v>392</v>
      </c>
      <c r="X105" s="50">
        <v>30</v>
      </c>
      <c r="Y105" s="34">
        <f>P105/AA105</f>
        <v>204.82</v>
      </c>
      <c r="Z105" s="44">
        <f t="shared" si="12"/>
        <v>6144.5999999999995</v>
      </c>
      <c r="AA105" s="44">
        <v>1322160</v>
      </c>
      <c r="AB105" s="44">
        <v>1322160</v>
      </c>
      <c r="AC105" s="44">
        <v>0</v>
      </c>
      <c r="AD105" s="44">
        <v>0</v>
      </c>
      <c r="AE105" s="44"/>
      <c r="AF105" s="44">
        <v>0</v>
      </c>
      <c r="AG105" s="44"/>
      <c r="AH105" s="44">
        <f t="shared" si="9"/>
        <v>0</v>
      </c>
      <c r="AI105" s="44">
        <f t="shared" si="13"/>
        <v>44072</v>
      </c>
      <c r="AJ105" s="44">
        <f t="shared" si="14"/>
        <v>44072</v>
      </c>
      <c r="AK105" s="43"/>
      <c r="AL105" s="40">
        <v>45323</v>
      </c>
      <c r="AM105" s="40"/>
      <c r="AN105" s="40"/>
      <c r="AO105" s="40">
        <v>45352</v>
      </c>
      <c r="AP105" s="40"/>
      <c r="AQ105" s="49"/>
      <c r="AR105" s="41" t="s">
        <v>220</v>
      </c>
      <c r="AS105" s="41">
        <v>10</v>
      </c>
      <c r="AT105" s="34">
        <f>(J105*10)/100</f>
        <v>27080481.120000001</v>
      </c>
      <c r="AU105" s="43"/>
      <c r="AV105" s="44">
        <v>0</v>
      </c>
      <c r="AW105" s="46">
        <f t="shared" si="15"/>
        <v>270804811.19999999</v>
      </c>
      <c r="AX105" s="46">
        <f>O105</f>
        <v>270804811.19999999</v>
      </c>
      <c r="AY105" s="43" t="s">
        <v>329</v>
      </c>
    </row>
    <row r="106" spans="1:51" ht="42" customHeight="1" x14ac:dyDescent="0.25">
      <c r="A106" s="47" t="s">
        <v>832</v>
      </c>
      <c r="B106" s="49">
        <v>45259</v>
      </c>
      <c r="C106" s="43" t="s">
        <v>437</v>
      </c>
      <c r="D106" s="39" t="s">
        <v>833</v>
      </c>
      <c r="E106" s="42" t="s">
        <v>834</v>
      </c>
      <c r="F106" s="40">
        <v>45282</v>
      </c>
      <c r="G106" s="41" t="s">
        <v>835</v>
      </c>
      <c r="H106" s="43" t="s">
        <v>827</v>
      </c>
      <c r="I106" s="43" t="s">
        <v>828</v>
      </c>
      <c r="J106" s="55">
        <v>204885542.40000001</v>
      </c>
      <c r="K106" s="55">
        <v>204885542.40000001</v>
      </c>
      <c r="L106" s="55">
        <v>0</v>
      </c>
      <c r="M106" s="55">
        <v>0</v>
      </c>
      <c r="N106" s="44">
        <v>204885542.40000001</v>
      </c>
      <c r="O106" s="34">
        <f t="shared" si="17"/>
        <v>204885542.40000001</v>
      </c>
      <c r="P106" s="34">
        <f t="shared" si="16"/>
        <v>204885542.40000001</v>
      </c>
      <c r="Q106" s="43" t="s">
        <v>829</v>
      </c>
      <c r="R106" s="43" t="s">
        <v>830</v>
      </c>
      <c r="S106" s="43" t="s">
        <v>831</v>
      </c>
      <c r="T106" s="43" t="s">
        <v>81</v>
      </c>
      <c r="U106" s="48">
        <v>100</v>
      </c>
      <c r="V106" s="41">
        <v>0</v>
      </c>
      <c r="W106" s="41" t="s">
        <v>392</v>
      </c>
      <c r="X106" s="50">
        <v>30</v>
      </c>
      <c r="Y106" s="34">
        <f>P106/AA106</f>
        <v>204.82</v>
      </c>
      <c r="Z106" s="44">
        <f t="shared" si="12"/>
        <v>6144.5999999999995</v>
      </c>
      <c r="AA106" s="44">
        <v>1000320</v>
      </c>
      <c r="AB106" s="44">
        <v>1000320</v>
      </c>
      <c r="AC106" s="44">
        <v>0</v>
      </c>
      <c r="AD106" s="44">
        <v>0</v>
      </c>
      <c r="AE106" s="44"/>
      <c r="AF106" s="44">
        <v>0</v>
      </c>
      <c r="AG106" s="44"/>
      <c r="AH106" s="44">
        <f t="shared" si="9"/>
        <v>0</v>
      </c>
      <c r="AI106" s="44">
        <f t="shared" si="13"/>
        <v>33344</v>
      </c>
      <c r="AJ106" s="44">
        <f t="shared" si="14"/>
        <v>33344</v>
      </c>
      <c r="AK106" s="43"/>
      <c r="AL106" s="40">
        <v>45323</v>
      </c>
      <c r="AM106" s="40"/>
      <c r="AN106" s="40"/>
      <c r="AO106" s="40">
        <v>45352</v>
      </c>
      <c r="AP106" s="40"/>
      <c r="AQ106" s="49"/>
      <c r="AR106" s="41" t="s">
        <v>220</v>
      </c>
      <c r="AS106" s="41">
        <v>10</v>
      </c>
      <c r="AT106" s="34">
        <f>(J106*10)/100</f>
        <v>20488554.239999998</v>
      </c>
      <c r="AU106" s="43"/>
      <c r="AV106" s="44">
        <v>0</v>
      </c>
      <c r="AW106" s="46">
        <f t="shared" si="15"/>
        <v>204885542.40000001</v>
      </c>
      <c r="AX106" s="46">
        <f>O106</f>
        <v>204885542.40000001</v>
      </c>
      <c r="AY106" s="43" t="s">
        <v>329</v>
      </c>
    </row>
    <row r="107" spans="1:51" ht="42" customHeight="1" x14ac:dyDescent="0.25">
      <c r="A107" s="47" t="s">
        <v>836</v>
      </c>
      <c r="B107" s="49">
        <v>45264</v>
      </c>
      <c r="C107" s="43">
        <v>1416</v>
      </c>
      <c r="D107" s="39" t="s">
        <v>837</v>
      </c>
      <c r="E107" s="42" t="s">
        <v>838</v>
      </c>
      <c r="F107" s="40">
        <v>45285</v>
      </c>
      <c r="G107" s="41" t="s">
        <v>839</v>
      </c>
      <c r="H107" s="43" t="s">
        <v>225</v>
      </c>
      <c r="I107" s="43" t="s">
        <v>840</v>
      </c>
      <c r="J107" s="55">
        <v>10021808.16</v>
      </c>
      <c r="K107" s="55">
        <v>10021808.16</v>
      </c>
      <c r="L107" s="55">
        <v>0</v>
      </c>
      <c r="M107" s="55">
        <v>0</v>
      </c>
      <c r="N107" s="44">
        <v>1229027.52</v>
      </c>
      <c r="O107" s="34">
        <f t="shared" si="17"/>
        <v>1229027.52</v>
      </c>
      <c r="P107" s="34">
        <f t="shared" si="16"/>
        <v>1229027.52</v>
      </c>
      <c r="Q107" s="43" t="s">
        <v>841</v>
      </c>
      <c r="R107" s="43" t="s">
        <v>842</v>
      </c>
      <c r="S107" s="43" t="s">
        <v>843</v>
      </c>
      <c r="T107" s="43" t="s">
        <v>81</v>
      </c>
      <c r="U107" s="48">
        <v>100</v>
      </c>
      <c r="V107" s="41">
        <v>0</v>
      </c>
      <c r="W107" s="41" t="s">
        <v>392</v>
      </c>
      <c r="X107" s="50">
        <v>21</v>
      </c>
      <c r="Y107" s="34">
        <f>P107/AA107</f>
        <v>98.86</v>
      </c>
      <c r="Z107" s="44">
        <f t="shared" si="12"/>
        <v>2076.06</v>
      </c>
      <c r="AA107" s="44">
        <v>12432</v>
      </c>
      <c r="AB107" s="44">
        <v>12432</v>
      </c>
      <c r="AC107" s="44">
        <v>0</v>
      </c>
      <c r="AD107" s="44">
        <v>0</v>
      </c>
      <c r="AE107" s="44"/>
      <c r="AF107" s="44">
        <v>0</v>
      </c>
      <c r="AG107" s="44"/>
      <c r="AH107" s="44">
        <f t="shared" si="9"/>
        <v>0</v>
      </c>
      <c r="AI107" s="44">
        <f t="shared" si="13"/>
        <v>592</v>
      </c>
      <c r="AJ107" s="44">
        <f t="shared" si="14"/>
        <v>592</v>
      </c>
      <c r="AK107" s="43"/>
      <c r="AL107" s="40">
        <v>45352</v>
      </c>
      <c r="AM107" s="40"/>
      <c r="AN107" s="40"/>
      <c r="AO107" s="40">
        <v>45383</v>
      </c>
      <c r="AP107" s="40"/>
      <c r="AQ107" s="49"/>
      <c r="AR107" s="41" t="s">
        <v>61</v>
      </c>
      <c r="AS107" s="41">
        <v>10</v>
      </c>
      <c r="AT107" s="34">
        <f>(J107*10)/100</f>
        <v>1002180.816</v>
      </c>
      <c r="AU107" s="43"/>
      <c r="AV107" s="44">
        <v>0</v>
      </c>
      <c r="AW107" s="46">
        <f t="shared" si="15"/>
        <v>1229027.52</v>
      </c>
      <c r="AX107" s="46">
        <f>O107</f>
        <v>1229027.52</v>
      </c>
      <c r="AY107" s="43" t="s">
        <v>329</v>
      </c>
    </row>
    <row r="108" spans="1:51" ht="42" customHeight="1" x14ac:dyDescent="0.25">
      <c r="A108" s="47" t="s">
        <v>844</v>
      </c>
      <c r="B108" s="49">
        <v>45264</v>
      </c>
      <c r="C108" s="43" t="s">
        <v>437</v>
      </c>
      <c r="D108" s="39" t="s">
        <v>845</v>
      </c>
      <c r="E108" s="42" t="s">
        <v>846</v>
      </c>
      <c r="F108" s="40">
        <v>45285</v>
      </c>
      <c r="G108" s="41" t="s">
        <v>847</v>
      </c>
      <c r="H108" s="43" t="s">
        <v>53</v>
      </c>
      <c r="I108" s="43" t="s">
        <v>848</v>
      </c>
      <c r="J108" s="55">
        <v>299991938.39999998</v>
      </c>
      <c r="K108" s="55">
        <v>299991938.39999998</v>
      </c>
      <c r="L108" s="55">
        <v>0</v>
      </c>
      <c r="M108" s="55">
        <v>0</v>
      </c>
      <c r="N108" s="44">
        <v>299991938.39999998</v>
      </c>
      <c r="O108" s="34">
        <f t="shared" si="17"/>
        <v>299991938.39999998</v>
      </c>
      <c r="P108" s="34">
        <f t="shared" si="16"/>
        <v>299991938.39999998</v>
      </c>
      <c r="Q108" s="43" t="s">
        <v>584</v>
      </c>
      <c r="R108" s="43" t="s">
        <v>849</v>
      </c>
      <c r="S108" s="43" t="s">
        <v>850</v>
      </c>
      <c r="T108" s="43" t="s">
        <v>58</v>
      </c>
      <c r="U108" s="48">
        <v>0</v>
      </c>
      <c r="V108" s="41">
        <v>100</v>
      </c>
      <c r="W108" s="41" t="s">
        <v>392</v>
      </c>
      <c r="X108" s="50">
        <v>84</v>
      </c>
      <c r="Y108" s="34">
        <f>P108/AA108</f>
        <v>2248.9499999999998</v>
      </c>
      <c r="Z108" s="44">
        <f t="shared" si="12"/>
        <v>188911.8</v>
      </c>
      <c r="AA108" s="44">
        <v>133392</v>
      </c>
      <c r="AB108" s="58">
        <v>76175.137799999997</v>
      </c>
      <c r="AC108" s="58">
        <v>57216.862200000003</v>
      </c>
      <c r="AD108" s="44">
        <v>0</v>
      </c>
      <c r="AE108" s="44"/>
      <c r="AF108" s="44">
        <v>0</v>
      </c>
      <c r="AG108" s="44"/>
      <c r="AH108" s="44">
        <f t="shared" si="9"/>
        <v>0</v>
      </c>
      <c r="AI108" s="44">
        <f t="shared" si="13"/>
        <v>1588</v>
      </c>
      <c r="AJ108" s="44">
        <f t="shared" si="14"/>
        <v>1588</v>
      </c>
      <c r="AK108" s="43"/>
      <c r="AL108" s="40">
        <v>45306</v>
      </c>
      <c r="AM108" s="40">
        <v>45366</v>
      </c>
      <c r="AN108" s="40"/>
      <c r="AO108" s="40">
        <v>45337</v>
      </c>
      <c r="AP108" s="40">
        <v>45397</v>
      </c>
      <c r="AQ108" s="49"/>
      <c r="AR108" s="41" t="s">
        <v>61</v>
      </c>
      <c r="AS108" s="41">
        <v>10</v>
      </c>
      <c r="AT108" s="34">
        <f>(J108*10)/100</f>
        <v>29999193.84</v>
      </c>
      <c r="AU108" s="43"/>
      <c r="AV108" s="44">
        <f>171314076.16</f>
        <v>171314076.16</v>
      </c>
      <c r="AW108" s="46">
        <f t="shared" si="15"/>
        <v>128677862.23999998</v>
      </c>
      <c r="AX108" s="46">
        <f>O108</f>
        <v>299991938.39999998</v>
      </c>
      <c r="AY108" s="43" t="s">
        <v>851</v>
      </c>
    </row>
    <row r="109" spans="1:51" ht="42" customHeight="1" x14ac:dyDescent="0.25">
      <c r="A109" s="47" t="s">
        <v>852</v>
      </c>
      <c r="B109" s="49">
        <v>45264</v>
      </c>
      <c r="C109" s="43">
        <v>1416</v>
      </c>
      <c r="D109" s="39" t="s">
        <v>853</v>
      </c>
      <c r="E109" s="42" t="s">
        <v>854</v>
      </c>
      <c r="F109" s="40">
        <v>45285</v>
      </c>
      <c r="G109" s="41" t="s">
        <v>855</v>
      </c>
      <c r="H109" s="43" t="s">
        <v>53</v>
      </c>
      <c r="I109" s="43" t="s">
        <v>856</v>
      </c>
      <c r="J109" s="55">
        <v>24725220.030000001</v>
      </c>
      <c r="K109" s="55">
        <v>24725220.030000001</v>
      </c>
      <c r="L109" s="55">
        <v>0</v>
      </c>
      <c r="M109" s="55">
        <v>0</v>
      </c>
      <c r="N109" s="44">
        <v>24601593.93</v>
      </c>
      <c r="O109" s="34">
        <v>24601583.789999999</v>
      </c>
      <c r="P109" s="34">
        <f t="shared" si="16"/>
        <v>24601583.789999999</v>
      </c>
      <c r="Q109" s="43" t="s">
        <v>857</v>
      </c>
      <c r="R109" s="43" t="s">
        <v>858</v>
      </c>
      <c r="S109" s="43" t="s">
        <v>859</v>
      </c>
      <c r="T109" s="43" t="s">
        <v>81</v>
      </c>
      <c r="U109" s="48">
        <v>100</v>
      </c>
      <c r="V109" s="41">
        <v>0</v>
      </c>
      <c r="W109" s="41" t="s">
        <v>392</v>
      </c>
      <c r="X109" s="50">
        <v>21</v>
      </c>
      <c r="Y109" s="34">
        <f>P109/AA109</f>
        <v>10554.09</v>
      </c>
      <c r="Z109" s="44">
        <f t="shared" si="12"/>
        <v>221635.89</v>
      </c>
      <c r="AA109" s="44">
        <v>2331</v>
      </c>
      <c r="AB109" s="44">
        <v>2331</v>
      </c>
      <c r="AC109" s="44">
        <v>0</v>
      </c>
      <c r="AD109" s="44">
        <v>0</v>
      </c>
      <c r="AE109" s="44"/>
      <c r="AF109" s="44">
        <v>0</v>
      </c>
      <c r="AG109" s="44"/>
      <c r="AH109" s="44">
        <f t="shared" si="9"/>
        <v>0</v>
      </c>
      <c r="AI109" s="44">
        <f t="shared" si="13"/>
        <v>111</v>
      </c>
      <c r="AJ109" s="44">
        <f t="shared" si="14"/>
        <v>111</v>
      </c>
      <c r="AK109" s="43"/>
      <c r="AL109" s="40">
        <v>45352</v>
      </c>
      <c r="AM109" s="40"/>
      <c r="AN109" s="40"/>
      <c r="AO109" s="40">
        <v>45017</v>
      </c>
      <c r="AP109" s="40"/>
      <c r="AQ109" s="49"/>
      <c r="AR109" s="41" t="s">
        <v>61</v>
      </c>
      <c r="AS109" s="41">
        <v>10</v>
      </c>
      <c r="AT109" s="34">
        <f>(J109*10)/100</f>
        <v>2472522.003</v>
      </c>
      <c r="AU109" s="43"/>
      <c r="AV109" s="44">
        <v>0</v>
      </c>
      <c r="AW109" s="46">
        <f t="shared" si="15"/>
        <v>24601583.789999999</v>
      </c>
      <c r="AX109" s="46">
        <f>O109</f>
        <v>24601583.789999999</v>
      </c>
      <c r="AY109" s="43" t="s">
        <v>329</v>
      </c>
    </row>
    <row r="110" spans="1:51" ht="75" x14ac:dyDescent="0.25">
      <c r="A110" s="47" t="s">
        <v>860</v>
      </c>
      <c r="B110" s="49">
        <v>45264</v>
      </c>
      <c r="C110" s="43">
        <v>1416</v>
      </c>
      <c r="D110" s="39" t="s">
        <v>436</v>
      </c>
      <c r="E110" s="42" t="s">
        <v>861</v>
      </c>
      <c r="F110" s="40" t="s">
        <v>436</v>
      </c>
      <c r="G110" s="41" t="s">
        <v>436</v>
      </c>
      <c r="H110" s="43" t="s">
        <v>436</v>
      </c>
      <c r="I110" s="43" t="s">
        <v>862</v>
      </c>
      <c r="J110" s="55">
        <v>1009470</v>
      </c>
      <c r="K110" s="55">
        <v>1009470</v>
      </c>
      <c r="L110" s="55"/>
      <c r="M110" s="55"/>
      <c r="N110" s="44">
        <v>0</v>
      </c>
      <c r="O110" s="34">
        <f t="shared" si="17"/>
        <v>0</v>
      </c>
      <c r="P110" s="34">
        <f t="shared" si="16"/>
        <v>0</v>
      </c>
      <c r="Q110" s="43"/>
      <c r="R110" s="43"/>
      <c r="S110" s="43"/>
      <c r="T110" s="43"/>
      <c r="U110" s="48"/>
      <c r="V110" s="41"/>
      <c r="W110" s="41"/>
      <c r="X110" s="50"/>
      <c r="Y110" s="34" t="e">
        <f>P110/AA110</f>
        <v>#DIV/0!</v>
      </c>
      <c r="Z110" s="44" t="e">
        <f t="shared" si="12"/>
        <v>#DIV/0!</v>
      </c>
      <c r="AA110" s="44">
        <v>0</v>
      </c>
      <c r="AB110" s="44">
        <v>0</v>
      </c>
      <c r="AC110" s="44">
        <v>0</v>
      </c>
      <c r="AD110" s="44">
        <v>0</v>
      </c>
      <c r="AE110" s="44"/>
      <c r="AF110" s="44" t="e">
        <v>#DIV/0!</v>
      </c>
      <c r="AG110" s="44"/>
      <c r="AH110" s="44" t="e">
        <f t="shared" si="9"/>
        <v>#DIV/0!</v>
      </c>
      <c r="AI110" s="44" t="e">
        <f t="shared" si="13"/>
        <v>#DIV/0!</v>
      </c>
      <c r="AJ110" s="44" t="e">
        <f t="shared" si="14"/>
        <v>#DIV/0!</v>
      </c>
      <c r="AK110" s="43"/>
      <c r="AL110" s="40">
        <v>45352</v>
      </c>
      <c r="AM110" s="40"/>
      <c r="AN110" s="40"/>
      <c r="AO110" s="40"/>
      <c r="AP110" s="40"/>
      <c r="AQ110" s="49"/>
      <c r="AR110" s="41"/>
      <c r="AS110" s="41">
        <v>10</v>
      </c>
      <c r="AT110" s="34">
        <f>(J110*10)/100</f>
        <v>100947</v>
      </c>
      <c r="AU110" s="43"/>
      <c r="AV110" s="44">
        <v>0</v>
      </c>
      <c r="AW110" s="46">
        <f t="shared" si="15"/>
        <v>0</v>
      </c>
      <c r="AX110" s="46">
        <f>O110</f>
        <v>0</v>
      </c>
      <c r="AY110" s="43" t="s">
        <v>436</v>
      </c>
    </row>
    <row r="111" spans="1:51" ht="87" customHeight="1" x14ac:dyDescent="0.25">
      <c r="A111" s="47" t="s">
        <v>863</v>
      </c>
      <c r="B111" s="49">
        <v>45268</v>
      </c>
      <c r="C111" s="43">
        <v>1416</v>
      </c>
      <c r="D111" s="39" t="s">
        <v>864</v>
      </c>
      <c r="E111" s="42" t="s">
        <v>865</v>
      </c>
      <c r="F111" s="40">
        <v>45289</v>
      </c>
      <c r="G111" s="41" t="s">
        <v>866</v>
      </c>
      <c r="H111" s="43" t="s">
        <v>140</v>
      </c>
      <c r="I111" s="43" t="s">
        <v>867</v>
      </c>
      <c r="J111" s="55">
        <v>14412600</v>
      </c>
      <c r="K111" s="55">
        <v>14412600</v>
      </c>
      <c r="L111" s="55">
        <v>0</v>
      </c>
      <c r="M111" s="55">
        <v>0</v>
      </c>
      <c r="N111" s="44">
        <v>14412600</v>
      </c>
      <c r="O111" s="34">
        <f t="shared" si="17"/>
        <v>14412600</v>
      </c>
      <c r="P111" s="34">
        <f t="shared" si="16"/>
        <v>14412600</v>
      </c>
      <c r="Q111" s="43" t="s">
        <v>868</v>
      </c>
      <c r="R111" s="43" t="s">
        <v>869</v>
      </c>
      <c r="S111" s="43" t="s">
        <v>870</v>
      </c>
      <c r="T111" s="43" t="s">
        <v>81</v>
      </c>
      <c r="U111" s="48">
        <v>100</v>
      </c>
      <c r="V111" s="41">
        <v>0</v>
      </c>
      <c r="W111" s="41" t="s">
        <v>94</v>
      </c>
      <c r="X111" s="50">
        <v>500</v>
      </c>
      <c r="Y111" s="34">
        <f>P111/AA111</f>
        <v>7.85</v>
      </c>
      <c r="Z111" s="44">
        <f t="shared" si="12"/>
        <v>3925</v>
      </c>
      <c r="AA111" s="44">
        <v>1836000</v>
      </c>
      <c r="AB111" s="44">
        <v>1836000</v>
      </c>
      <c r="AC111" s="44">
        <v>0</v>
      </c>
      <c r="AD111" s="44">
        <v>0</v>
      </c>
      <c r="AE111" s="44"/>
      <c r="AF111" s="44">
        <v>4812050</v>
      </c>
      <c r="AG111" s="44"/>
      <c r="AH111" s="44">
        <f t="shared" si="9"/>
        <v>0</v>
      </c>
      <c r="AI111" s="44">
        <f t="shared" si="13"/>
        <v>3672</v>
      </c>
      <c r="AJ111" s="44">
        <f t="shared" si="14"/>
        <v>3672</v>
      </c>
      <c r="AK111" s="43"/>
      <c r="AL111" s="40">
        <v>45383</v>
      </c>
      <c r="AM111" s="40"/>
      <c r="AN111" s="40"/>
      <c r="AO111" s="40">
        <v>45413</v>
      </c>
      <c r="AP111" s="40"/>
      <c r="AQ111" s="49"/>
      <c r="AR111" s="41" t="s">
        <v>61</v>
      </c>
      <c r="AS111" s="41">
        <v>10</v>
      </c>
      <c r="AT111" s="34">
        <f>(J111*10)/100</f>
        <v>1441260</v>
      </c>
      <c r="AU111" s="43"/>
      <c r="AV111" s="44">
        <v>0</v>
      </c>
      <c r="AW111" s="46">
        <f t="shared" si="15"/>
        <v>14412600</v>
      </c>
      <c r="AX111" s="46">
        <f>O111</f>
        <v>14412600</v>
      </c>
      <c r="AY111" s="43" t="s">
        <v>329</v>
      </c>
    </row>
    <row r="112" spans="1:51" ht="87" customHeight="1" x14ac:dyDescent="0.25">
      <c r="A112" s="47" t="s">
        <v>871</v>
      </c>
      <c r="B112" s="49">
        <v>45268</v>
      </c>
      <c r="C112" s="43">
        <v>1416</v>
      </c>
      <c r="D112" s="39"/>
      <c r="E112" s="42" t="s">
        <v>872</v>
      </c>
      <c r="F112" s="40">
        <v>45302</v>
      </c>
      <c r="G112" s="41" t="s">
        <v>873</v>
      </c>
      <c r="H112" s="43" t="s">
        <v>87</v>
      </c>
      <c r="I112" s="43" t="s">
        <v>874</v>
      </c>
      <c r="J112" s="55">
        <v>312035112</v>
      </c>
      <c r="K112" s="55">
        <v>312035112</v>
      </c>
      <c r="L112" s="55">
        <v>0</v>
      </c>
      <c r="M112" s="55">
        <v>0</v>
      </c>
      <c r="N112" s="44">
        <v>312035112</v>
      </c>
      <c r="O112" s="34">
        <f t="shared" si="17"/>
        <v>312035112</v>
      </c>
      <c r="P112" s="34">
        <f t="shared" si="16"/>
        <v>312035112</v>
      </c>
      <c r="Q112" s="43" t="s">
        <v>694</v>
      </c>
      <c r="R112" s="43" t="s">
        <v>875</v>
      </c>
      <c r="S112" s="43" t="s">
        <v>696</v>
      </c>
      <c r="T112" s="43" t="s">
        <v>93</v>
      </c>
      <c r="U112" s="48">
        <v>0</v>
      </c>
      <c r="V112" s="41">
        <v>100</v>
      </c>
      <c r="W112" s="41" t="s">
        <v>94</v>
      </c>
      <c r="X112" s="50">
        <v>2400</v>
      </c>
      <c r="Y112" s="34">
        <f>P112/AA112</f>
        <v>12.84</v>
      </c>
      <c r="Z112" s="44">
        <f t="shared" si="12"/>
        <v>30816</v>
      </c>
      <c r="AA112" s="44">
        <v>24301800</v>
      </c>
      <c r="AB112" s="44">
        <v>11232000</v>
      </c>
      <c r="AC112" s="44">
        <v>13069800</v>
      </c>
      <c r="AD112" s="44">
        <v>0</v>
      </c>
      <c r="AE112" s="44"/>
      <c r="AF112" s="44">
        <v>126276264</v>
      </c>
      <c r="AG112" s="44"/>
      <c r="AH112" s="44">
        <f t="shared" si="9"/>
        <v>0</v>
      </c>
      <c r="AI112" s="44">
        <f t="shared" si="13"/>
        <v>10125.75</v>
      </c>
      <c r="AJ112" s="44">
        <f t="shared" si="14"/>
        <v>10126</v>
      </c>
      <c r="AK112" s="43"/>
      <c r="AL112" s="40">
        <v>45352</v>
      </c>
      <c r="AM112" s="40">
        <v>45444</v>
      </c>
      <c r="AN112" s="40"/>
      <c r="AO112" s="40">
        <v>45383</v>
      </c>
      <c r="AP112" s="40">
        <v>45474</v>
      </c>
      <c r="AQ112" s="49"/>
      <c r="AR112" s="41" t="s">
        <v>61</v>
      </c>
      <c r="AS112" s="41">
        <v>10</v>
      </c>
      <c r="AT112" s="34">
        <f>(J112*10)/100</f>
        <v>31203511.199999999</v>
      </c>
      <c r="AU112" s="43"/>
      <c r="AV112" s="44">
        <v>0</v>
      </c>
      <c r="AW112" s="46">
        <f t="shared" si="15"/>
        <v>312035112</v>
      </c>
      <c r="AX112" s="46">
        <f>O112</f>
        <v>312035112</v>
      </c>
      <c r="AY112" s="43" t="s">
        <v>329</v>
      </c>
    </row>
    <row r="113" spans="1:51" ht="75" x14ac:dyDescent="0.25">
      <c r="A113" s="47" t="s">
        <v>876</v>
      </c>
      <c r="B113" s="49">
        <v>45268</v>
      </c>
      <c r="C113" s="43">
        <v>1416</v>
      </c>
      <c r="D113" s="39" t="s">
        <v>877</v>
      </c>
      <c r="E113" s="42" t="s">
        <v>878</v>
      </c>
      <c r="F113" s="40">
        <v>45300</v>
      </c>
      <c r="G113" s="41" t="s">
        <v>879</v>
      </c>
      <c r="H113" s="43" t="s">
        <v>225</v>
      </c>
      <c r="I113" s="43" t="s">
        <v>880</v>
      </c>
      <c r="J113" s="55">
        <v>26867326.5</v>
      </c>
      <c r="K113" s="55">
        <v>26867326.5</v>
      </c>
      <c r="L113" s="55">
        <v>0</v>
      </c>
      <c r="M113" s="55">
        <v>0</v>
      </c>
      <c r="N113" s="44">
        <v>26732989.870000001</v>
      </c>
      <c r="O113" s="34">
        <v>26723938.5</v>
      </c>
      <c r="P113" s="34">
        <f t="shared" si="16"/>
        <v>26723938.5</v>
      </c>
      <c r="Q113" s="43" t="s">
        <v>881</v>
      </c>
      <c r="R113" s="43" t="s">
        <v>882</v>
      </c>
      <c r="S113" s="43" t="s">
        <v>883</v>
      </c>
      <c r="T113" s="43" t="s">
        <v>81</v>
      </c>
      <c r="U113" s="48">
        <v>100</v>
      </c>
      <c r="V113" s="41">
        <v>0</v>
      </c>
      <c r="W113" s="41" t="s">
        <v>392</v>
      </c>
      <c r="X113" s="50">
        <v>50</v>
      </c>
      <c r="Y113" s="34">
        <f>P113/AA113</f>
        <v>14.91</v>
      </c>
      <c r="Z113" s="44">
        <f t="shared" si="12"/>
        <v>745.5</v>
      </c>
      <c r="AA113" s="44">
        <v>1792350</v>
      </c>
      <c r="AB113" s="44">
        <v>1792350</v>
      </c>
      <c r="AC113" s="44">
        <v>0</v>
      </c>
      <c r="AD113" s="44">
        <v>0</v>
      </c>
      <c r="AE113" s="44"/>
      <c r="AF113" s="44">
        <v>851361</v>
      </c>
      <c r="AG113" s="44"/>
      <c r="AH113" s="44">
        <f t="shared" si="9"/>
        <v>0</v>
      </c>
      <c r="AI113" s="44">
        <f t="shared" si="13"/>
        <v>35847</v>
      </c>
      <c r="AJ113" s="44">
        <f t="shared" si="14"/>
        <v>35847</v>
      </c>
      <c r="AK113" s="43"/>
      <c r="AL113" s="40">
        <v>45323</v>
      </c>
      <c r="AM113" s="40"/>
      <c r="AN113" s="40"/>
      <c r="AO113" s="40">
        <v>45352</v>
      </c>
      <c r="AP113" s="40"/>
      <c r="AQ113" s="49"/>
      <c r="AR113" s="41" t="s">
        <v>61</v>
      </c>
      <c r="AS113" s="41">
        <v>10</v>
      </c>
      <c r="AT113" s="34">
        <f>(J113*10)/100</f>
        <v>2686732.65</v>
      </c>
      <c r="AU113" s="43"/>
      <c r="AV113" s="44">
        <v>0</v>
      </c>
      <c r="AW113" s="46">
        <f t="shared" si="15"/>
        <v>26723938.5</v>
      </c>
      <c r="AX113" s="46">
        <f>O113</f>
        <v>26723938.5</v>
      </c>
      <c r="AY113" s="43" t="s">
        <v>329</v>
      </c>
    </row>
    <row r="114" spans="1:51" ht="75" x14ac:dyDescent="0.25">
      <c r="A114" s="47" t="s">
        <v>884</v>
      </c>
      <c r="B114" s="49">
        <v>45264</v>
      </c>
      <c r="C114" s="43">
        <v>1416</v>
      </c>
      <c r="D114" s="39" t="s">
        <v>436</v>
      </c>
      <c r="E114" s="42" t="s">
        <v>885</v>
      </c>
      <c r="F114" s="40" t="s">
        <v>436</v>
      </c>
      <c r="G114" s="41" t="s">
        <v>436</v>
      </c>
      <c r="H114" s="43" t="s">
        <v>436</v>
      </c>
      <c r="I114" s="43" t="s">
        <v>886</v>
      </c>
      <c r="J114" s="55">
        <v>90409106.969999999</v>
      </c>
      <c r="K114" s="55">
        <v>90409106.969999999</v>
      </c>
      <c r="L114" s="55"/>
      <c r="M114" s="55"/>
      <c r="N114" s="44">
        <v>0</v>
      </c>
      <c r="O114" s="34">
        <f t="shared" si="17"/>
        <v>0</v>
      </c>
      <c r="P114" s="34">
        <f t="shared" si="16"/>
        <v>0</v>
      </c>
      <c r="Q114" s="43"/>
      <c r="R114" s="43"/>
      <c r="S114" s="43"/>
      <c r="T114" s="43"/>
      <c r="U114" s="48"/>
      <c r="V114" s="41"/>
      <c r="W114" s="41"/>
      <c r="X114" s="50"/>
      <c r="Y114" s="34" t="e">
        <f>P114/AA114</f>
        <v>#DIV/0!</v>
      </c>
      <c r="Z114" s="44" t="e">
        <f t="shared" si="12"/>
        <v>#DIV/0!</v>
      </c>
      <c r="AA114" s="44">
        <v>0</v>
      </c>
      <c r="AB114" s="44">
        <v>0</v>
      </c>
      <c r="AC114" s="44">
        <v>0</v>
      </c>
      <c r="AD114" s="44">
        <v>0</v>
      </c>
      <c r="AE114" s="44"/>
      <c r="AF114" s="44" t="e">
        <v>#DIV/0!</v>
      </c>
      <c r="AG114" s="44"/>
      <c r="AH114" s="44" t="e">
        <f t="shared" si="9"/>
        <v>#DIV/0!</v>
      </c>
      <c r="AI114" s="44" t="e">
        <f t="shared" si="13"/>
        <v>#DIV/0!</v>
      </c>
      <c r="AJ114" s="44" t="e">
        <f t="shared" si="14"/>
        <v>#DIV/0!</v>
      </c>
      <c r="AK114" s="43"/>
      <c r="AL114" s="40">
        <v>45412</v>
      </c>
      <c r="AM114" s="40"/>
      <c r="AN114" s="40"/>
      <c r="AO114" s="40"/>
      <c r="AP114" s="40"/>
      <c r="AQ114" s="49"/>
      <c r="AR114" s="41"/>
      <c r="AS114" s="41">
        <v>10</v>
      </c>
      <c r="AT114" s="34">
        <f>(J114*10)/100</f>
        <v>9040910.6970000006</v>
      </c>
      <c r="AU114" s="43"/>
      <c r="AV114" s="44">
        <v>0</v>
      </c>
      <c r="AW114" s="46">
        <f t="shared" si="15"/>
        <v>0</v>
      </c>
      <c r="AX114" s="46">
        <f>O114</f>
        <v>0</v>
      </c>
      <c r="AY114" s="43" t="s">
        <v>436</v>
      </c>
    </row>
    <row r="115" spans="1:51" ht="80.25" customHeight="1" x14ac:dyDescent="0.25">
      <c r="A115" s="47" t="s">
        <v>887</v>
      </c>
      <c r="B115" s="49">
        <v>45266</v>
      </c>
      <c r="C115" s="43">
        <v>545</v>
      </c>
      <c r="D115" s="39"/>
      <c r="E115" s="42" t="s">
        <v>888</v>
      </c>
      <c r="F115" s="40">
        <v>45303</v>
      </c>
      <c r="G115" s="41" t="s">
        <v>889</v>
      </c>
      <c r="H115" s="43" t="s">
        <v>87</v>
      </c>
      <c r="I115" s="43" t="s">
        <v>890</v>
      </c>
      <c r="J115" s="55">
        <v>4675000000</v>
      </c>
      <c r="K115" s="55">
        <v>4675000000</v>
      </c>
      <c r="L115" s="55">
        <v>0</v>
      </c>
      <c r="M115" s="55">
        <v>0</v>
      </c>
      <c r="N115" s="44">
        <v>4675000000</v>
      </c>
      <c r="O115" s="34">
        <f t="shared" si="17"/>
        <v>4675000000</v>
      </c>
      <c r="P115" s="34">
        <f t="shared" si="16"/>
        <v>4675000000</v>
      </c>
      <c r="Q115" s="43" t="s">
        <v>891</v>
      </c>
      <c r="R115" s="43" t="s">
        <v>892</v>
      </c>
      <c r="S115" s="43" t="s">
        <v>893</v>
      </c>
      <c r="T115" s="43" t="s">
        <v>391</v>
      </c>
      <c r="U115" s="48">
        <v>0</v>
      </c>
      <c r="V115" s="41">
        <v>100</v>
      </c>
      <c r="W115" s="41" t="s">
        <v>392</v>
      </c>
      <c r="X115" s="50">
        <v>1</v>
      </c>
      <c r="Y115" s="34">
        <f>P115/AA115</f>
        <v>93500000</v>
      </c>
      <c r="Z115" s="44">
        <f t="shared" si="12"/>
        <v>93500000</v>
      </c>
      <c r="AA115" s="44">
        <v>50</v>
      </c>
      <c r="AB115" s="44">
        <v>50</v>
      </c>
      <c r="AC115" s="44">
        <v>0</v>
      </c>
      <c r="AD115" s="44">
        <v>0</v>
      </c>
      <c r="AE115" s="44"/>
      <c r="AF115" s="44">
        <v>0</v>
      </c>
      <c r="AG115" s="44"/>
      <c r="AH115" s="44">
        <f t="shared" si="9"/>
        <v>0</v>
      </c>
      <c r="AI115" s="44">
        <f t="shared" si="13"/>
        <v>50</v>
      </c>
      <c r="AJ115" s="44">
        <f t="shared" si="14"/>
        <v>50</v>
      </c>
      <c r="AK115" s="43"/>
      <c r="AL115" s="40">
        <v>45657</v>
      </c>
      <c r="AM115" s="40"/>
      <c r="AN115" s="40"/>
      <c r="AO115" s="40"/>
      <c r="AP115" s="40"/>
      <c r="AQ115" s="49"/>
      <c r="AR115" s="41" t="s">
        <v>61</v>
      </c>
      <c r="AS115" s="41">
        <v>10</v>
      </c>
      <c r="AT115" s="34">
        <f>(J115*10)/100</f>
        <v>467500000</v>
      </c>
      <c r="AU115" s="43"/>
      <c r="AV115" s="44">
        <v>0</v>
      </c>
      <c r="AW115" s="46">
        <f t="shared" si="15"/>
        <v>4675000000</v>
      </c>
      <c r="AX115" s="46">
        <f>O115</f>
        <v>4675000000</v>
      </c>
      <c r="AY115" s="43" t="s">
        <v>329</v>
      </c>
    </row>
    <row r="116" spans="1:51" ht="81.75" customHeight="1" x14ac:dyDescent="0.25">
      <c r="A116" s="47" t="s">
        <v>894</v>
      </c>
      <c r="B116" s="49">
        <v>45268</v>
      </c>
      <c r="C116" s="43">
        <v>1416</v>
      </c>
      <c r="D116" s="39" t="s">
        <v>895</v>
      </c>
      <c r="E116" s="42" t="s">
        <v>896</v>
      </c>
      <c r="F116" s="40">
        <v>45289</v>
      </c>
      <c r="G116" s="41" t="s">
        <v>897</v>
      </c>
      <c r="H116" s="43" t="s">
        <v>225</v>
      </c>
      <c r="I116" s="43" t="s">
        <v>898</v>
      </c>
      <c r="J116" s="55">
        <v>215192050</v>
      </c>
      <c r="K116" s="55">
        <v>215192050</v>
      </c>
      <c r="L116" s="55">
        <v>0</v>
      </c>
      <c r="M116" s="55">
        <v>0</v>
      </c>
      <c r="N116" s="44">
        <v>215192050</v>
      </c>
      <c r="O116" s="34">
        <f t="shared" si="17"/>
        <v>215192050</v>
      </c>
      <c r="P116" s="34">
        <f t="shared" si="16"/>
        <v>215192050</v>
      </c>
      <c r="Q116" s="43" t="s">
        <v>899</v>
      </c>
      <c r="R116" s="43" t="s">
        <v>900</v>
      </c>
      <c r="S116" s="43" t="s">
        <v>901</v>
      </c>
      <c r="T116" s="43" t="s">
        <v>81</v>
      </c>
      <c r="U116" s="48">
        <v>100</v>
      </c>
      <c r="V116" s="41">
        <v>0</v>
      </c>
      <c r="W116" s="41" t="s">
        <v>94</v>
      </c>
      <c r="X116" s="50">
        <v>1000</v>
      </c>
      <c r="Y116" s="34">
        <f>P116/AA116</f>
        <v>7.85</v>
      </c>
      <c r="Z116" s="44">
        <f t="shared" si="12"/>
        <v>7850</v>
      </c>
      <c r="AA116" s="44">
        <v>27413000</v>
      </c>
      <c r="AB116" s="44">
        <v>27413000</v>
      </c>
      <c r="AC116" s="44">
        <v>0</v>
      </c>
      <c r="AD116" s="44">
        <v>0</v>
      </c>
      <c r="AE116" s="44"/>
      <c r="AF116" s="44">
        <v>57022400</v>
      </c>
      <c r="AG116" s="44"/>
      <c r="AH116" s="44">
        <f t="shared" si="9"/>
        <v>0</v>
      </c>
      <c r="AI116" s="44">
        <f t="shared" si="13"/>
        <v>27413</v>
      </c>
      <c r="AJ116" s="44">
        <f t="shared" si="14"/>
        <v>27413</v>
      </c>
      <c r="AK116" s="43"/>
      <c r="AL116" s="40">
        <v>45383</v>
      </c>
      <c r="AM116" s="40"/>
      <c r="AN116" s="40"/>
      <c r="AO116" s="40"/>
      <c r="AP116" s="40"/>
      <c r="AQ116" s="49"/>
      <c r="AR116" s="41" t="s">
        <v>61</v>
      </c>
      <c r="AS116" s="41">
        <v>10</v>
      </c>
      <c r="AT116" s="34">
        <f>(J116*10)/100</f>
        <v>21519205</v>
      </c>
      <c r="AU116" s="43"/>
      <c r="AV116" s="44">
        <v>0</v>
      </c>
      <c r="AW116" s="46">
        <f t="shared" si="15"/>
        <v>215192050</v>
      </c>
      <c r="AX116" s="46">
        <f>O116</f>
        <v>215192050</v>
      </c>
      <c r="AY116" s="43" t="s">
        <v>329</v>
      </c>
    </row>
    <row r="117" spans="1:51" ht="78.75" x14ac:dyDescent="0.25">
      <c r="A117" s="47" t="s">
        <v>902</v>
      </c>
      <c r="B117" s="49">
        <v>45268</v>
      </c>
      <c r="C117" s="43">
        <v>1416</v>
      </c>
      <c r="D117" s="39" t="s">
        <v>436</v>
      </c>
      <c r="E117" s="42" t="s">
        <v>903</v>
      </c>
      <c r="F117" s="40" t="s">
        <v>436</v>
      </c>
      <c r="G117" s="41" t="s">
        <v>436</v>
      </c>
      <c r="H117" s="43" t="s">
        <v>436</v>
      </c>
      <c r="I117" s="43" t="s">
        <v>904</v>
      </c>
      <c r="J117" s="55">
        <v>378638760</v>
      </c>
      <c r="K117" s="55">
        <v>378638760</v>
      </c>
      <c r="L117" s="55"/>
      <c r="M117" s="55"/>
      <c r="N117" s="44">
        <v>0</v>
      </c>
      <c r="O117" s="34">
        <f t="shared" si="17"/>
        <v>0</v>
      </c>
      <c r="P117" s="34">
        <f t="shared" si="16"/>
        <v>0</v>
      </c>
      <c r="Q117" s="43"/>
      <c r="R117" s="43"/>
      <c r="S117" s="43"/>
      <c r="T117" s="43"/>
      <c r="U117" s="48"/>
      <c r="V117" s="41"/>
      <c r="W117" s="41"/>
      <c r="X117" s="50"/>
      <c r="Y117" s="34" t="e">
        <f>P117/AA117</f>
        <v>#DIV/0!</v>
      </c>
      <c r="Z117" s="44" t="e">
        <f t="shared" si="12"/>
        <v>#DIV/0!</v>
      </c>
      <c r="AA117" s="44">
        <v>0</v>
      </c>
      <c r="AB117" s="44">
        <v>0</v>
      </c>
      <c r="AC117" s="44">
        <v>0</v>
      </c>
      <c r="AD117" s="44">
        <v>0</v>
      </c>
      <c r="AE117" s="44"/>
      <c r="AF117" s="44" t="e">
        <v>#DIV/0!</v>
      </c>
      <c r="AG117" s="44"/>
      <c r="AH117" s="44" t="e">
        <f t="shared" si="9"/>
        <v>#DIV/0!</v>
      </c>
      <c r="AI117" s="44" t="e">
        <f t="shared" si="13"/>
        <v>#DIV/0!</v>
      </c>
      <c r="AJ117" s="44" t="e">
        <f t="shared" si="14"/>
        <v>#DIV/0!</v>
      </c>
      <c r="AK117" s="43"/>
      <c r="AL117" s="40">
        <v>45323</v>
      </c>
      <c r="AM117" s="40"/>
      <c r="AN117" s="40"/>
      <c r="AO117" s="40"/>
      <c r="AP117" s="40"/>
      <c r="AQ117" s="49"/>
      <c r="AR117" s="41"/>
      <c r="AS117" s="41">
        <v>10</v>
      </c>
      <c r="AT117" s="34">
        <f>(J117*10)/100</f>
        <v>37863876</v>
      </c>
      <c r="AU117" s="43"/>
      <c r="AV117" s="44">
        <v>0</v>
      </c>
      <c r="AW117" s="46">
        <f t="shared" si="15"/>
        <v>0</v>
      </c>
      <c r="AX117" s="46">
        <f>O117</f>
        <v>0</v>
      </c>
      <c r="AY117" s="43" t="s">
        <v>436</v>
      </c>
    </row>
    <row r="118" spans="1:51" ht="75" x14ac:dyDescent="0.25">
      <c r="A118" s="47" t="s">
        <v>905</v>
      </c>
      <c r="B118" s="49">
        <v>45268</v>
      </c>
      <c r="C118" s="43">
        <v>1416</v>
      </c>
      <c r="D118" s="39" t="s">
        <v>436</v>
      </c>
      <c r="E118" s="42" t="s">
        <v>906</v>
      </c>
      <c r="F118" s="40" t="s">
        <v>436</v>
      </c>
      <c r="G118" s="41" t="s">
        <v>436</v>
      </c>
      <c r="H118" s="43" t="s">
        <v>436</v>
      </c>
      <c r="I118" s="43" t="s">
        <v>907</v>
      </c>
      <c r="J118" s="55">
        <v>2719716153</v>
      </c>
      <c r="K118" s="55">
        <v>2719716153</v>
      </c>
      <c r="L118" s="55"/>
      <c r="M118" s="55"/>
      <c r="N118" s="44">
        <v>0</v>
      </c>
      <c r="O118" s="34">
        <f t="shared" si="17"/>
        <v>0</v>
      </c>
      <c r="P118" s="34">
        <f t="shared" si="16"/>
        <v>0</v>
      </c>
      <c r="Q118" s="43"/>
      <c r="R118" s="43"/>
      <c r="S118" s="43"/>
      <c r="T118" s="43"/>
      <c r="U118" s="48"/>
      <c r="V118" s="41"/>
      <c r="W118" s="41"/>
      <c r="X118" s="50"/>
      <c r="Y118" s="34" t="e">
        <f>P118/AA118</f>
        <v>#DIV/0!</v>
      </c>
      <c r="Z118" s="44" t="e">
        <f t="shared" si="12"/>
        <v>#DIV/0!</v>
      </c>
      <c r="AA118" s="44">
        <v>0</v>
      </c>
      <c r="AB118" s="44">
        <v>0</v>
      </c>
      <c r="AC118" s="44">
        <v>0</v>
      </c>
      <c r="AD118" s="44">
        <v>0</v>
      </c>
      <c r="AE118" s="44"/>
      <c r="AF118" s="44" t="e">
        <v>#DIV/0!</v>
      </c>
      <c r="AG118" s="44"/>
      <c r="AH118" s="44" t="e">
        <f t="shared" si="9"/>
        <v>#DIV/0!</v>
      </c>
      <c r="AI118" s="44" t="e">
        <f t="shared" si="13"/>
        <v>#DIV/0!</v>
      </c>
      <c r="AJ118" s="44" t="e">
        <f t="shared" si="14"/>
        <v>#DIV/0!</v>
      </c>
      <c r="AK118" s="43"/>
      <c r="AL118" s="40">
        <v>45352</v>
      </c>
      <c r="AM118" s="40">
        <v>45427</v>
      </c>
      <c r="AN118" s="40">
        <v>45458</v>
      </c>
      <c r="AO118" s="40"/>
      <c r="AP118" s="40"/>
      <c r="AQ118" s="49"/>
      <c r="AR118" s="41"/>
      <c r="AS118" s="41">
        <v>10</v>
      </c>
      <c r="AT118" s="34">
        <f>(J118*10)/100</f>
        <v>271971615.30000001</v>
      </c>
      <c r="AU118" s="43"/>
      <c r="AV118" s="44">
        <v>0</v>
      </c>
      <c r="AW118" s="46">
        <f t="shared" si="15"/>
        <v>0</v>
      </c>
      <c r="AX118" s="46">
        <f>O118</f>
        <v>0</v>
      </c>
      <c r="AY118" s="43" t="s">
        <v>436</v>
      </c>
    </row>
    <row r="119" spans="1:51" ht="75" x14ac:dyDescent="0.25">
      <c r="A119" s="47" t="s">
        <v>908</v>
      </c>
      <c r="B119" s="49">
        <v>45268</v>
      </c>
      <c r="C119" s="43">
        <v>1416</v>
      </c>
      <c r="D119" s="39" t="s">
        <v>436</v>
      </c>
      <c r="E119" s="42" t="s">
        <v>909</v>
      </c>
      <c r="F119" s="40" t="s">
        <v>436</v>
      </c>
      <c r="G119" s="41" t="s">
        <v>436</v>
      </c>
      <c r="H119" s="43" t="s">
        <v>436</v>
      </c>
      <c r="I119" s="43" t="s">
        <v>910</v>
      </c>
      <c r="J119" s="55">
        <v>360840</v>
      </c>
      <c r="K119" s="55">
        <v>360840</v>
      </c>
      <c r="L119" s="55"/>
      <c r="M119" s="55"/>
      <c r="N119" s="44">
        <v>0</v>
      </c>
      <c r="O119" s="34">
        <f t="shared" si="17"/>
        <v>0</v>
      </c>
      <c r="P119" s="34">
        <f t="shared" si="16"/>
        <v>0</v>
      </c>
      <c r="Q119" s="43"/>
      <c r="R119" s="43"/>
      <c r="S119" s="43"/>
      <c r="T119" s="43"/>
      <c r="U119" s="48"/>
      <c r="V119" s="41"/>
      <c r="W119" s="41"/>
      <c r="X119" s="50"/>
      <c r="Y119" s="34" t="e">
        <f>P119/AA119</f>
        <v>#DIV/0!</v>
      </c>
      <c r="Z119" s="44" t="e">
        <f t="shared" si="12"/>
        <v>#DIV/0!</v>
      </c>
      <c r="AA119" s="44">
        <v>0</v>
      </c>
      <c r="AB119" s="44">
        <v>0</v>
      </c>
      <c r="AC119" s="44">
        <v>0</v>
      </c>
      <c r="AD119" s="44">
        <v>0</v>
      </c>
      <c r="AE119" s="44"/>
      <c r="AF119" s="44" t="e">
        <v>#DIV/0!</v>
      </c>
      <c r="AG119" s="44"/>
      <c r="AH119" s="44" t="e">
        <f t="shared" si="9"/>
        <v>#DIV/0!</v>
      </c>
      <c r="AI119" s="44" t="e">
        <f t="shared" si="13"/>
        <v>#DIV/0!</v>
      </c>
      <c r="AJ119" s="44" t="e">
        <f t="shared" si="14"/>
        <v>#DIV/0!</v>
      </c>
      <c r="AK119" s="43"/>
      <c r="AL119" s="40">
        <v>45323</v>
      </c>
      <c r="AM119" s="40"/>
      <c r="AN119" s="40"/>
      <c r="AO119" s="40"/>
      <c r="AP119" s="40"/>
      <c r="AQ119" s="49"/>
      <c r="AR119" s="41"/>
      <c r="AS119" s="41">
        <v>10</v>
      </c>
      <c r="AT119" s="34">
        <f>(J119*10)/100</f>
        <v>36084</v>
      </c>
      <c r="AU119" s="43"/>
      <c r="AV119" s="44">
        <v>0</v>
      </c>
      <c r="AW119" s="46">
        <f t="shared" si="15"/>
        <v>0</v>
      </c>
      <c r="AX119" s="46">
        <f>O119</f>
        <v>0</v>
      </c>
      <c r="AY119" s="43" t="s">
        <v>436</v>
      </c>
    </row>
    <row r="120" spans="1:51" ht="75" x14ac:dyDescent="0.25">
      <c r="A120" s="47" t="s">
        <v>911</v>
      </c>
      <c r="B120" s="49">
        <v>45268</v>
      </c>
      <c r="C120" s="43">
        <v>1416</v>
      </c>
      <c r="D120" s="39" t="s">
        <v>912</v>
      </c>
      <c r="E120" s="42" t="s">
        <v>913</v>
      </c>
      <c r="F120" s="40">
        <v>45300</v>
      </c>
      <c r="G120" s="41" t="s">
        <v>914</v>
      </c>
      <c r="H120" s="59" t="s">
        <v>915</v>
      </c>
      <c r="I120" s="43" t="s">
        <v>916</v>
      </c>
      <c r="J120" s="55">
        <v>16921827.09</v>
      </c>
      <c r="K120" s="55">
        <v>16921827.09</v>
      </c>
      <c r="L120" s="55">
        <v>0</v>
      </c>
      <c r="M120" s="55">
        <v>0</v>
      </c>
      <c r="N120" s="44">
        <v>1673607.97</v>
      </c>
      <c r="O120" s="34">
        <v>1672673.31</v>
      </c>
      <c r="P120" s="34">
        <f t="shared" si="16"/>
        <v>1672673.31</v>
      </c>
      <c r="Q120" s="43" t="s">
        <v>917</v>
      </c>
      <c r="R120" s="43" t="s">
        <v>918</v>
      </c>
      <c r="S120" s="43" t="s">
        <v>919</v>
      </c>
      <c r="T120" s="43" t="s">
        <v>81</v>
      </c>
      <c r="U120" s="48">
        <v>100</v>
      </c>
      <c r="V120" s="41">
        <v>0</v>
      </c>
      <c r="W120" s="41" t="s">
        <v>392</v>
      </c>
      <c r="X120" s="50">
        <v>21</v>
      </c>
      <c r="Y120" s="34">
        <f>P120/AA120</f>
        <v>92.51</v>
      </c>
      <c r="Z120" s="44">
        <f t="shared" si="12"/>
        <v>1942.71</v>
      </c>
      <c r="AA120" s="44">
        <v>18081</v>
      </c>
      <c r="AB120" s="44">
        <v>18081</v>
      </c>
      <c r="AC120" s="44">
        <v>0</v>
      </c>
      <c r="AD120" s="44">
        <v>0</v>
      </c>
      <c r="AE120" s="44">
        <v>0</v>
      </c>
      <c r="AF120" s="44">
        <v>0</v>
      </c>
      <c r="AG120" s="44">
        <v>18081</v>
      </c>
      <c r="AH120" s="44">
        <f>AG120*Y120</f>
        <v>1672673.31</v>
      </c>
      <c r="AI120" s="44">
        <f t="shared" si="13"/>
        <v>861</v>
      </c>
      <c r="AJ120" s="44">
        <f t="shared" si="14"/>
        <v>861</v>
      </c>
      <c r="AK120" s="43"/>
      <c r="AL120" s="40">
        <v>45323</v>
      </c>
      <c r="AM120" s="40"/>
      <c r="AN120" s="40"/>
      <c r="AO120" s="40">
        <v>45352</v>
      </c>
      <c r="AP120" s="40"/>
      <c r="AQ120" s="49"/>
      <c r="AR120" s="41" t="s">
        <v>220</v>
      </c>
      <c r="AS120" s="41">
        <v>10</v>
      </c>
      <c r="AT120" s="34">
        <f>(J120*10)/100</f>
        <v>1692182.709</v>
      </c>
      <c r="AU120" s="43"/>
      <c r="AV120" s="44">
        <v>0</v>
      </c>
      <c r="AW120" s="46">
        <f t="shared" si="15"/>
        <v>1672673.31</v>
      </c>
      <c r="AX120" s="46">
        <f>O120</f>
        <v>1672673.31</v>
      </c>
      <c r="AY120" s="43" t="s">
        <v>329</v>
      </c>
    </row>
    <row r="121" spans="1:51" ht="87.75" customHeight="1" x14ac:dyDescent="0.25">
      <c r="A121" s="47" t="s">
        <v>920</v>
      </c>
      <c r="B121" s="49">
        <v>45268</v>
      </c>
      <c r="C121" s="43">
        <v>1416</v>
      </c>
      <c r="D121" s="39" t="s">
        <v>921</v>
      </c>
      <c r="E121" s="42" t="s">
        <v>922</v>
      </c>
      <c r="F121" s="40">
        <v>45289</v>
      </c>
      <c r="G121" s="41" t="s">
        <v>923</v>
      </c>
      <c r="H121" s="43" t="s">
        <v>87</v>
      </c>
      <c r="I121" s="43" t="s">
        <v>924</v>
      </c>
      <c r="J121" s="55">
        <v>9649710</v>
      </c>
      <c r="K121" s="55" t="s">
        <v>925</v>
      </c>
      <c r="L121" s="55" t="s">
        <v>925</v>
      </c>
      <c r="M121" s="55">
        <v>0</v>
      </c>
      <c r="N121" s="44">
        <v>4824855</v>
      </c>
      <c r="O121" s="34">
        <f t="shared" si="17"/>
        <v>4824855</v>
      </c>
      <c r="P121" s="34">
        <v>9649710</v>
      </c>
      <c r="Q121" s="43" t="s">
        <v>926</v>
      </c>
      <c r="R121" s="43" t="s">
        <v>927</v>
      </c>
      <c r="S121" s="43" t="s">
        <v>928</v>
      </c>
      <c r="T121" s="43" t="s">
        <v>929</v>
      </c>
      <c r="U121" s="48">
        <v>0</v>
      </c>
      <c r="V121" s="41">
        <v>100</v>
      </c>
      <c r="W121" s="41" t="s">
        <v>94</v>
      </c>
      <c r="X121" s="50">
        <v>250</v>
      </c>
      <c r="Y121" s="34">
        <f>P121/AA121</f>
        <v>7.42</v>
      </c>
      <c r="Z121" s="44">
        <f t="shared" si="12"/>
        <v>1855</v>
      </c>
      <c r="AA121" s="44">
        <v>1300500</v>
      </c>
      <c r="AB121" s="44">
        <v>433750</v>
      </c>
      <c r="AC121" s="44">
        <v>216500</v>
      </c>
      <c r="AD121" s="44">
        <v>650250</v>
      </c>
      <c r="AE121" s="44"/>
      <c r="AF121" s="44">
        <v>3147935</v>
      </c>
      <c r="AG121" s="44"/>
      <c r="AH121" s="44"/>
      <c r="AI121" s="44">
        <f t="shared" si="13"/>
        <v>5202</v>
      </c>
      <c r="AJ121" s="44">
        <f t="shared" si="14"/>
        <v>5202</v>
      </c>
      <c r="AK121" s="43"/>
      <c r="AL121" s="40">
        <v>45352</v>
      </c>
      <c r="AM121" s="40">
        <v>45565</v>
      </c>
      <c r="AN121" s="40">
        <v>45717</v>
      </c>
      <c r="AO121" s="40">
        <v>45383</v>
      </c>
      <c r="AP121" s="40">
        <v>45597</v>
      </c>
      <c r="AQ121" s="49">
        <v>45748</v>
      </c>
      <c r="AR121" s="41" t="s">
        <v>61</v>
      </c>
      <c r="AS121" s="41">
        <v>10</v>
      </c>
      <c r="AT121" s="34">
        <f>(J121*10)/100</f>
        <v>964971</v>
      </c>
      <c r="AU121" s="43"/>
      <c r="AV121" s="44">
        <v>0</v>
      </c>
      <c r="AW121" s="46">
        <f t="shared" si="15"/>
        <v>4824855</v>
      </c>
      <c r="AX121" s="46">
        <f>O121</f>
        <v>4824855</v>
      </c>
      <c r="AY121" s="43" t="s">
        <v>329</v>
      </c>
    </row>
    <row r="122" spans="1:51" ht="78.75" x14ac:dyDescent="0.25">
      <c r="A122" s="47" t="s">
        <v>930</v>
      </c>
      <c r="B122" s="49">
        <v>45268</v>
      </c>
      <c r="C122" s="43">
        <v>1416</v>
      </c>
      <c r="D122" s="39" t="s">
        <v>931</v>
      </c>
      <c r="E122" s="42" t="s">
        <v>932</v>
      </c>
      <c r="F122" s="40">
        <v>45303</v>
      </c>
      <c r="G122" s="41" t="s">
        <v>933</v>
      </c>
      <c r="H122" s="43" t="s">
        <v>140</v>
      </c>
      <c r="I122" s="43" t="s">
        <v>934</v>
      </c>
      <c r="J122" s="55">
        <v>4389001226.3999996</v>
      </c>
      <c r="K122" s="55">
        <v>4389001226.3999996</v>
      </c>
      <c r="L122" s="55">
        <v>0</v>
      </c>
      <c r="M122" s="55">
        <v>0</v>
      </c>
      <c r="N122" s="44">
        <v>4389001226.3999996</v>
      </c>
      <c r="O122" s="34">
        <f t="shared" si="17"/>
        <v>4389001226.3999996</v>
      </c>
      <c r="P122" s="34">
        <f t="shared" si="16"/>
        <v>4389001226.3999996</v>
      </c>
      <c r="Q122" s="43" t="s">
        <v>935</v>
      </c>
      <c r="R122" s="43" t="s">
        <v>936</v>
      </c>
      <c r="S122" s="43" t="s">
        <v>937</v>
      </c>
      <c r="T122" s="43" t="s">
        <v>81</v>
      </c>
      <c r="U122" s="48">
        <v>100</v>
      </c>
      <c r="V122" s="41">
        <v>0</v>
      </c>
      <c r="W122" s="41" t="s">
        <v>82</v>
      </c>
      <c r="X122" s="50">
        <v>30</v>
      </c>
      <c r="Y122" s="34">
        <f>P122/AA122</f>
        <v>9102.7899999999991</v>
      </c>
      <c r="Z122" s="44">
        <f t="shared" si="12"/>
        <v>273083.69999999995</v>
      </c>
      <c r="AA122" s="44">
        <v>482160</v>
      </c>
      <c r="AB122" s="44">
        <v>482160</v>
      </c>
      <c r="AC122" s="44">
        <v>0</v>
      </c>
      <c r="AD122" s="44">
        <v>0</v>
      </c>
      <c r="AE122" s="44"/>
      <c r="AF122" s="44">
        <v>2507181449.6999998</v>
      </c>
      <c r="AG122" s="44"/>
      <c r="AH122" s="44"/>
      <c r="AI122" s="44">
        <f t="shared" si="13"/>
        <v>16072</v>
      </c>
      <c r="AJ122" s="44">
        <f t="shared" si="14"/>
        <v>16072</v>
      </c>
      <c r="AK122" s="43"/>
      <c r="AL122" s="40">
        <v>45381</v>
      </c>
      <c r="AM122" s="40"/>
      <c r="AN122" s="40"/>
      <c r="AO122" s="40">
        <v>45413</v>
      </c>
      <c r="AP122" s="40"/>
      <c r="AQ122" s="49"/>
      <c r="AR122" s="41" t="s">
        <v>61</v>
      </c>
      <c r="AS122" s="41">
        <v>10</v>
      </c>
      <c r="AT122" s="34">
        <f>(J122*10)/100</f>
        <v>438900122.63999999</v>
      </c>
      <c r="AU122" s="43"/>
      <c r="AV122" s="44">
        <v>0</v>
      </c>
      <c r="AW122" s="46">
        <f t="shared" si="15"/>
        <v>4389001226.3999996</v>
      </c>
      <c r="AX122" s="46">
        <f>O122</f>
        <v>4389001226.3999996</v>
      </c>
      <c r="AY122" s="43" t="s">
        <v>329</v>
      </c>
    </row>
    <row r="123" spans="1:51" ht="75" x14ac:dyDescent="0.25">
      <c r="A123" s="47" t="s">
        <v>938</v>
      </c>
      <c r="B123" s="49">
        <v>45268</v>
      </c>
      <c r="C123" s="43">
        <v>1416</v>
      </c>
      <c r="D123" s="39" t="s">
        <v>939</v>
      </c>
      <c r="E123" s="42" t="s">
        <v>940</v>
      </c>
      <c r="F123" s="40">
        <v>45300</v>
      </c>
      <c r="G123" s="41" t="s">
        <v>941</v>
      </c>
      <c r="H123" s="43" t="s">
        <v>214</v>
      </c>
      <c r="I123" s="43" t="s">
        <v>942</v>
      </c>
      <c r="J123" s="55">
        <v>14067507.300000001</v>
      </c>
      <c r="K123" s="55">
        <v>14067507.300000001</v>
      </c>
      <c r="L123" s="55">
        <v>0</v>
      </c>
      <c r="M123" s="55">
        <v>0</v>
      </c>
      <c r="N123" s="44">
        <v>699690</v>
      </c>
      <c r="O123" s="34">
        <v>699649.44</v>
      </c>
      <c r="P123" s="34">
        <f t="shared" si="16"/>
        <v>699649.44</v>
      </c>
      <c r="Q123" s="43" t="s">
        <v>217</v>
      </c>
      <c r="R123" s="43" t="s">
        <v>237</v>
      </c>
      <c r="S123" s="43" t="s">
        <v>219</v>
      </c>
      <c r="T123" s="43" t="s">
        <v>81</v>
      </c>
      <c r="U123" s="48">
        <v>100</v>
      </c>
      <c r="V123" s="41">
        <v>0</v>
      </c>
      <c r="W123" s="41" t="s">
        <v>392</v>
      </c>
      <c r="X123" s="50">
        <v>21</v>
      </c>
      <c r="Y123" s="34">
        <f>P123/AA123</f>
        <v>220.64</v>
      </c>
      <c r="Z123" s="44">
        <f t="shared" si="12"/>
        <v>4633.4399999999996</v>
      </c>
      <c r="AA123" s="44">
        <v>3171</v>
      </c>
      <c r="AB123" s="44">
        <v>3171</v>
      </c>
      <c r="AC123" s="44">
        <v>0</v>
      </c>
      <c r="AD123" s="44">
        <v>0</v>
      </c>
      <c r="AE123" s="44"/>
      <c r="AF123" s="44">
        <v>0</v>
      </c>
      <c r="AG123" s="44"/>
      <c r="AH123" s="44"/>
      <c r="AI123" s="44">
        <f t="shared" si="13"/>
        <v>151</v>
      </c>
      <c r="AJ123" s="44">
        <f t="shared" si="14"/>
        <v>151</v>
      </c>
      <c r="AK123" s="43"/>
      <c r="AL123" s="40">
        <v>45383</v>
      </c>
      <c r="AM123" s="40"/>
      <c r="AN123" s="40"/>
      <c r="AO123" s="40">
        <v>45413</v>
      </c>
      <c r="AP123" s="40"/>
      <c r="AQ123" s="49"/>
      <c r="AR123" s="41" t="s">
        <v>220</v>
      </c>
      <c r="AS123" s="41">
        <v>10</v>
      </c>
      <c r="AT123" s="34">
        <f>(J123*10)/100</f>
        <v>1406750.73</v>
      </c>
      <c r="AU123" s="43"/>
      <c r="AV123" s="44">
        <v>0</v>
      </c>
      <c r="AW123" s="46">
        <f t="shared" si="15"/>
        <v>699649.44</v>
      </c>
      <c r="AX123" s="46">
        <f>O123</f>
        <v>699649.44</v>
      </c>
      <c r="AY123" s="43" t="s">
        <v>329</v>
      </c>
    </row>
    <row r="124" spans="1:51" ht="108" customHeight="1" x14ac:dyDescent="0.25">
      <c r="A124" s="47" t="s">
        <v>943</v>
      </c>
      <c r="B124" s="49">
        <v>45268</v>
      </c>
      <c r="C124" s="43">
        <v>1416</v>
      </c>
      <c r="D124" s="39" t="s">
        <v>944</v>
      </c>
      <c r="E124" s="42" t="s">
        <v>945</v>
      </c>
      <c r="F124" s="40">
        <v>45289</v>
      </c>
      <c r="G124" s="41" t="s">
        <v>946</v>
      </c>
      <c r="H124" s="43" t="s">
        <v>87</v>
      </c>
      <c r="I124" s="43" t="s">
        <v>947</v>
      </c>
      <c r="J124" s="55">
        <v>41731032</v>
      </c>
      <c r="K124" s="55">
        <v>41731032</v>
      </c>
      <c r="L124" s="55">
        <v>0</v>
      </c>
      <c r="M124" s="55">
        <v>0</v>
      </c>
      <c r="N124" s="44">
        <v>41731032</v>
      </c>
      <c r="O124" s="34">
        <f t="shared" si="17"/>
        <v>41731032</v>
      </c>
      <c r="P124" s="34">
        <f t="shared" si="16"/>
        <v>41731032</v>
      </c>
      <c r="Q124" s="43" t="s">
        <v>694</v>
      </c>
      <c r="R124" s="43" t="s">
        <v>948</v>
      </c>
      <c r="S124" s="43" t="s">
        <v>696</v>
      </c>
      <c r="T124" s="43" t="s">
        <v>93</v>
      </c>
      <c r="U124" s="48">
        <v>0</v>
      </c>
      <c r="V124" s="41">
        <v>100</v>
      </c>
      <c r="W124" s="41" t="s">
        <v>94</v>
      </c>
      <c r="X124" s="50">
        <v>600</v>
      </c>
      <c r="Y124" s="34">
        <f>P124/AA124</f>
        <v>22.12674019088017</v>
      </c>
      <c r="Z124" s="44">
        <f t="shared" si="12"/>
        <v>13276.044114528102</v>
      </c>
      <c r="AA124" s="44">
        <v>1886000</v>
      </c>
      <c r="AB124" s="44">
        <v>1346000</v>
      </c>
      <c r="AC124" s="44">
        <v>540000</v>
      </c>
      <c r="AD124" s="44">
        <v>0</v>
      </c>
      <c r="AE124" s="44"/>
      <c r="AF124" s="44">
        <v>0</v>
      </c>
      <c r="AG124" s="44"/>
      <c r="AH124" s="44"/>
      <c r="AI124" s="44">
        <f t="shared" si="13"/>
        <v>3143.3333333333335</v>
      </c>
      <c r="AJ124" s="44">
        <f t="shared" si="14"/>
        <v>3144</v>
      </c>
      <c r="AK124" s="43"/>
      <c r="AL124" s="40">
        <v>45323</v>
      </c>
      <c r="AM124" s="40">
        <v>45412</v>
      </c>
      <c r="AN124" s="40"/>
      <c r="AO124" s="40">
        <v>45352</v>
      </c>
      <c r="AP124" s="40">
        <v>45444</v>
      </c>
      <c r="AQ124" s="49"/>
      <c r="AR124" s="41" t="s">
        <v>61</v>
      </c>
      <c r="AS124" s="41">
        <v>10</v>
      </c>
      <c r="AT124" s="34">
        <f>(J124*10)/100</f>
        <v>4173103.2</v>
      </c>
      <c r="AU124" s="43"/>
      <c r="AV124" s="44">
        <v>0</v>
      </c>
      <c r="AW124" s="46">
        <f t="shared" si="15"/>
        <v>41731032</v>
      </c>
      <c r="AX124" s="46">
        <f>O124</f>
        <v>41731032</v>
      </c>
      <c r="AY124" s="43" t="s">
        <v>329</v>
      </c>
    </row>
    <row r="125" spans="1:51" ht="75" x14ac:dyDescent="0.25">
      <c r="A125" s="47" t="s">
        <v>949</v>
      </c>
      <c r="B125" s="49">
        <v>45268</v>
      </c>
      <c r="C125" s="43">
        <v>1416</v>
      </c>
      <c r="D125" s="39"/>
      <c r="E125" s="42" t="s">
        <v>950</v>
      </c>
      <c r="F125" s="40"/>
      <c r="G125" s="41"/>
      <c r="H125" s="43"/>
      <c r="I125" s="43" t="s">
        <v>951</v>
      </c>
      <c r="J125" s="55">
        <v>468865320</v>
      </c>
      <c r="K125" s="55">
        <v>468865320</v>
      </c>
      <c r="L125" s="55"/>
      <c r="M125" s="55"/>
      <c r="N125" s="44">
        <v>0</v>
      </c>
      <c r="O125" s="34">
        <f t="shared" si="17"/>
        <v>0</v>
      </c>
      <c r="P125" s="34">
        <f t="shared" si="16"/>
        <v>0</v>
      </c>
      <c r="Q125" s="43"/>
      <c r="R125" s="43"/>
      <c r="S125" s="43"/>
      <c r="T125" s="43"/>
      <c r="U125" s="48"/>
      <c r="V125" s="41"/>
      <c r="W125" s="41"/>
      <c r="X125" s="50"/>
      <c r="Y125" s="34" t="e">
        <f>P125/AA125</f>
        <v>#DIV/0!</v>
      </c>
      <c r="Z125" s="44" t="e">
        <f t="shared" si="12"/>
        <v>#DIV/0!</v>
      </c>
      <c r="AA125" s="44">
        <v>0</v>
      </c>
      <c r="AB125" s="44">
        <v>0</v>
      </c>
      <c r="AC125" s="44">
        <v>0</v>
      </c>
      <c r="AD125" s="44">
        <v>0</v>
      </c>
      <c r="AE125" s="44"/>
      <c r="AF125" s="44" t="e">
        <v>#DIV/0!</v>
      </c>
      <c r="AG125" s="44"/>
      <c r="AH125" s="44"/>
      <c r="AI125" s="44" t="e">
        <f t="shared" si="13"/>
        <v>#DIV/0!</v>
      </c>
      <c r="AJ125" s="44" t="e">
        <f t="shared" si="14"/>
        <v>#DIV/0!</v>
      </c>
      <c r="AK125" s="43"/>
      <c r="AL125" s="40">
        <v>45352</v>
      </c>
      <c r="AM125" s="40">
        <v>45565</v>
      </c>
      <c r="AN125" s="40">
        <v>45717</v>
      </c>
      <c r="AO125" s="40"/>
      <c r="AP125" s="40"/>
      <c r="AQ125" s="49"/>
      <c r="AR125" s="41"/>
      <c r="AS125" s="41">
        <v>10</v>
      </c>
      <c r="AT125" s="34">
        <f>(J125*10)/100</f>
        <v>46886532</v>
      </c>
      <c r="AU125" s="43"/>
      <c r="AV125" s="44">
        <v>0</v>
      </c>
      <c r="AW125" s="46">
        <f t="shared" si="15"/>
        <v>0</v>
      </c>
      <c r="AX125" s="46">
        <f>O125</f>
        <v>0</v>
      </c>
      <c r="AY125" s="43" t="s">
        <v>436</v>
      </c>
    </row>
    <row r="126" spans="1:51" ht="114.75" customHeight="1" x14ac:dyDescent="0.25">
      <c r="A126" s="47" t="s">
        <v>952</v>
      </c>
      <c r="B126" s="49">
        <v>45268</v>
      </c>
      <c r="C126" s="43">
        <v>1416</v>
      </c>
      <c r="D126" s="39" t="s">
        <v>953</v>
      </c>
      <c r="E126" s="42" t="s">
        <v>954</v>
      </c>
      <c r="F126" s="40">
        <v>45289</v>
      </c>
      <c r="G126" s="41" t="s">
        <v>955</v>
      </c>
      <c r="H126" s="43" t="s">
        <v>140</v>
      </c>
      <c r="I126" s="43" t="s">
        <v>956</v>
      </c>
      <c r="J126" s="55">
        <v>85205610</v>
      </c>
      <c r="K126" s="55">
        <v>85205610</v>
      </c>
      <c r="L126" s="55">
        <v>0</v>
      </c>
      <c r="M126" s="55">
        <v>0</v>
      </c>
      <c r="N126" s="44">
        <v>85205610</v>
      </c>
      <c r="O126" s="34">
        <f t="shared" si="17"/>
        <v>85205610</v>
      </c>
      <c r="P126" s="34">
        <f t="shared" si="16"/>
        <v>85205610</v>
      </c>
      <c r="Q126" s="43" t="s">
        <v>957</v>
      </c>
      <c r="R126" s="43" t="s">
        <v>958</v>
      </c>
      <c r="S126" s="43" t="s">
        <v>959</v>
      </c>
      <c r="T126" s="43" t="s">
        <v>81</v>
      </c>
      <c r="U126" s="48">
        <v>100</v>
      </c>
      <c r="V126" s="41">
        <v>0</v>
      </c>
      <c r="W126" s="41" t="s">
        <v>94</v>
      </c>
      <c r="X126" s="50">
        <v>500</v>
      </c>
      <c r="Y126" s="34">
        <f>P126/AA126</f>
        <v>12.51</v>
      </c>
      <c r="Z126" s="44">
        <f t="shared" si="12"/>
        <v>6255</v>
      </c>
      <c r="AA126" s="44">
        <v>6811000</v>
      </c>
      <c r="AB126" s="44">
        <v>6811000</v>
      </c>
      <c r="AC126" s="44">
        <v>0</v>
      </c>
      <c r="AD126" s="44">
        <v>0</v>
      </c>
      <c r="AE126" s="44"/>
      <c r="AF126" s="44">
        <v>3252600</v>
      </c>
      <c r="AG126" s="44"/>
      <c r="AH126" s="44"/>
      <c r="AI126" s="44">
        <f t="shared" si="13"/>
        <v>13622</v>
      </c>
      <c r="AJ126" s="44">
        <f t="shared" si="14"/>
        <v>13622</v>
      </c>
      <c r="AK126" s="43"/>
      <c r="AL126" s="40">
        <v>45381</v>
      </c>
      <c r="AM126" s="40"/>
      <c r="AN126" s="40"/>
      <c r="AO126" s="40">
        <v>45413</v>
      </c>
      <c r="AP126" s="40"/>
      <c r="AQ126" s="49"/>
      <c r="AR126" s="41" t="s">
        <v>61</v>
      </c>
      <c r="AS126" s="41">
        <v>10</v>
      </c>
      <c r="AT126" s="34">
        <f>(J126*10)/100</f>
        <v>8520561</v>
      </c>
      <c r="AU126" s="43"/>
      <c r="AV126" s="44">
        <v>0</v>
      </c>
      <c r="AW126" s="46">
        <f t="shared" si="15"/>
        <v>85205610</v>
      </c>
      <c r="AX126" s="46">
        <f>O126</f>
        <v>85205610</v>
      </c>
      <c r="AY126" s="43" t="s">
        <v>329</v>
      </c>
    </row>
    <row r="127" spans="1:51" ht="75" x14ac:dyDescent="0.25">
      <c r="A127" s="47" t="s">
        <v>960</v>
      </c>
      <c r="B127" s="49">
        <v>45268</v>
      </c>
      <c r="C127" s="43">
        <v>1416</v>
      </c>
      <c r="D127" s="39"/>
      <c r="E127" s="42" t="s">
        <v>961</v>
      </c>
      <c r="F127" s="40">
        <v>45310</v>
      </c>
      <c r="G127" s="41" t="s">
        <v>962</v>
      </c>
      <c r="H127" s="43" t="s">
        <v>140</v>
      </c>
      <c r="I127" s="43" t="s">
        <v>963</v>
      </c>
      <c r="J127" s="55">
        <v>6881444100</v>
      </c>
      <c r="K127" s="55">
        <v>3440722050</v>
      </c>
      <c r="L127" s="55">
        <v>3440722050</v>
      </c>
      <c r="M127" s="55">
        <v>0</v>
      </c>
      <c r="N127" s="44">
        <v>3440722050</v>
      </c>
      <c r="O127" s="34">
        <f t="shared" si="17"/>
        <v>3440722050</v>
      </c>
      <c r="P127" s="34">
        <v>6881444100</v>
      </c>
      <c r="Q127" s="43" t="s">
        <v>964</v>
      </c>
      <c r="R127" s="43" t="s">
        <v>965</v>
      </c>
      <c r="S127" s="43" t="s">
        <v>966</v>
      </c>
      <c r="T127" s="43" t="s">
        <v>93</v>
      </c>
      <c r="U127" s="48">
        <v>0</v>
      </c>
      <c r="V127" s="41">
        <v>100</v>
      </c>
      <c r="W127" s="41" t="s">
        <v>82</v>
      </c>
      <c r="X127" s="50">
        <v>15</v>
      </c>
      <c r="Y127" s="34">
        <f>P127/AA127</f>
        <v>5594.67</v>
      </c>
      <c r="Z127" s="44">
        <f t="shared" si="12"/>
        <v>83920.05</v>
      </c>
      <c r="AA127" s="44">
        <v>1230000</v>
      </c>
      <c r="AB127" s="44">
        <f>1660+377840</f>
        <v>379500</v>
      </c>
      <c r="AC127" s="44">
        <v>235500</v>
      </c>
      <c r="AD127" s="44">
        <v>0</v>
      </c>
      <c r="AE127" s="44">
        <v>1660</v>
      </c>
      <c r="AF127" s="44">
        <f>Y127*AE127</f>
        <v>9287152.1999999993</v>
      </c>
      <c r="AG127" s="44">
        <f>377840+235500</f>
        <v>613340</v>
      </c>
      <c r="AH127" s="44">
        <f>Y127*AG127</f>
        <v>3431434897.8000002</v>
      </c>
      <c r="AI127" s="44">
        <f t="shared" si="13"/>
        <v>82000</v>
      </c>
      <c r="AJ127" s="44">
        <f t="shared" si="14"/>
        <v>82000</v>
      </c>
      <c r="AK127" s="43"/>
      <c r="AL127" s="40">
        <v>45397</v>
      </c>
      <c r="AM127" s="40">
        <v>45474</v>
      </c>
      <c r="AN127" s="40" t="s">
        <v>967</v>
      </c>
      <c r="AO127" s="40">
        <v>45427</v>
      </c>
      <c r="AP127" s="40">
        <v>45505</v>
      </c>
      <c r="AQ127" s="49" t="s">
        <v>968</v>
      </c>
      <c r="AR127" s="41" t="s">
        <v>61</v>
      </c>
      <c r="AS127" s="41">
        <v>10</v>
      </c>
      <c r="AT127" s="34">
        <f>(J127*10)/100</f>
        <v>688144410</v>
      </c>
      <c r="AU127" s="43"/>
      <c r="AV127" s="44">
        <v>0</v>
      </c>
      <c r="AW127" s="46">
        <f t="shared" si="15"/>
        <v>3440722050</v>
      </c>
      <c r="AX127" s="46">
        <f>O127</f>
        <v>3440722050</v>
      </c>
      <c r="AY127" s="43" t="s">
        <v>329</v>
      </c>
    </row>
    <row r="128" spans="1:51" ht="75" x14ac:dyDescent="0.25">
      <c r="A128" s="47" t="s">
        <v>969</v>
      </c>
      <c r="B128" s="49">
        <v>45268</v>
      </c>
      <c r="C128" s="43">
        <v>1416</v>
      </c>
      <c r="D128" s="39" t="s">
        <v>970</v>
      </c>
      <c r="E128" s="42" t="s">
        <v>971</v>
      </c>
      <c r="F128" s="40">
        <v>45289</v>
      </c>
      <c r="G128" s="41" t="s">
        <v>972</v>
      </c>
      <c r="H128" s="43" t="s">
        <v>322</v>
      </c>
      <c r="I128" s="43" t="s">
        <v>973</v>
      </c>
      <c r="J128" s="55">
        <v>41597582.399999999</v>
      </c>
      <c r="K128" s="55">
        <v>41597582.399999999</v>
      </c>
      <c r="L128" s="55">
        <v>0</v>
      </c>
      <c r="M128" s="55">
        <v>0</v>
      </c>
      <c r="N128" s="44">
        <v>41597582.399999999</v>
      </c>
      <c r="O128" s="34">
        <f t="shared" si="17"/>
        <v>41597582.399999999</v>
      </c>
      <c r="P128" s="34">
        <f t="shared" si="16"/>
        <v>41597582.399999999</v>
      </c>
      <c r="Q128" s="43" t="s">
        <v>262</v>
      </c>
      <c r="R128" s="43" t="s">
        <v>974</v>
      </c>
      <c r="S128" s="43" t="s">
        <v>975</v>
      </c>
      <c r="T128" s="43" t="s">
        <v>93</v>
      </c>
      <c r="U128" s="48">
        <v>0</v>
      </c>
      <c r="V128" s="41">
        <v>100</v>
      </c>
      <c r="W128" s="41">
        <v>100</v>
      </c>
      <c r="X128" s="56">
        <v>3.6</v>
      </c>
      <c r="Y128" s="34">
        <f>P128/AA128</f>
        <v>16048.449999999999</v>
      </c>
      <c r="Z128" s="44">
        <f t="shared" si="12"/>
        <v>57774.42</v>
      </c>
      <c r="AA128" s="44">
        <v>2592</v>
      </c>
      <c r="AB128" s="44">
        <v>2592</v>
      </c>
      <c r="AC128" s="44">
        <v>0</v>
      </c>
      <c r="AD128" s="44">
        <v>0</v>
      </c>
      <c r="AE128" s="44"/>
      <c r="AF128" s="44">
        <v>31718156.579999998</v>
      </c>
      <c r="AG128" s="44"/>
      <c r="AH128" s="44">
        <f t="shared" ref="AH128:AH191" si="18">Y128*AG128</f>
        <v>0</v>
      </c>
      <c r="AI128" s="44">
        <f t="shared" si="13"/>
        <v>720</v>
      </c>
      <c r="AJ128" s="44">
        <f t="shared" si="14"/>
        <v>720</v>
      </c>
      <c r="AK128" s="43"/>
      <c r="AL128" s="40">
        <v>45323</v>
      </c>
      <c r="AM128" s="40"/>
      <c r="AN128" s="40"/>
      <c r="AO128" s="40">
        <v>45352</v>
      </c>
      <c r="AP128" s="40"/>
      <c r="AQ128" s="49"/>
      <c r="AR128" s="41" t="s">
        <v>61</v>
      </c>
      <c r="AS128" s="41">
        <v>10</v>
      </c>
      <c r="AT128" s="34">
        <f>(J128*10)/100</f>
        <v>4159758.24</v>
      </c>
      <c r="AU128" s="43"/>
      <c r="AV128" s="44">
        <v>0</v>
      </c>
      <c r="AW128" s="46">
        <f t="shared" si="15"/>
        <v>41597582.399999999</v>
      </c>
      <c r="AX128" s="46">
        <f>O128</f>
        <v>41597582.399999999</v>
      </c>
      <c r="AY128" s="43" t="s">
        <v>329</v>
      </c>
    </row>
    <row r="129" spans="1:51" ht="75" x14ac:dyDescent="0.25">
      <c r="A129" s="47" t="s">
        <v>976</v>
      </c>
      <c r="B129" s="49">
        <v>45268</v>
      </c>
      <c r="C129" s="43">
        <v>1416</v>
      </c>
      <c r="D129" s="39"/>
      <c r="E129" s="42" t="s">
        <v>977</v>
      </c>
      <c r="F129" s="40"/>
      <c r="G129" s="41"/>
      <c r="H129" s="43"/>
      <c r="I129" s="43" t="s">
        <v>727</v>
      </c>
      <c r="J129" s="55">
        <v>2676317280</v>
      </c>
      <c r="K129" s="55">
        <v>2676317280</v>
      </c>
      <c r="L129" s="55"/>
      <c r="M129" s="55"/>
      <c r="N129" s="44">
        <v>0</v>
      </c>
      <c r="O129" s="34">
        <f t="shared" si="17"/>
        <v>0</v>
      </c>
      <c r="P129" s="34">
        <f t="shared" si="16"/>
        <v>0</v>
      </c>
      <c r="Q129" s="43"/>
      <c r="R129" s="43"/>
      <c r="S129" s="43"/>
      <c r="T129" s="43"/>
      <c r="U129" s="48"/>
      <c r="V129" s="41"/>
      <c r="W129" s="41"/>
      <c r="X129" s="50"/>
      <c r="Y129" s="34" t="e">
        <f>P129/AA129</f>
        <v>#DIV/0!</v>
      </c>
      <c r="Z129" s="44" t="e">
        <f t="shared" si="12"/>
        <v>#DIV/0!</v>
      </c>
      <c r="AA129" s="44">
        <v>0</v>
      </c>
      <c r="AB129" s="44">
        <v>0</v>
      </c>
      <c r="AC129" s="44">
        <v>0</v>
      </c>
      <c r="AD129" s="44">
        <v>0</v>
      </c>
      <c r="AE129" s="44"/>
      <c r="AF129" s="44" t="e">
        <v>#DIV/0!</v>
      </c>
      <c r="AG129" s="44"/>
      <c r="AH129" s="44" t="e">
        <f t="shared" si="18"/>
        <v>#DIV/0!</v>
      </c>
      <c r="AI129" s="44" t="e">
        <f t="shared" si="13"/>
        <v>#DIV/0!</v>
      </c>
      <c r="AJ129" s="44" t="e">
        <f t="shared" si="14"/>
        <v>#DIV/0!</v>
      </c>
      <c r="AK129" s="43"/>
      <c r="AL129" s="40">
        <v>45352</v>
      </c>
      <c r="AM129" s="40">
        <v>45504</v>
      </c>
      <c r="AN129" s="40">
        <v>45717</v>
      </c>
      <c r="AO129" s="40"/>
      <c r="AP129" s="40"/>
      <c r="AQ129" s="49"/>
      <c r="AR129" s="41"/>
      <c r="AS129" s="41">
        <v>10</v>
      </c>
      <c r="AT129" s="34">
        <f>(J129*10)/100</f>
        <v>267631728</v>
      </c>
      <c r="AU129" s="43"/>
      <c r="AV129" s="44">
        <v>0</v>
      </c>
      <c r="AW129" s="46">
        <f t="shared" si="15"/>
        <v>0</v>
      </c>
      <c r="AX129" s="46">
        <f>O129</f>
        <v>0</v>
      </c>
      <c r="AY129" s="43" t="s">
        <v>436</v>
      </c>
    </row>
    <row r="130" spans="1:51" ht="75" x14ac:dyDescent="0.25">
      <c r="A130" s="47" t="s">
        <v>978</v>
      </c>
      <c r="B130" s="49">
        <v>45268</v>
      </c>
      <c r="C130" s="43">
        <v>1416</v>
      </c>
      <c r="D130" s="39"/>
      <c r="E130" s="42" t="s">
        <v>979</v>
      </c>
      <c r="F130" s="40"/>
      <c r="G130" s="41"/>
      <c r="H130" s="43"/>
      <c r="I130" s="43" t="s">
        <v>980</v>
      </c>
      <c r="J130" s="55">
        <v>13163854000</v>
      </c>
      <c r="K130" s="55">
        <v>13163854000</v>
      </c>
      <c r="L130" s="55"/>
      <c r="M130" s="55"/>
      <c r="N130" s="44">
        <v>0</v>
      </c>
      <c r="O130" s="34">
        <f t="shared" si="17"/>
        <v>0</v>
      </c>
      <c r="P130" s="34">
        <f t="shared" si="16"/>
        <v>0</v>
      </c>
      <c r="Q130" s="43"/>
      <c r="R130" s="43"/>
      <c r="S130" s="43"/>
      <c r="T130" s="43"/>
      <c r="U130" s="48"/>
      <c r="V130" s="41"/>
      <c r="W130" s="41"/>
      <c r="X130" s="50"/>
      <c r="Y130" s="34" t="e">
        <f>P130/AA130</f>
        <v>#DIV/0!</v>
      </c>
      <c r="Z130" s="44" t="e">
        <f t="shared" si="12"/>
        <v>#DIV/0!</v>
      </c>
      <c r="AA130" s="44">
        <v>0</v>
      </c>
      <c r="AB130" s="44">
        <v>0</v>
      </c>
      <c r="AC130" s="44">
        <v>0</v>
      </c>
      <c r="AD130" s="44">
        <v>0</v>
      </c>
      <c r="AE130" s="44"/>
      <c r="AF130" s="44" t="e">
        <v>#DIV/0!</v>
      </c>
      <c r="AG130" s="44"/>
      <c r="AH130" s="44" t="e">
        <f t="shared" si="18"/>
        <v>#DIV/0!</v>
      </c>
      <c r="AI130" s="44" t="e">
        <f t="shared" si="13"/>
        <v>#DIV/0!</v>
      </c>
      <c r="AJ130" s="44" t="e">
        <f t="shared" si="14"/>
        <v>#DIV/0!</v>
      </c>
      <c r="AK130" s="43"/>
      <c r="AL130" s="40">
        <v>45352</v>
      </c>
      <c r="AM130" s="40">
        <v>45717</v>
      </c>
      <c r="AN130" s="40"/>
      <c r="AO130" s="40"/>
      <c r="AP130" s="40"/>
      <c r="AQ130" s="49"/>
      <c r="AR130" s="41"/>
      <c r="AS130" s="41">
        <v>10</v>
      </c>
      <c r="AT130" s="34">
        <f>(J130*10)/100</f>
        <v>1316385400</v>
      </c>
      <c r="AU130" s="43"/>
      <c r="AV130" s="44">
        <v>0</v>
      </c>
      <c r="AW130" s="46">
        <f t="shared" si="15"/>
        <v>0</v>
      </c>
      <c r="AX130" s="46">
        <f>O130</f>
        <v>0</v>
      </c>
      <c r="AY130" s="43" t="s">
        <v>436</v>
      </c>
    </row>
    <row r="131" spans="1:51" ht="93" customHeight="1" x14ac:dyDescent="0.25">
      <c r="A131" s="47" t="s">
        <v>981</v>
      </c>
      <c r="B131" s="49">
        <v>45271</v>
      </c>
      <c r="C131" s="43">
        <v>1416</v>
      </c>
      <c r="D131" s="39"/>
      <c r="E131" s="42" t="s">
        <v>982</v>
      </c>
      <c r="F131" s="40">
        <v>45307</v>
      </c>
      <c r="G131" s="41" t="s">
        <v>983</v>
      </c>
      <c r="H131" s="43" t="s">
        <v>140</v>
      </c>
      <c r="I131" s="43" t="s">
        <v>984</v>
      </c>
      <c r="J131" s="55">
        <v>522671220</v>
      </c>
      <c r="K131" s="55">
        <v>522671220</v>
      </c>
      <c r="L131" s="55">
        <v>0</v>
      </c>
      <c r="M131" s="55">
        <v>0</v>
      </c>
      <c r="N131" s="55">
        <v>522671220</v>
      </c>
      <c r="O131" s="34">
        <f t="shared" si="17"/>
        <v>522671220</v>
      </c>
      <c r="P131" s="34">
        <f t="shared" si="16"/>
        <v>522671220</v>
      </c>
      <c r="Q131" s="43" t="s">
        <v>985</v>
      </c>
      <c r="R131" s="43" t="s">
        <v>986</v>
      </c>
      <c r="S131" s="43" t="s">
        <v>987</v>
      </c>
      <c r="T131" s="43" t="s">
        <v>81</v>
      </c>
      <c r="U131" s="48">
        <v>100</v>
      </c>
      <c r="V131" s="41">
        <v>0</v>
      </c>
      <c r="W131" s="41" t="s">
        <v>94</v>
      </c>
      <c r="X131" s="50">
        <v>1000</v>
      </c>
      <c r="Y131" s="34">
        <f>P131/AA131</f>
        <v>12.38</v>
      </c>
      <c r="Z131" s="44">
        <f t="shared" si="12"/>
        <v>12380</v>
      </c>
      <c r="AA131" s="44">
        <v>42219000</v>
      </c>
      <c r="AB131" s="44">
        <v>42219000</v>
      </c>
      <c r="AC131" s="44">
        <v>0</v>
      </c>
      <c r="AD131" s="44">
        <v>0</v>
      </c>
      <c r="AE131" s="44"/>
      <c r="AF131" s="44">
        <v>17245340</v>
      </c>
      <c r="AG131" s="44"/>
      <c r="AH131" s="44">
        <f t="shared" si="18"/>
        <v>0</v>
      </c>
      <c r="AI131" s="44">
        <f t="shared" si="13"/>
        <v>42219</v>
      </c>
      <c r="AJ131" s="44">
        <f t="shared" si="14"/>
        <v>42219</v>
      </c>
      <c r="AK131" s="43"/>
      <c r="AL131" s="40">
        <v>45381</v>
      </c>
      <c r="AM131" s="40"/>
      <c r="AN131" s="40"/>
      <c r="AO131" s="40">
        <v>45413</v>
      </c>
      <c r="AP131" s="40"/>
      <c r="AQ131" s="49"/>
      <c r="AR131" s="41" t="s">
        <v>61</v>
      </c>
      <c r="AS131" s="41">
        <v>10</v>
      </c>
      <c r="AT131" s="34">
        <f>(J131*10)/100</f>
        <v>52267122</v>
      </c>
      <c r="AU131" s="43"/>
      <c r="AV131" s="44">
        <v>0</v>
      </c>
      <c r="AW131" s="46">
        <f t="shared" si="15"/>
        <v>522671220</v>
      </c>
      <c r="AX131" s="46">
        <f>O131</f>
        <v>522671220</v>
      </c>
      <c r="AY131" s="43" t="s">
        <v>329</v>
      </c>
    </row>
    <row r="132" spans="1:51" ht="102.75" customHeight="1" x14ac:dyDescent="0.25">
      <c r="A132" s="47" t="s">
        <v>988</v>
      </c>
      <c r="B132" s="49">
        <v>45271</v>
      </c>
      <c r="C132" s="43">
        <v>1416</v>
      </c>
      <c r="D132" s="39" t="s">
        <v>989</v>
      </c>
      <c r="E132" s="42" t="s">
        <v>990</v>
      </c>
      <c r="F132" s="40">
        <v>45300</v>
      </c>
      <c r="G132" s="41" t="s">
        <v>991</v>
      </c>
      <c r="H132" s="43" t="s">
        <v>225</v>
      </c>
      <c r="I132" s="43" t="s">
        <v>992</v>
      </c>
      <c r="J132" s="55">
        <v>220214728.80000001</v>
      </c>
      <c r="K132" s="55">
        <v>220214728.80000001</v>
      </c>
      <c r="L132" s="55">
        <v>0</v>
      </c>
      <c r="M132" s="55">
        <v>0</v>
      </c>
      <c r="N132" s="44">
        <v>219113499.59999999</v>
      </c>
      <c r="O132" s="34">
        <f t="shared" si="17"/>
        <v>219113499.59999999</v>
      </c>
      <c r="P132" s="34">
        <f t="shared" si="16"/>
        <v>219113499.59999999</v>
      </c>
      <c r="Q132" s="43" t="s">
        <v>993</v>
      </c>
      <c r="R132" s="43" t="s">
        <v>994</v>
      </c>
      <c r="S132" s="43" t="s">
        <v>995</v>
      </c>
      <c r="T132" s="43" t="s">
        <v>81</v>
      </c>
      <c r="U132" s="48">
        <v>100</v>
      </c>
      <c r="V132" s="41">
        <v>0</v>
      </c>
      <c r="W132" s="41" t="s">
        <v>392</v>
      </c>
      <c r="X132" s="50">
        <v>1</v>
      </c>
      <c r="Y132" s="34">
        <f>P132/AA132</f>
        <v>4084.89</v>
      </c>
      <c r="Z132" s="44">
        <f t="shared" si="12"/>
        <v>4084.89</v>
      </c>
      <c r="AA132" s="44">
        <v>53640</v>
      </c>
      <c r="AB132" s="44">
        <v>53640</v>
      </c>
      <c r="AC132" s="44">
        <v>0</v>
      </c>
      <c r="AD132" s="44">
        <v>0</v>
      </c>
      <c r="AE132" s="44"/>
      <c r="AF132" s="44">
        <v>0</v>
      </c>
      <c r="AG132" s="44"/>
      <c r="AH132" s="44">
        <f t="shared" si="18"/>
        <v>0</v>
      </c>
      <c r="AI132" s="44">
        <f t="shared" si="13"/>
        <v>53640</v>
      </c>
      <c r="AJ132" s="44">
        <f t="shared" si="14"/>
        <v>53640</v>
      </c>
      <c r="AK132" s="43"/>
      <c r="AL132" s="40">
        <v>45352</v>
      </c>
      <c r="AM132" s="40"/>
      <c r="AN132" s="40"/>
      <c r="AO132" s="40">
        <v>45383</v>
      </c>
      <c r="AP132" s="40"/>
      <c r="AQ132" s="49"/>
      <c r="AR132" s="41" t="s">
        <v>61</v>
      </c>
      <c r="AS132" s="41">
        <v>10</v>
      </c>
      <c r="AT132" s="34">
        <f>(J132*10)/100</f>
        <v>22021472.879999999</v>
      </c>
      <c r="AU132" s="43"/>
      <c r="AV132" s="44">
        <v>0</v>
      </c>
      <c r="AW132" s="46">
        <f t="shared" si="15"/>
        <v>219113499.59999999</v>
      </c>
      <c r="AX132" s="46">
        <f>O132</f>
        <v>219113499.59999999</v>
      </c>
      <c r="AY132" s="43" t="s">
        <v>329</v>
      </c>
    </row>
    <row r="133" spans="1:51" ht="116.25" customHeight="1" x14ac:dyDescent="0.25">
      <c r="A133" s="47" t="s">
        <v>996</v>
      </c>
      <c r="B133" s="49">
        <v>45273</v>
      </c>
      <c r="C133" s="43">
        <v>1416</v>
      </c>
      <c r="D133" s="39" t="s">
        <v>997</v>
      </c>
      <c r="E133" s="42" t="s">
        <v>998</v>
      </c>
      <c r="F133" s="40">
        <v>45303</v>
      </c>
      <c r="G133" s="41" t="s">
        <v>999</v>
      </c>
      <c r="H133" s="43" t="s">
        <v>140</v>
      </c>
      <c r="I133" s="43" t="s">
        <v>1000</v>
      </c>
      <c r="J133" s="55">
        <v>158125500</v>
      </c>
      <c r="K133" s="55">
        <v>158125500</v>
      </c>
      <c r="L133" s="55">
        <v>0</v>
      </c>
      <c r="M133" s="55">
        <v>0</v>
      </c>
      <c r="N133" s="44">
        <v>158125500</v>
      </c>
      <c r="O133" s="34">
        <f t="shared" si="17"/>
        <v>158125500</v>
      </c>
      <c r="P133" s="34">
        <f t="shared" si="16"/>
        <v>158125500</v>
      </c>
      <c r="Q133" s="43" t="s">
        <v>1001</v>
      </c>
      <c r="R133" s="43" t="s">
        <v>1002</v>
      </c>
      <c r="S133" s="43" t="s">
        <v>1003</v>
      </c>
      <c r="T133" s="43" t="s">
        <v>81</v>
      </c>
      <c r="U133" s="48">
        <v>100</v>
      </c>
      <c r="V133" s="41">
        <v>0</v>
      </c>
      <c r="W133" s="41" t="s">
        <v>94</v>
      </c>
      <c r="X133" s="50">
        <v>2000</v>
      </c>
      <c r="Y133" s="34">
        <f>P133/AA133</f>
        <v>11.05</v>
      </c>
      <c r="Z133" s="44">
        <f t="shared" si="12"/>
        <v>22100</v>
      </c>
      <c r="AA133" s="44">
        <v>14310000</v>
      </c>
      <c r="AB133" s="44">
        <v>14310000</v>
      </c>
      <c r="AC133" s="44">
        <v>0</v>
      </c>
      <c r="AD133" s="44">
        <v>0</v>
      </c>
      <c r="AE133" s="44"/>
      <c r="AF133" s="44">
        <v>2386800</v>
      </c>
      <c r="AG133" s="44"/>
      <c r="AH133" s="44">
        <f t="shared" si="18"/>
        <v>0</v>
      </c>
      <c r="AI133" s="44">
        <f t="shared" si="13"/>
        <v>7155</v>
      </c>
      <c r="AJ133" s="44">
        <f t="shared" si="14"/>
        <v>7155</v>
      </c>
      <c r="AK133" s="43"/>
      <c r="AL133" s="40">
        <v>45381</v>
      </c>
      <c r="AM133" s="40"/>
      <c r="AN133" s="40"/>
      <c r="AO133" s="40">
        <v>45413</v>
      </c>
      <c r="AP133" s="40"/>
      <c r="AQ133" s="49"/>
      <c r="AR133" s="41" t="s">
        <v>61</v>
      </c>
      <c r="AS133" s="41">
        <v>10</v>
      </c>
      <c r="AT133" s="34">
        <f>(J133*10)/100</f>
        <v>15812550</v>
      </c>
      <c r="AU133" s="43"/>
      <c r="AV133" s="44">
        <v>0</v>
      </c>
      <c r="AW133" s="46">
        <f t="shared" si="15"/>
        <v>158125500</v>
      </c>
      <c r="AX133" s="46">
        <f>O133</f>
        <v>158125500</v>
      </c>
      <c r="AY133" s="43" t="s">
        <v>329</v>
      </c>
    </row>
    <row r="134" spans="1:51" ht="75" x14ac:dyDescent="0.25">
      <c r="A134" s="47" t="s">
        <v>1004</v>
      </c>
      <c r="B134" s="49">
        <v>45273</v>
      </c>
      <c r="C134" s="43">
        <v>1416</v>
      </c>
      <c r="D134" s="39" t="s">
        <v>1005</v>
      </c>
      <c r="E134" s="42" t="s">
        <v>1006</v>
      </c>
      <c r="F134" s="40">
        <v>45300</v>
      </c>
      <c r="G134" s="41" t="s">
        <v>1007</v>
      </c>
      <c r="H134" s="43" t="s">
        <v>361</v>
      </c>
      <c r="I134" s="43" t="s">
        <v>1008</v>
      </c>
      <c r="J134" s="55">
        <v>206377759.94</v>
      </c>
      <c r="K134" s="55">
        <v>206377759.94</v>
      </c>
      <c r="L134" s="55">
        <v>0</v>
      </c>
      <c r="M134" s="55">
        <v>0</v>
      </c>
      <c r="N134" s="44">
        <v>206377759.94</v>
      </c>
      <c r="O134" s="34">
        <f t="shared" si="17"/>
        <v>206377759.94</v>
      </c>
      <c r="P134" s="34">
        <f t="shared" si="16"/>
        <v>206377759.94</v>
      </c>
      <c r="Q134" s="43" t="s">
        <v>749</v>
      </c>
      <c r="R134" s="43" t="s">
        <v>1009</v>
      </c>
      <c r="S134" s="43" t="s">
        <v>751</v>
      </c>
      <c r="T134" s="43" t="s">
        <v>265</v>
      </c>
      <c r="U134" s="48">
        <v>0</v>
      </c>
      <c r="V134" s="41">
        <v>100</v>
      </c>
      <c r="W134" s="41" t="s">
        <v>82</v>
      </c>
      <c r="X134" s="50">
        <v>1</v>
      </c>
      <c r="Y134" s="34">
        <f>P134/AA134</f>
        <v>52768.54</v>
      </c>
      <c r="Z134" s="44">
        <f t="shared" si="12"/>
        <v>52768.54</v>
      </c>
      <c r="AA134" s="44">
        <v>3911</v>
      </c>
      <c r="AB134" s="44">
        <v>1326</v>
      </c>
      <c r="AC134" s="44">
        <v>2585</v>
      </c>
      <c r="AD134" s="44">
        <v>0</v>
      </c>
      <c r="AE134" s="44"/>
      <c r="AF134" s="44">
        <v>182790222.56</v>
      </c>
      <c r="AG134" s="44"/>
      <c r="AH134" s="44">
        <f t="shared" si="18"/>
        <v>0</v>
      </c>
      <c r="AI134" s="44">
        <f t="shared" si="13"/>
        <v>3911</v>
      </c>
      <c r="AJ134" s="44">
        <f t="shared" si="14"/>
        <v>3911</v>
      </c>
      <c r="AK134" s="43"/>
      <c r="AL134" s="40">
        <v>45366</v>
      </c>
      <c r="AM134" s="40">
        <v>45413</v>
      </c>
      <c r="AN134" s="40"/>
      <c r="AO134" s="40">
        <v>45397</v>
      </c>
      <c r="AP134" s="40">
        <v>45458</v>
      </c>
      <c r="AQ134" s="49"/>
      <c r="AR134" s="41" t="s">
        <v>61</v>
      </c>
      <c r="AS134" s="41">
        <v>10</v>
      </c>
      <c r="AT134" s="34">
        <f>(J134*10)/100</f>
        <v>20637775.994000003</v>
      </c>
      <c r="AU134" s="43"/>
      <c r="AV134" s="44">
        <v>0</v>
      </c>
      <c r="AW134" s="46">
        <f t="shared" si="15"/>
        <v>206377759.94</v>
      </c>
      <c r="AX134" s="46">
        <f>O134</f>
        <v>206377759.94</v>
      </c>
      <c r="AY134" s="43" t="s">
        <v>329</v>
      </c>
    </row>
    <row r="135" spans="1:51" ht="69" customHeight="1" x14ac:dyDescent="0.25">
      <c r="A135" s="47" t="s">
        <v>1010</v>
      </c>
      <c r="B135" s="49">
        <v>45273</v>
      </c>
      <c r="C135" s="43" t="s">
        <v>437</v>
      </c>
      <c r="D135" s="39"/>
      <c r="E135" s="42" t="s">
        <v>1011</v>
      </c>
      <c r="F135" s="40">
        <v>45310</v>
      </c>
      <c r="G135" s="41" t="s">
        <v>1012</v>
      </c>
      <c r="H135" s="43" t="s">
        <v>140</v>
      </c>
      <c r="I135" s="43" t="s">
        <v>1013</v>
      </c>
      <c r="J135" s="55">
        <v>997835333.39999998</v>
      </c>
      <c r="K135" s="55">
        <v>997835333.39999998</v>
      </c>
      <c r="L135" s="55">
        <v>0</v>
      </c>
      <c r="M135" s="55">
        <v>0</v>
      </c>
      <c r="N135" s="44">
        <v>997835333.39999998</v>
      </c>
      <c r="O135" s="34">
        <f t="shared" si="17"/>
        <v>997835333.39999998</v>
      </c>
      <c r="P135" s="34">
        <f t="shared" si="16"/>
        <v>997835333.39999998</v>
      </c>
      <c r="Q135" s="43" t="s">
        <v>1014</v>
      </c>
      <c r="R135" s="43" t="s">
        <v>1015</v>
      </c>
      <c r="S135" s="43" t="s">
        <v>1016</v>
      </c>
      <c r="T135" s="43" t="s">
        <v>58</v>
      </c>
      <c r="U135" s="48">
        <v>0</v>
      </c>
      <c r="V135" s="41">
        <v>100</v>
      </c>
      <c r="W135" s="41" t="s">
        <v>392</v>
      </c>
      <c r="X135" s="50">
        <v>30</v>
      </c>
      <c r="Y135" s="34">
        <f>P135/AA135</f>
        <v>524.30999999999995</v>
      </c>
      <c r="Z135" s="44">
        <f t="shared" si="12"/>
        <v>15729.3</v>
      </c>
      <c r="AA135" s="44">
        <f>AB135+AC135+AD135</f>
        <v>1903140</v>
      </c>
      <c r="AB135" s="44">
        <v>1903140</v>
      </c>
      <c r="AC135" s="44">
        <v>0</v>
      </c>
      <c r="AD135" s="44">
        <v>0</v>
      </c>
      <c r="AE135" s="44"/>
      <c r="AF135" s="44">
        <f t="shared" ref="AF135:AF198" si="19">Y135*AE135</f>
        <v>0</v>
      </c>
      <c r="AG135" s="44"/>
      <c r="AH135" s="44">
        <f t="shared" si="18"/>
        <v>0</v>
      </c>
      <c r="AI135" s="44">
        <f t="shared" si="13"/>
        <v>63438</v>
      </c>
      <c r="AJ135" s="44">
        <f t="shared" si="14"/>
        <v>63438</v>
      </c>
      <c r="AK135" s="43"/>
      <c r="AL135" s="40">
        <v>45397</v>
      </c>
      <c r="AM135" s="40"/>
      <c r="AN135" s="40"/>
      <c r="AO135" s="40">
        <v>45427</v>
      </c>
      <c r="AP135" s="40"/>
      <c r="AQ135" s="49"/>
      <c r="AR135" s="41" t="s">
        <v>61</v>
      </c>
      <c r="AS135" s="41">
        <v>10</v>
      </c>
      <c r="AT135" s="34">
        <f>(J135*10)/100</f>
        <v>99783533.340000004</v>
      </c>
      <c r="AU135" s="43"/>
      <c r="AV135" s="44">
        <v>0</v>
      </c>
      <c r="AW135" s="46">
        <f t="shared" si="15"/>
        <v>997835333.39999998</v>
      </c>
      <c r="AX135" s="46">
        <f>O135</f>
        <v>997835333.39999998</v>
      </c>
      <c r="AY135" s="43" t="s">
        <v>329</v>
      </c>
    </row>
    <row r="136" spans="1:51" ht="69.75" customHeight="1" x14ac:dyDescent="0.25">
      <c r="A136" s="47" t="s">
        <v>1017</v>
      </c>
      <c r="B136" s="49">
        <v>45273</v>
      </c>
      <c r="C136" s="43" t="s">
        <v>437</v>
      </c>
      <c r="D136" s="39"/>
      <c r="E136" s="42" t="s">
        <v>1018</v>
      </c>
      <c r="F136" s="40">
        <v>45309</v>
      </c>
      <c r="G136" s="41" t="s">
        <v>1019</v>
      </c>
      <c r="H136" s="43" t="s">
        <v>140</v>
      </c>
      <c r="I136" s="43" t="s">
        <v>1020</v>
      </c>
      <c r="J136" s="55">
        <v>433303291.19999999</v>
      </c>
      <c r="K136" s="55">
        <v>433303291.19999999</v>
      </c>
      <c r="L136" s="55">
        <v>0</v>
      </c>
      <c r="M136" s="55">
        <v>0</v>
      </c>
      <c r="N136" s="44">
        <v>433303291.19999999</v>
      </c>
      <c r="O136" s="34">
        <f t="shared" si="17"/>
        <v>433303291.19999999</v>
      </c>
      <c r="P136" s="34">
        <f t="shared" si="16"/>
        <v>433303291.19999999</v>
      </c>
      <c r="Q136" s="43" t="s">
        <v>1021</v>
      </c>
      <c r="R136" s="43" t="s">
        <v>1022</v>
      </c>
      <c r="S136" s="43" t="s">
        <v>1023</v>
      </c>
      <c r="T136" s="43" t="s">
        <v>58</v>
      </c>
      <c r="U136" s="48">
        <v>0</v>
      </c>
      <c r="V136" s="41">
        <v>100</v>
      </c>
      <c r="W136" s="41" t="s">
        <v>392</v>
      </c>
      <c r="X136" s="50">
        <v>30</v>
      </c>
      <c r="Y136" s="34">
        <f>P136/AA136</f>
        <v>524.31999999999994</v>
      </c>
      <c r="Z136" s="44">
        <f t="shared" si="12"/>
        <v>15729.599999999999</v>
      </c>
      <c r="AA136" s="44">
        <f t="shared" ref="AA136:AA198" si="20">AB136+AC136+AD136</f>
        <v>826410</v>
      </c>
      <c r="AB136" s="44">
        <v>826410</v>
      </c>
      <c r="AC136" s="44">
        <v>0</v>
      </c>
      <c r="AD136" s="44">
        <v>0</v>
      </c>
      <c r="AE136" s="44"/>
      <c r="AF136" s="44">
        <f t="shared" si="19"/>
        <v>0</v>
      </c>
      <c r="AG136" s="44"/>
      <c r="AH136" s="44">
        <f t="shared" si="18"/>
        <v>0</v>
      </c>
      <c r="AI136" s="44">
        <f t="shared" si="13"/>
        <v>27547</v>
      </c>
      <c r="AJ136" s="44">
        <f t="shared" si="14"/>
        <v>27547</v>
      </c>
      <c r="AK136" s="43"/>
      <c r="AL136" s="40">
        <v>45397</v>
      </c>
      <c r="AM136" s="40"/>
      <c r="AN136" s="40"/>
      <c r="AO136" s="40">
        <v>45427</v>
      </c>
      <c r="AP136" s="40"/>
      <c r="AQ136" s="49"/>
      <c r="AR136" s="41" t="s">
        <v>61</v>
      </c>
      <c r="AS136" s="41">
        <v>10</v>
      </c>
      <c r="AT136" s="34">
        <f>(J136*10)/100</f>
        <v>43330329.119999997</v>
      </c>
      <c r="AU136" s="43"/>
      <c r="AV136" s="44">
        <v>0</v>
      </c>
      <c r="AW136" s="46">
        <f t="shared" si="15"/>
        <v>433303291.19999999</v>
      </c>
      <c r="AX136" s="46">
        <f>O136</f>
        <v>433303291.19999999</v>
      </c>
      <c r="AY136" s="43" t="s">
        <v>329</v>
      </c>
    </row>
    <row r="137" spans="1:51" ht="117.75" customHeight="1" x14ac:dyDescent="0.25">
      <c r="A137" s="47" t="s">
        <v>1024</v>
      </c>
      <c r="B137" s="49">
        <v>45273</v>
      </c>
      <c r="C137" s="43">
        <v>1416</v>
      </c>
      <c r="D137" s="39"/>
      <c r="E137" s="42" t="s">
        <v>1025</v>
      </c>
      <c r="F137" s="40">
        <v>45310</v>
      </c>
      <c r="G137" s="41" t="s">
        <v>1026</v>
      </c>
      <c r="H137" s="43" t="s">
        <v>1027</v>
      </c>
      <c r="I137" s="43" t="s">
        <v>1028</v>
      </c>
      <c r="J137" s="55">
        <v>1174571925</v>
      </c>
      <c r="K137" s="55">
        <v>1174571925</v>
      </c>
      <c r="L137" s="55">
        <v>0</v>
      </c>
      <c r="M137" s="55">
        <v>0</v>
      </c>
      <c r="N137" s="44">
        <v>1174571925</v>
      </c>
      <c r="O137" s="34">
        <f t="shared" si="17"/>
        <v>1174571925</v>
      </c>
      <c r="P137" s="34">
        <f t="shared" si="16"/>
        <v>1174571925</v>
      </c>
      <c r="Q137" s="43" t="s">
        <v>1029</v>
      </c>
      <c r="R137" s="43" t="s">
        <v>1030</v>
      </c>
      <c r="S137" s="43" t="s">
        <v>1031</v>
      </c>
      <c r="T137" s="43" t="s">
        <v>93</v>
      </c>
      <c r="U137" s="48">
        <v>0</v>
      </c>
      <c r="V137" s="41">
        <v>100</v>
      </c>
      <c r="W137" s="41" t="s">
        <v>82</v>
      </c>
      <c r="X137" s="50">
        <v>5</v>
      </c>
      <c r="Y137" s="34">
        <f>P137/AA137</f>
        <v>18607.080000000002</v>
      </c>
      <c r="Z137" s="44">
        <f t="shared" si="12"/>
        <v>93035.400000000009</v>
      </c>
      <c r="AA137" s="44">
        <f t="shared" si="20"/>
        <v>63125</v>
      </c>
      <c r="AB137" s="44">
        <f>11310+8690</f>
        <v>20000</v>
      </c>
      <c r="AC137" s="44">
        <f>24390+18735</f>
        <v>43125</v>
      </c>
      <c r="AD137" s="44">
        <v>0</v>
      </c>
      <c r="AE137" s="44">
        <f>11310+24390</f>
        <v>35700</v>
      </c>
      <c r="AF137" s="44">
        <f t="shared" si="19"/>
        <v>664272756.00000012</v>
      </c>
      <c r="AG137" s="44">
        <f>8690+18735</f>
        <v>27425</v>
      </c>
      <c r="AH137" s="44">
        <f t="shared" si="18"/>
        <v>510299169.00000006</v>
      </c>
      <c r="AI137" s="44">
        <f t="shared" si="13"/>
        <v>12625</v>
      </c>
      <c r="AJ137" s="44">
        <f t="shared" si="14"/>
        <v>12625</v>
      </c>
      <c r="AK137" s="43"/>
      <c r="AL137" s="40">
        <v>45443</v>
      </c>
      <c r="AM137" s="40">
        <v>45596</v>
      </c>
      <c r="AN137" s="40"/>
      <c r="AO137" s="40">
        <v>45474</v>
      </c>
      <c r="AP137" s="40">
        <v>45627</v>
      </c>
      <c r="AQ137" s="49"/>
      <c r="AR137" s="41" t="s">
        <v>61</v>
      </c>
      <c r="AS137" s="41">
        <v>10</v>
      </c>
      <c r="AT137" s="34">
        <f>(J137*10)/100</f>
        <v>117457192.5</v>
      </c>
      <c r="AU137" s="43"/>
      <c r="AV137" s="44">
        <v>0</v>
      </c>
      <c r="AW137" s="46">
        <f t="shared" si="15"/>
        <v>1174571925</v>
      </c>
      <c r="AX137" s="46">
        <f>O137</f>
        <v>1174571925</v>
      </c>
      <c r="AY137" s="43" t="s">
        <v>329</v>
      </c>
    </row>
    <row r="138" spans="1:51" ht="94.5" x14ac:dyDescent="0.25">
      <c r="A138" s="47" t="s">
        <v>1032</v>
      </c>
      <c r="B138" s="49">
        <v>45274</v>
      </c>
      <c r="C138" s="43">
        <v>545</v>
      </c>
      <c r="D138" s="39"/>
      <c r="E138" s="42" t="s">
        <v>1033</v>
      </c>
      <c r="F138" s="40">
        <v>45313</v>
      </c>
      <c r="G138" s="41" t="s">
        <v>1034</v>
      </c>
      <c r="H138" s="43" t="s">
        <v>322</v>
      </c>
      <c r="I138" s="43" t="s">
        <v>323</v>
      </c>
      <c r="J138" s="55">
        <v>675266099.20000005</v>
      </c>
      <c r="K138" s="55">
        <v>675266099.20000005</v>
      </c>
      <c r="L138" s="55">
        <v>0</v>
      </c>
      <c r="M138" s="55">
        <v>0</v>
      </c>
      <c r="N138" s="44">
        <v>675266099.20000005</v>
      </c>
      <c r="O138" s="34">
        <f t="shared" si="17"/>
        <v>675266099.20000005</v>
      </c>
      <c r="P138" s="34">
        <f t="shared" si="16"/>
        <v>675266099.20000005</v>
      </c>
      <c r="Q138" s="43" t="s">
        <v>324</v>
      </c>
      <c r="R138" s="43" t="s">
        <v>325</v>
      </c>
      <c r="S138" s="43" t="s">
        <v>326</v>
      </c>
      <c r="T138" s="43" t="s">
        <v>147</v>
      </c>
      <c r="U138" s="48">
        <v>0</v>
      </c>
      <c r="V138" s="41">
        <v>100</v>
      </c>
      <c r="W138" s="41" t="s">
        <v>327</v>
      </c>
      <c r="X138" s="50">
        <v>140</v>
      </c>
      <c r="Y138" s="34">
        <f>P138/AA138</f>
        <v>10766.36</v>
      </c>
      <c r="Z138" s="44">
        <f t="shared" si="12"/>
        <v>1507290.4000000001</v>
      </c>
      <c r="AA138" s="44">
        <f t="shared" si="20"/>
        <v>62720</v>
      </c>
      <c r="AB138" s="44">
        <v>35000</v>
      </c>
      <c r="AC138" s="44">
        <v>27720</v>
      </c>
      <c r="AD138" s="44">
        <v>0</v>
      </c>
      <c r="AE138" s="44">
        <v>0</v>
      </c>
      <c r="AF138" s="44">
        <f t="shared" si="19"/>
        <v>0</v>
      </c>
      <c r="AG138" s="44">
        <v>0</v>
      </c>
      <c r="AH138" s="44">
        <f t="shared" si="18"/>
        <v>0</v>
      </c>
      <c r="AI138" s="44">
        <f t="shared" si="13"/>
        <v>448</v>
      </c>
      <c r="AJ138" s="44">
        <f t="shared" si="14"/>
        <v>448</v>
      </c>
      <c r="AK138" s="43"/>
      <c r="AL138" s="40">
        <v>45444</v>
      </c>
      <c r="AM138" s="40">
        <v>45505</v>
      </c>
      <c r="AN138" s="40"/>
      <c r="AO138" s="40">
        <v>45474</v>
      </c>
      <c r="AP138" s="40">
        <v>45536</v>
      </c>
      <c r="AQ138" s="49"/>
      <c r="AR138" s="41" t="s">
        <v>61</v>
      </c>
      <c r="AS138" s="41">
        <v>10</v>
      </c>
      <c r="AT138" s="34">
        <f>(J138*10)/100</f>
        <v>67526609.920000002</v>
      </c>
      <c r="AU138" s="43"/>
      <c r="AV138" s="44">
        <v>0</v>
      </c>
      <c r="AW138" s="46">
        <f t="shared" si="15"/>
        <v>675266099.20000005</v>
      </c>
      <c r="AX138" s="46">
        <f>O138</f>
        <v>675266099.20000005</v>
      </c>
      <c r="AY138" s="43" t="s">
        <v>329</v>
      </c>
    </row>
    <row r="139" spans="1:51" ht="66" customHeight="1" x14ac:dyDescent="0.25">
      <c r="A139" s="47" t="s">
        <v>1035</v>
      </c>
      <c r="B139" s="49">
        <v>45274</v>
      </c>
      <c r="C139" s="43">
        <v>1416</v>
      </c>
      <c r="D139" s="39" t="s">
        <v>436</v>
      </c>
      <c r="E139" s="42" t="s">
        <v>1036</v>
      </c>
      <c r="F139" s="40" t="s">
        <v>436</v>
      </c>
      <c r="G139" s="41" t="s">
        <v>436</v>
      </c>
      <c r="H139" s="43" t="s">
        <v>436</v>
      </c>
      <c r="I139" s="43" t="s">
        <v>1037</v>
      </c>
      <c r="J139" s="55">
        <v>1379400</v>
      </c>
      <c r="K139" s="55">
        <v>1379400</v>
      </c>
      <c r="L139" s="55"/>
      <c r="M139" s="55"/>
      <c r="N139" s="44">
        <v>0</v>
      </c>
      <c r="O139" s="34">
        <f t="shared" si="17"/>
        <v>0</v>
      </c>
      <c r="P139" s="34">
        <f t="shared" si="16"/>
        <v>0</v>
      </c>
      <c r="Q139" s="43"/>
      <c r="R139" s="43"/>
      <c r="S139" s="43"/>
      <c r="T139" s="43"/>
      <c r="U139" s="48"/>
      <c r="V139" s="41"/>
      <c r="W139" s="41"/>
      <c r="X139" s="50"/>
      <c r="Y139" s="34" t="e">
        <f>P139/AA139</f>
        <v>#DIV/0!</v>
      </c>
      <c r="Z139" s="44" t="e">
        <f t="shared" si="12"/>
        <v>#DIV/0!</v>
      </c>
      <c r="AA139" s="44">
        <f t="shared" si="20"/>
        <v>0</v>
      </c>
      <c r="AB139" s="44">
        <v>0</v>
      </c>
      <c r="AC139" s="44">
        <v>0</v>
      </c>
      <c r="AD139" s="44">
        <v>0</v>
      </c>
      <c r="AE139" s="44"/>
      <c r="AF139" s="44" t="e">
        <f t="shared" si="19"/>
        <v>#DIV/0!</v>
      </c>
      <c r="AG139" s="44"/>
      <c r="AH139" s="44" t="e">
        <f t="shared" si="18"/>
        <v>#DIV/0!</v>
      </c>
      <c r="AI139" s="44" t="e">
        <f t="shared" si="13"/>
        <v>#DIV/0!</v>
      </c>
      <c r="AJ139" s="44" t="e">
        <f t="shared" si="14"/>
        <v>#DIV/0!</v>
      </c>
      <c r="AK139" s="43"/>
      <c r="AL139" s="40">
        <v>45352</v>
      </c>
      <c r="AM139" s="40"/>
      <c r="AN139" s="40"/>
      <c r="AO139" s="40"/>
      <c r="AP139" s="40"/>
      <c r="AQ139" s="49"/>
      <c r="AR139" s="41"/>
      <c r="AS139" s="41">
        <v>10</v>
      </c>
      <c r="AT139" s="34">
        <f>(J139*10)/100</f>
        <v>137940</v>
      </c>
      <c r="AU139" s="43"/>
      <c r="AV139" s="44">
        <v>0</v>
      </c>
      <c r="AW139" s="46">
        <f t="shared" si="15"/>
        <v>0</v>
      </c>
      <c r="AX139" s="46">
        <f>O139</f>
        <v>0</v>
      </c>
      <c r="AY139" s="43" t="s">
        <v>436</v>
      </c>
    </row>
    <row r="140" spans="1:51" ht="66" customHeight="1" x14ac:dyDescent="0.25">
      <c r="A140" s="47" t="s">
        <v>1038</v>
      </c>
      <c r="B140" s="49">
        <v>45275</v>
      </c>
      <c r="C140" s="43" t="s">
        <v>437</v>
      </c>
      <c r="D140" s="39"/>
      <c r="E140" s="42" t="s">
        <v>1039</v>
      </c>
      <c r="F140" s="40">
        <v>45314</v>
      </c>
      <c r="G140" s="41" t="s">
        <v>1040</v>
      </c>
      <c r="H140" s="43" t="s">
        <v>827</v>
      </c>
      <c r="I140" s="43" t="s">
        <v>828</v>
      </c>
      <c r="J140" s="55">
        <v>1526748762</v>
      </c>
      <c r="K140" s="55">
        <v>1526748762</v>
      </c>
      <c r="L140" s="55">
        <v>0</v>
      </c>
      <c r="M140" s="55">
        <v>0</v>
      </c>
      <c r="N140" s="44">
        <v>1526748762</v>
      </c>
      <c r="O140" s="34">
        <f t="shared" si="17"/>
        <v>1526748762</v>
      </c>
      <c r="P140" s="34">
        <f t="shared" si="16"/>
        <v>1526748762</v>
      </c>
      <c r="Q140" s="43" t="s">
        <v>1041</v>
      </c>
      <c r="R140" s="43" t="s">
        <v>1042</v>
      </c>
      <c r="S140" s="43" t="s">
        <v>1043</v>
      </c>
      <c r="T140" s="43" t="s">
        <v>81</v>
      </c>
      <c r="U140" s="48">
        <v>100</v>
      </c>
      <c r="V140" s="41">
        <v>0</v>
      </c>
      <c r="W140" s="41" t="s">
        <v>392</v>
      </c>
      <c r="X140" s="50">
        <v>30</v>
      </c>
      <c r="Y140" s="34">
        <f>P140/AA140</f>
        <v>204.82</v>
      </c>
      <c r="Z140" s="44">
        <f t="shared" si="12"/>
        <v>6144.5999999999995</v>
      </c>
      <c r="AA140" s="44">
        <f t="shared" si="20"/>
        <v>7454100</v>
      </c>
      <c r="AB140" s="44">
        <v>7454100</v>
      </c>
      <c r="AC140" s="44">
        <v>0</v>
      </c>
      <c r="AD140" s="44">
        <v>0</v>
      </c>
      <c r="AE140" s="44"/>
      <c r="AF140" s="44">
        <f t="shared" si="19"/>
        <v>0</v>
      </c>
      <c r="AG140" s="44"/>
      <c r="AH140" s="44">
        <f t="shared" si="18"/>
        <v>0</v>
      </c>
      <c r="AI140" s="44">
        <f t="shared" si="13"/>
        <v>248470</v>
      </c>
      <c r="AJ140" s="44">
        <f t="shared" si="14"/>
        <v>248470</v>
      </c>
      <c r="AK140" s="43"/>
      <c r="AL140" s="40">
        <v>45383</v>
      </c>
      <c r="AM140" s="40"/>
      <c r="AN140" s="40"/>
      <c r="AO140" s="40">
        <v>45413</v>
      </c>
      <c r="AP140" s="40"/>
      <c r="AQ140" s="49"/>
      <c r="AR140" s="41" t="s">
        <v>61</v>
      </c>
      <c r="AS140" s="41">
        <v>10</v>
      </c>
      <c r="AT140" s="34">
        <f>(J140*10)/100</f>
        <v>152674876.19999999</v>
      </c>
      <c r="AU140" s="43"/>
      <c r="AV140" s="44">
        <v>0</v>
      </c>
      <c r="AW140" s="46">
        <f t="shared" si="15"/>
        <v>1526748762</v>
      </c>
      <c r="AX140" s="46">
        <f>O140</f>
        <v>1526748762</v>
      </c>
      <c r="AY140" s="43" t="s">
        <v>329</v>
      </c>
    </row>
    <row r="141" spans="1:51" s="60" customFormat="1" ht="66" customHeight="1" x14ac:dyDescent="0.25">
      <c r="A141" s="47" t="s">
        <v>1044</v>
      </c>
      <c r="B141" s="49">
        <v>45275</v>
      </c>
      <c r="C141" s="43" t="s">
        <v>437</v>
      </c>
      <c r="D141" s="39"/>
      <c r="E141" s="42" t="s">
        <v>1045</v>
      </c>
      <c r="F141" s="40">
        <v>45314</v>
      </c>
      <c r="G141" s="41" t="s">
        <v>1046</v>
      </c>
      <c r="H141" s="43" t="s">
        <v>827</v>
      </c>
      <c r="I141" s="43" t="s">
        <v>828</v>
      </c>
      <c r="J141" s="55">
        <v>1140112096.2</v>
      </c>
      <c r="K141" s="55">
        <v>1140112096.2</v>
      </c>
      <c r="L141" s="55">
        <v>0</v>
      </c>
      <c r="M141" s="55">
        <v>0</v>
      </c>
      <c r="N141" s="44">
        <v>1140112096.2</v>
      </c>
      <c r="O141" s="34">
        <f t="shared" si="17"/>
        <v>1140112096.2</v>
      </c>
      <c r="P141" s="34">
        <f t="shared" si="16"/>
        <v>1140112096.2</v>
      </c>
      <c r="Q141" s="43" t="s">
        <v>829</v>
      </c>
      <c r="R141" s="43" t="s">
        <v>830</v>
      </c>
      <c r="S141" s="43" t="s">
        <v>831</v>
      </c>
      <c r="T141" s="43" t="s">
        <v>81</v>
      </c>
      <c r="U141" s="48">
        <v>100</v>
      </c>
      <c r="V141" s="41">
        <v>0</v>
      </c>
      <c r="W141" s="41" t="s">
        <v>392</v>
      </c>
      <c r="X141" s="50">
        <v>30</v>
      </c>
      <c r="Y141" s="34">
        <f>P141/AA141</f>
        <v>204.82000000000002</v>
      </c>
      <c r="Z141" s="44">
        <f t="shared" si="12"/>
        <v>6144.6</v>
      </c>
      <c r="AA141" s="44">
        <f t="shared" si="20"/>
        <v>5566410</v>
      </c>
      <c r="AB141" s="44">
        <v>5566410</v>
      </c>
      <c r="AC141" s="44">
        <v>0</v>
      </c>
      <c r="AD141" s="44">
        <v>0</v>
      </c>
      <c r="AE141" s="44">
        <v>0</v>
      </c>
      <c r="AF141" s="44">
        <f t="shared" si="19"/>
        <v>0</v>
      </c>
      <c r="AG141" s="44">
        <v>0</v>
      </c>
      <c r="AH141" s="44">
        <f t="shared" si="18"/>
        <v>0</v>
      </c>
      <c r="AI141" s="44">
        <f t="shared" si="13"/>
        <v>185547</v>
      </c>
      <c r="AJ141" s="44">
        <f t="shared" si="14"/>
        <v>185547</v>
      </c>
      <c r="AK141" s="43"/>
      <c r="AL141" s="40">
        <v>45352</v>
      </c>
      <c r="AM141" s="40"/>
      <c r="AN141" s="40"/>
      <c r="AO141" s="40">
        <v>45383</v>
      </c>
      <c r="AP141" s="40"/>
      <c r="AQ141" s="49"/>
      <c r="AR141" s="41" t="s">
        <v>220</v>
      </c>
      <c r="AS141" s="41">
        <v>10</v>
      </c>
      <c r="AT141" s="34">
        <f>(J141*10)/100</f>
        <v>114011209.62</v>
      </c>
      <c r="AU141" s="43"/>
      <c r="AV141" s="44">
        <v>0</v>
      </c>
      <c r="AW141" s="46">
        <f t="shared" si="15"/>
        <v>1140112096.2</v>
      </c>
      <c r="AX141" s="46">
        <f>O141</f>
        <v>1140112096.2</v>
      </c>
      <c r="AY141" s="43" t="s">
        <v>329</v>
      </c>
    </row>
    <row r="142" spans="1:51" s="60" customFormat="1" ht="66" customHeight="1" x14ac:dyDescent="0.25">
      <c r="A142" s="47" t="s">
        <v>1047</v>
      </c>
      <c r="B142" s="49">
        <v>45275</v>
      </c>
      <c r="C142" s="43">
        <v>1416</v>
      </c>
      <c r="D142" s="39"/>
      <c r="E142" s="42" t="s">
        <v>1048</v>
      </c>
      <c r="F142" s="40">
        <v>45313</v>
      </c>
      <c r="G142" s="41" t="s">
        <v>1049</v>
      </c>
      <c r="H142" s="43" t="s">
        <v>87</v>
      </c>
      <c r="I142" s="43" t="s">
        <v>719</v>
      </c>
      <c r="J142" s="55">
        <v>421756960</v>
      </c>
      <c r="K142" s="55">
        <v>210878480</v>
      </c>
      <c r="L142" s="55">
        <v>210878480</v>
      </c>
      <c r="M142" s="55">
        <v>0</v>
      </c>
      <c r="N142" s="44">
        <v>210878480</v>
      </c>
      <c r="O142" s="34">
        <f t="shared" si="17"/>
        <v>210878480</v>
      </c>
      <c r="P142" s="34">
        <v>421756960</v>
      </c>
      <c r="Q142" s="43" t="s">
        <v>1050</v>
      </c>
      <c r="R142" s="43" t="s">
        <v>1051</v>
      </c>
      <c r="S142" s="43" t="s">
        <v>1052</v>
      </c>
      <c r="T142" s="43" t="s">
        <v>1053</v>
      </c>
      <c r="U142" s="48">
        <v>0</v>
      </c>
      <c r="V142" s="41">
        <v>100</v>
      </c>
      <c r="W142" s="41" t="s">
        <v>94</v>
      </c>
      <c r="X142" s="54" t="s">
        <v>1054</v>
      </c>
      <c r="Y142" s="34">
        <f>P142/AA142</f>
        <v>21.44</v>
      </c>
      <c r="Z142" s="44" t="e">
        <f t="shared" si="12"/>
        <v>#VALUE!</v>
      </c>
      <c r="AA142" s="44">
        <f t="shared" si="20"/>
        <v>19671500</v>
      </c>
      <c r="AB142" s="44">
        <f>6456500+3381500</f>
        <v>9838000</v>
      </c>
      <c r="AC142" s="44">
        <f>6456500+3377000</f>
        <v>9833500</v>
      </c>
      <c r="AD142" s="44">
        <v>0</v>
      </c>
      <c r="AE142" s="44">
        <f>6456500+6456500</f>
        <v>12913000</v>
      </c>
      <c r="AF142" s="44">
        <f t="shared" si="19"/>
        <v>276854720</v>
      </c>
      <c r="AG142" s="44">
        <f>3381500+3377000</f>
        <v>6758500</v>
      </c>
      <c r="AH142" s="44">
        <f t="shared" si="18"/>
        <v>144902240</v>
      </c>
      <c r="AI142" s="44" t="s">
        <v>1055</v>
      </c>
      <c r="AJ142" s="55" t="s">
        <v>1056</v>
      </c>
      <c r="AK142" s="43"/>
      <c r="AL142" s="40">
        <v>45352</v>
      </c>
      <c r="AM142" s="40">
        <v>45504</v>
      </c>
      <c r="AN142" s="40">
        <v>45717</v>
      </c>
      <c r="AO142" s="40">
        <v>45383</v>
      </c>
      <c r="AP142" s="40">
        <v>45536</v>
      </c>
      <c r="AQ142" s="49">
        <v>45748</v>
      </c>
      <c r="AR142" s="41" t="s">
        <v>61</v>
      </c>
      <c r="AS142" s="41">
        <v>10</v>
      </c>
      <c r="AT142" s="34">
        <f>(J142*10)/100</f>
        <v>42175696</v>
      </c>
      <c r="AU142" s="43"/>
      <c r="AV142" s="44">
        <v>0</v>
      </c>
      <c r="AW142" s="46">
        <f t="shared" si="15"/>
        <v>210878480</v>
      </c>
      <c r="AX142" s="46">
        <f>O142</f>
        <v>210878480</v>
      </c>
      <c r="AY142" s="43" t="s">
        <v>329</v>
      </c>
    </row>
    <row r="143" spans="1:51" ht="66" customHeight="1" x14ac:dyDescent="0.25">
      <c r="A143" s="47" t="s">
        <v>1057</v>
      </c>
      <c r="B143" s="49">
        <v>45275</v>
      </c>
      <c r="C143" s="43">
        <v>1416</v>
      </c>
      <c r="D143" s="39"/>
      <c r="E143" s="42" t="s">
        <v>1058</v>
      </c>
      <c r="F143" s="40">
        <v>45314</v>
      </c>
      <c r="G143" s="41" t="s">
        <v>1059</v>
      </c>
      <c r="H143" s="43" t="s">
        <v>361</v>
      </c>
      <c r="I143" s="43" t="s">
        <v>1060</v>
      </c>
      <c r="J143" s="55">
        <v>1696403023.9200001</v>
      </c>
      <c r="K143" s="55">
        <v>1696403023.9200001</v>
      </c>
      <c r="L143" s="55">
        <v>0</v>
      </c>
      <c r="M143" s="55">
        <v>0</v>
      </c>
      <c r="N143" s="44">
        <v>1696403023.9200001</v>
      </c>
      <c r="O143" s="34">
        <f t="shared" si="17"/>
        <v>1696403023.9200001</v>
      </c>
      <c r="P143" s="34">
        <f t="shared" si="16"/>
        <v>1696403023.9200001</v>
      </c>
      <c r="Q143" s="43" t="s">
        <v>749</v>
      </c>
      <c r="R143" s="43" t="s">
        <v>1061</v>
      </c>
      <c r="S143" s="43" t="s">
        <v>751</v>
      </c>
      <c r="T143" s="43" t="s">
        <v>265</v>
      </c>
      <c r="U143" s="48">
        <v>0</v>
      </c>
      <c r="V143" s="41">
        <v>100</v>
      </c>
      <c r="W143" s="41" t="s">
        <v>82</v>
      </c>
      <c r="X143" s="56">
        <v>0.4</v>
      </c>
      <c r="Y143" s="34">
        <f>P143/AA143</f>
        <v>263842.7</v>
      </c>
      <c r="Z143" s="44">
        <f t="shared" si="12"/>
        <v>105537.08000000002</v>
      </c>
      <c r="AA143" s="44">
        <f t="shared" si="20"/>
        <v>6429.6</v>
      </c>
      <c r="AB143" s="44">
        <f>1141.6+186.8</f>
        <v>1328.3999999999999</v>
      </c>
      <c r="AC143" s="44">
        <f>4385.6+715.6</f>
        <v>5101.2000000000007</v>
      </c>
      <c r="AD143" s="44">
        <v>0</v>
      </c>
      <c r="AE143" s="44">
        <f>1141.6+4385.6</f>
        <v>5527.2000000000007</v>
      </c>
      <c r="AF143" s="44">
        <f t="shared" si="19"/>
        <v>1458311371.4400003</v>
      </c>
      <c r="AG143" s="44">
        <f>186.8+715.6</f>
        <v>902.40000000000009</v>
      </c>
      <c r="AH143" s="44">
        <f t="shared" si="18"/>
        <v>238091652.48000005</v>
      </c>
      <c r="AI143" s="44">
        <f t="shared" ref="AI143:AI206" si="21">AA143/X143</f>
        <v>16074</v>
      </c>
      <c r="AJ143" s="44">
        <f t="shared" si="14"/>
        <v>16074</v>
      </c>
      <c r="AK143" s="43"/>
      <c r="AL143" s="40">
        <v>45366</v>
      </c>
      <c r="AM143" s="40">
        <v>45412</v>
      </c>
      <c r="AN143" s="40"/>
      <c r="AO143" s="40">
        <v>45397</v>
      </c>
      <c r="AP143" s="40">
        <v>45444</v>
      </c>
      <c r="AQ143" s="49"/>
      <c r="AR143" s="41" t="s">
        <v>61</v>
      </c>
      <c r="AS143" s="41">
        <v>10</v>
      </c>
      <c r="AT143" s="34">
        <f>(J143*10)/100</f>
        <v>169640302.39200002</v>
      </c>
      <c r="AU143" s="43"/>
      <c r="AV143" s="44">
        <v>0</v>
      </c>
      <c r="AW143" s="46">
        <f t="shared" si="15"/>
        <v>1696403023.9200001</v>
      </c>
      <c r="AX143" s="46">
        <f>O143</f>
        <v>1696403023.9200001</v>
      </c>
      <c r="AY143" s="43" t="s">
        <v>329</v>
      </c>
    </row>
    <row r="144" spans="1:51" ht="66" customHeight="1" x14ac:dyDescent="0.25">
      <c r="A144" s="47" t="s">
        <v>1062</v>
      </c>
      <c r="B144" s="49">
        <v>45275</v>
      </c>
      <c r="C144" s="43">
        <v>1416</v>
      </c>
      <c r="D144" s="39" t="s">
        <v>436</v>
      </c>
      <c r="E144" s="42" t="s">
        <v>1063</v>
      </c>
      <c r="F144" s="40" t="s">
        <v>436</v>
      </c>
      <c r="G144" s="41" t="s">
        <v>436</v>
      </c>
      <c r="H144" s="43" t="s">
        <v>436</v>
      </c>
      <c r="I144" s="43" t="s">
        <v>1064</v>
      </c>
      <c r="J144" s="55">
        <v>63181752.479999997</v>
      </c>
      <c r="K144" s="55">
        <v>63181752.479999997</v>
      </c>
      <c r="L144" s="55"/>
      <c r="M144" s="55"/>
      <c r="N144" s="44">
        <v>0</v>
      </c>
      <c r="O144" s="34">
        <f t="shared" si="17"/>
        <v>0</v>
      </c>
      <c r="P144" s="34">
        <f t="shared" si="16"/>
        <v>0</v>
      </c>
      <c r="Q144" s="43"/>
      <c r="R144" s="43"/>
      <c r="S144" s="43"/>
      <c r="T144" s="43"/>
      <c r="U144" s="48"/>
      <c r="V144" s="41"/>
      <c r="W144" s="41"/>
      <c r="X144" s="50"/>
      <c r="Y144" s="34" t="e">
        <f>P144/AA144</f>
        <v>#DIV/0!</v>
      </c>
      <c r="Z144" s="44" t="e">
        <f t="shared" si="12"/>
        <v>#DIV/0!</v>
      </c>
      <c r="AA144" s="44">
        <f t="shared" si="20"/>
        <v>0</v>
      </c>
      <c r="AB144" s="44">
        <v>0</v>
      </c>
      <c r="AC144" s="44">
        <v>0</v>
      </c>
      <c r="AD144" s="44">
        <v>0</v>
      </c>
      <c r="AE144" s="44"/>
      <c r="AF144" s="44" t="e">
        <f t="shared" si="19"/>
        <v>#DIV/0!</v>
      </c>
      <c r="AG144" s="44"/>
      <c r="AH144" s="44" t="e">
        <f t="shared" si="18"/>
        <v>#DIV/0!</v>
      </c>
      <c r="AI144" s="44" t="e">
        <f t="shared" si="21"/>
        <v>#DIV/0!</v>
      </c>
      <c r="AJ144" s="44" t="e">
        <f t="shared" si="14"/>
        <v>#DIV/0!</v>
      </c>
      <c r="AK144" s="43"/>
      <c r="AL144" s="40">
        <v>45352</v>
      </c>
      <c r="AM144" s="40"/>
      <c r="AN144" s="40"/>
      <c r="AO144" s="40"/>
      <c r="AP144" s="40"/>
      <c r="AQ144" s="49"/>
      <c r="AR144" s="41"/>
      <c r="AS144" s="41">
        <v>10</v>
      </c>
      <c r="AT144" s="34">
        <f>(J144*10)/100</f>
        <v>6318175.2479999997</v>
      </c>
      <c r="AU144" s="43"/>
      <c r="AV144" s="44">
        <v>0</v>
      </c>
      <c r="AW144" s="46">
        <f t="shared" si="15"/>
        <v>0</v>
      </c>
      <c r="AX144" s="46">
        <f>O144</f>
        <v>0</v>
      </c>
      <c r="AY144" s="43" t="s">
        <v>436</v>
      </c>
    </row>
    <row r="145" spans="1:51" ht="66" customHeight="1" x14ac:dyDescent="0.25">
      <c r="A145" s="47" t="s">
        <v>1065</v>
      </c>
      <c r="B145" s="49">
        <v>45275</v>
      </c>
      <c r="C145" s="43">
        <v>1416</v>
      </c>
      <c r="D145" s="39"/>
      <c r="E145" s="42" t="s">
        <v>1066</v>
      </c>
      <c r="F145" s="40">
        <v>45313</v>
      </c>
      <c r="G145" s="41" t="s">
        <v>1067</v>
      </c>
      <c r="H145" s="43" t="s">
        <v>87</v>
      </c>
      <c r="I145" s="43" t="s">
        <v>1068</v>
      </c>
      <c r="J145" s="55">
        <v>360340176</v>
      </c>
      <c r="K145" s="55">
        <v>360340176</v>
      </c>
      <c r="L145" s="55">
        <v>0</v>
      </c>
      <c r="M145" s="55">
        <v>0</v>
      </c>
      <c r="N145" s="44">
        <v>360340176</v>
      </c>
      <c r="O145" s="34">
        <f t="shared" si="17"/>
        <v>360340176</v>
      </c>
      <c r="P145" s="34">
        <f t="shared" si="16"/>
        <v>360340176</v>
      </c>
      <c r="Q145" s="43" t="s">
        <v>1069</v>
      </c>
      <c r="R145" s="43" t="s">
        <v>1070</v>
      </c>
      <c r="S145" s="43" t="s">
        <v>1071</v>
      </c>
      <c r="T145" s="43" t="s">
        <v>93</v>
      </c>
      <c r="U145" s="48">
        <v>0</v>
      </c>
      <c r="V145" s="41">
        <v>100</v>
      </c>
      <c r="W145" s="41" t="s">
        <v>1072</v>
      </c>
      <c r="X145" s="50">
        <v>400</v>
      </c>
      <c r="Y145" s="34">
        <f>P145/AA145</f>
        <v>175.81</v>
      </c>
      <c r="Z145" s="44">
        <f t="shared" si="12"/>
        <v>70324</v>
      </c>
      <c r="AA145" s="44">
        <f t="shared" si="20"/>
        <v>2049600</v>
      </c>
      <c r="AB145" s="44">
        <f>1444800+604800</f>
        <v>2049600</v>
      </c>
      <c r="AC145" s="44">
        <v>0</v>
      </c>
      <c r="AD145" s="44">
        <v>0</v>
      </c>
      <c r="AE145" s="44">
        <v>1444800</v>
      </c>
      <c r="AF145" s="44">
        <f t="shared" si="19"/>
        <v>254010288</v>
      </c>
      <c r="AG145" s="44">
        <v>604800</v>
      </c>
      <c r="AH145" s="44">
        <f t="shared" si="18"/>
        <v>106329888</v>
      </c>
      <c r="AI145" s="44">
        <f t="shared" si="21"/>
        <v>5124</v>
      </c>
      <c r="AJ145" s="44">
        <f t="shared" si="14"/>
        <v>5124</v>
      </c>
      <c r="AK145" s="43"/>
      <c r="AL145" s="40">
        <v>45352</v>
      </c>
      <c r="AM145" s="40"/>
      <c r="AN145" s="40"/>
      <c r="AO145" s="40">
        <v>45383</v>
      </c>
      <c r="AP145" s="40"/>
      <c r="AQ145" s="49"/>
      <c r="AR145" s="41" t="s">
        <v>61</v>
      </c>
      <c r="AS145" s="41">
        <v>10</v>
      </c>
      <c r="AT145" s="34">
        <f>(J145*10)/100</f>
        <v>36034017.600000001</v>
      </c>
      <c r="AU145" s="43"/>
      <c r="AV145" s="44">
        <v>0</v>
      </c>
      <c r="AW145" s="46">
        <f t="shared" si="15"/>
        <v>360340176</v>
      </c>
      <c r="AX145" s="46">
        <f>O145</f>
        <v>360340176</v>
      </c>
      <c r="AY145" s="43" t="s">
        <v>329</v>
      </c>
    </row>
    <row r="146" spans="1:51" ht="66" customHeight="1" x14ac:dyDescent="0.25">
      <c r="A146" s="47" t="s">
        <v>1073</v>
      </c>
      <c r="B146" s="49">
        <v>45278</v>
      </c>
      <c r="C146" s="43">
        <v>1416</v>
      </c>
      <c r="D146" s="39" t="s">
        <v>436</v>
      </c>
      <c r="E146" s="42" t="s">
        <v>1074</v>
      </c>
      <c r="F146" s="40" t="s">
        <v>436</v>
      </c>
      <c r="G146" s="41" t="s">
        <v>436</v>
      </c>
      <c r="H146" s="43" t="s">
        <v>436</v>
      </c>
      <c r="I146" s="43" t="s">
        <v>1075</v>
      </c>
      <c r="J146" s="55">
        <v>455563001.51999998</v>
      </c>
      <c r="K146" s="55">
        <v>455563001.51999998</v>
      </c>
      <c r="L146" s="55"/>
      <c r="M146" s="55"/>
      <c r="N146" s="44">
        <v>0</v>
      </c>
      <c r="O146" s="34">
        <f t="shared" si="17"/>
        <v>0</v>
      </c>
      <c r="P146" s="34">
        <f t="shared" si="16"/>
        <v>0</v>
      </c>
      <c r="Q146" s="43"/>
      <c r="R146" s="43"/>
      <c r="S146" s="43"/>
      <c r="T146" s="43"/>
      <c r="U146" s="48"/>
      <c r="V146" s="41"/>
      <c r="W146" s="41"/>
      <c r="X146" s="50"/>
      <c r="Y146" s="34" t="e">
        <f>P146/AA146</f>
        <v>#DIV/0!</v>
      </c>
      <c r="Z146" s="44" t="e">
        <f t="shared" si="12"/>
        <v>#DIV/0!</v>
      </c>
      <c r="AA146" s="44">
        <f t="shared" si="20"/>
        <v>0</v>
      </c>
      <c r="AB146" s="44">
        <v>0</v>
      </c>
      <c r="AC146" s="44">
        <v>0</v>
      </c>
      <c r="AD146" s="44">
        <v>0</v>
      </c>
      <c r="AE146" s="44"/>
      <c r="AF146" s="44" t="e">
        <f t="shared" si="19"/>
        <v>#DIV/0!</v>
      </c>
      <c r="AG146" s="44"/>
      <c r="AH146" s="44" t="e">
        <f t="shared" si="18"/>
        <v>#DIV/0!</v>
      </c>
      <c r="AI146" s="44" t="e">
        <f t="shared" si="21"/>
        <v>#DIV/0!</v>
      </c>
      <c r="AJ146" s="44" t="e">
        <f t="shared" si="14"/>
        <v>#DIV/0!</v>
      </c>
      <c r="AK146" s="43"/>
      <c r="AL146" s="40">
        <v>45352</v>
      </c>
      <c r="AM146" s="40"/>
      <c r="AN146" s="40"/>
      <c r="AO146" s="40"/>
      <c r="AP146" s="40"/>
      <c r="AQ146" s="49"/>
      <c r="AR146" s="41"/>
      <c r="AS146" s="41">
        <v>10</v>
      </c>
      <c r="AT146" s="34">
        <f>(J146*10)/100</f>
        <v>45556300.151999995</v>
      </c>
      <c r="AU146" s="43"/>
      <c r="AV146" s="44">
        <v>0</v>
      </c>
      <c r="AW146" s="46">
        <f t="shared" si="15"/>
        <v>0</v>
      </c>
      <c r="AX146" s="46">
        <f>O146</f>
        <v>0</v>
      </c>
      <c r="AY146" s="43" t="s">
        <v>436</v>
      </c>
    </row>
    <row r="147" spans="1:51" ht="66" customHeight="1" x14ac:dyDescent="0.25">
      <c r="A147" s="47" t="s">
        <v>1076</v>
      </c>
      <c r="B147" s="49">
        <v>45278</v>
      </c>
      <c r="C147" s="43">
        <v>545</v>
      </c>
      <c r="D147" s="39"/>
      <c r="E147" s="42" t="s">
        <v>1077</v>
      </c>
      <c r="F147" s="40">
        <v>45307</v>
      </c>
      <c r="G147" s="41" t="s">
        <v>1078</v>
      </c>
      <c r="H147" s="43" t="s">
        <v>140</v>
      </c>
      <c r="I147" s="43" t="s">
        <v>1079</v>
      </c>
      <c r="J147" s="55">
        <v>3719931.6</v>
      </c>
      <c r="K147" s="55">
        <v>3719931.6</v>
      </c>
      <c r="L147" s="55">
        <v>0</v>
      </c>
      <c r="M147" s="55">
        <v>0</v>
      </c>
      <c r="N147" s="55">
        <v>3719931.6</v>
      </c>
      <c r="O147" s="34">
        <f t="shared" si="17"/>
        <v>3719931.6</v>
      </c>
      <c r="P147" s="34">
        <f t="shared" si="16"/>
        <v>3719931.6</v>
      </c>
      <c r="Q147" s="43" t="s">
        <v>1080</v>
      </c>
      <c r="R147" s="43" t="s">
        <v>1081</v>
      </c>
      <c r="S147" s="43" t="s">
        <v>1082</v>
      </c>
      <c r="T147" s="43" t="s">
        <v>58</v>
      </c>
      <c r="U147" s="48">
        <v>0</v>
      </c>
      <c r="V147" s="41">
        <v>100</v>
      </c>
      <c r="W147" s="41" t="s">
        <v>392</v>
      </c>
      <c r="X147" s="50">
        <v>28</v>
      </c>
      <c r="Y147" s="34">
        <f>P147/AA147</f>
        <v>4428.49</v>
      </c>
      <c r="Z147" s="44">
        <f t="shared" si="12"/>
        <v>123997.72</v>
      </c>
      <c r="AA147" s="44">
        <f t="shared" si="20"/>
        <v>840</v>
      </c>
      <c r="AB147" s="44">
        <v>840</v>
      </c>
      <c r="AC147" s="44">
        <v>0</v>
      </c>
      <c r="AD147" s="44">
        <v>0</v>
      </c>
      <c r="AE147" s="44"/>
      <c r="AF147" s="44">
        <f t="shared" si="19"/>
        <v>0</v>
      </c>
      <c r="AG147" s="44"/>
      <c r="AH147" s="44">
        <f t="shared" si="18"/>
        <v>0</v>
      </c>
      <c r="AI147" s="44">
        <f t="shared" si="21"/>
        <v>30</v>
      </c>
      <c r="AJ147" s="44">
        <f t="shared" si="14"/>
        <v>30</v>
      </c>
      <c r="AK147" s="43"/>
      <c r="AL147" s="40">
        <v>45337</v>
      </c>
      <c r="AM147" s="40"/>
      <c r="AN147" s="40"/>
      <c r="AO147" s="40">
        <v>45366</v>
      </c>
      <c r="AP147" s="40"/>
      <c r="AQ147" s="49"/>
      <c r="AR147" s="41" t="s">
        <v>61</v>
      </c>
      <c r="AS147" s="41">
        <v>10</v>
      </c>
      <c r="AT147" s="34">
        <f>(J147*10)/100</f>
        <v>371993.16</v>
      </c>
      <c r="AU147" s="43"/>
      <c r="AV147" s="44">
        <v>0</v>
      </c>
      <c r="AW147" s="46">
        <f t="shared" si="15"/>
        <v>3719931.6</v>
      </c>
      <c r="AX147" s="46">
        <f>O147</f>
        <v>3719931.6</v>
      </c>
      <c r="AY147" s="43" t="s">
        <v>329</v>
      </c>
    </row>
    <row r="148" spans="1:51" ht="66" customHeight="1" x14ac:dyDescent="0.25">
      <c r="A148" s="47" t="s">
        <v>1083</v>
      </c>
      <c r="B148" s="49">
        <v>45280</v>
      </c>
      <c r="C148" s="43">
        <v>1416</v>
      </c>
      <c r="D148" s="39"/>
      <c r="E148" s="42" t="s">
        <v>1084</v>
      </c>
      <c r="F148" s="40">
        <v>45314</v>
      </c>
      <c r="G148" s="41" t="s">
        <v>1085</v>
      </c>
      <c r="H148" s="43" t="s">
        <v>140</v>
      </c>
      <c r="I148" s="43" t="s">
        <v>1086</v>
      </c>
      <c r="J148" s="55">
        <v>466054680</v>
      </c>
      <c r="K148" s="55">
        <v>466054680</v>
      </c>
      <c r="L148" s="55">
        <v>0</v>
      </c>
      <c r="M148" s="55">
        <v>0</v>
      </c>
      <c r="N148" s="44">
        <v>466054680</v>
      </c>
      <c r="O148" s="34">
        <f t="shared" si="17"/>
        <v>466054680</v>
      </c>
      <c r="P148" s="34">
        <f t="shared" si="16"/>
        <v>466054680</v>
      </c>
      <c r="Q148" s="43" t="s">
        <v>1087</v>
      </c>
      <c r="R148" s="43" t="s">
        <v>1070</v>
      </c>
      <c r="S148" s="43" t="s">
        <v>1088</v>
      </c>
      <c r="T148" s="43" t="s">
        <v>81</v>
      </c>
      <c r="U148" s="48">
        <v>100</v>
      </c>
      <c r="V148" s="41">
        <v>0</v>
      </c>
      <c r="W148" s="41" t="s">
        <v>1072</v>
      </c>
      <c r="X148" s="50">
        <v>400</v>
      </c>
      <c r="Y148" s="34">
        <f>P148/AA148</f>
        <v>164.15</v>
      </c>
      <c r="Z148" s="44">
        <f t="shared" si="12"/>
        <v>65660</v>
      </c>
      <c r="AA148" s="44">
        <f t="shared" si="20"/>
        <v>2839200</v>
      </c>
      <c r="AB148" s="44">
        <f>1603600+1235600</f>
        <v>2839200</v>
      </c>
      <c r="AC148" s="44">
        <v>0</v>
      </c>
      <c r="AD148" s="44">
        <v>0</v>
      </c>
      <c r="AE148" s="44">
        <v>1603600</v>
      </c>
      <c r="AF148" s="44">
        <f t="shared" si="19"/>
        <v>263230940</v>
      </c>
      <c r="AG148" s="44">
        <v>1235600</v>
      </c>
      <c r="AH148" s="44">
        <f t="shared" si="18"/>
        <v>202823740</v>
      </c>
      <c r="AI148" s="44">
        <f t="shared" si="21"/>
        <v>7098</v>
      </c>
      <c r="AJ148" s="44">
        <f t="shared" si="14"/>
        <v>7098</v>
      </c>
      <c r="AK148" s="43"/>
      <c r="AL148" s="40">
        <v>45383</v>
      </c>
      <c r="AM148" s="40"/>
      <c r="AN148" s="40"/>
      <c r="AO148" s="40">
        <v>45413</v>
      </c>
      <c r="AP148" s="40"/>
      <c r="AQ148" s="49"/>
      <c r="AR148" s="41" t="s">
        <v>61</v>
      </c>
      <c r="AS148" s="41">
        <v>10</v>
      </c>
      <c r="AT148" s="34">
        <f>(J148*10)/100</f>
        <v>46605468</v>
      </c>
      <c r="AU148" s="43"/>
      <c r="AV148" s="44">
        <v>0</v>
      </c>
      <c r="AW148" s="46">
        <f t="shared" si="15"/>
        <v>466054680</v>
      </c>
      <c r="AX148" s="46">
        <f>O148</f>
        <v>466054680</v>
      </c>
      <c r="AY148" s="43" t="s">
        <v>329</v>
      </c>
    </row>
    <row r="149" spans="1:51" ht="66" customHeight="1" x14ac:dyDescent="0.25">
      <c r="A149" s="47" t="s">
        <v>1089</v>
      </c>
      <c r="B149" s="49">
        <v>45280</v>
      </c>
      <c r="C149" s="43">
        <v>1416</v>
      </c>
      <c r="D149" s="39"/>
      <c r="E149" s="42" t="s">
        <v>1090</v>
      </c>
      <c r="F149" s="40">
        <v>45313</v>
      </c>
      <c r="G149" s="41" t="s">
        <v>1091</v>
      </c>
      <c r="H149" s="43" t="s">
        <v>506</v>
      </c>
      <c r="I149" s="43" t="s">
        <v>1092</v>
      </c>
      <c r="J149" s="55">
        <v>380020516</v>
      </c>
      <c r="K149" s="55">
        <v>380020516</v>
      </c>
      <c r="L149" s="55">
        <v>0</v>
      </c>
      <c r="M149" s="55">
        <v>0</v>
      </c>
      <c r="N149" s="44">
        <v>380020516</v>
      </c>
      <c r="O149" s="34">
        <f t="shared" si="17"/>
        <v>380020516</v>
      </c>
      <c r="P149" s="34">
        <f t="shared" si="16"/>
        <v>380020516</v>
      </c>
      <c r="Q149" s="43" t="s">
        <v>1093</v>
      </c>
      <c r="R149" s="43" t="s">
        <v>1094</v>
      </c>
      <c r="S149" s="43" t="s">
        <v>1095</v>
      </c>
      <c r="T149" s="43" t="s">
        <v>93</v>
      </c>
      <c r="U149" s="48">
        <v>0</v>
      </c>
      <c r="V149" s="41">
        <v>100</v>
      </c>
      <c r="W149" s="41" t="s">
        <v>82</v>
      </c>
      <c r="X149" s="50">
        <v>5</v>
      </c>
      <c r="Y149" s="34">
        <f>P149/AA149</f>
        <v>7950.22</v>
      </c>
      <c r="Z149" s="44">
        <f t="shared" si="12"/>
        <v>39751.1</v>
      </c>
      <c r="AA149" s="44">
        <f t="shared" si="20"/>
        <v>47800</v>
      </c>
      <c r="AB149" s="44">
        <f>38070+9730</f>
        <v>47800</v>
      </c>
      <c r="AC149" s="44">
        <v>0</v>
      </c>
      <c r="AD149" s="44">
        <v>0</v>
      </c>
      <c r="AE149" s="44">
        <v>38070</v>
      </c>
      <c r="AF149" s="44">
        <f t="shared" si="19"/>
        <v>302664875.40000004</v>
      </c>
      <c r="AG149" s="44">
        <v>9730</v>
      </c>
      <c r="AH149" s="44">
        <f t="shared" si="18"/>
        <v>77355640.600000009</v>
      </c>
      <c r="AI149" s="44">
        <f t="shared" si="21"/>
        <v>9560</v>
      </c>
      <c r="AJ149" s="44">
        <f t="shared" si="14"/>
        <v>9560</v>
      </c>
      <c r="AK149" s="43"/>
      <c r="AL149" s="40">
        <v>45352</v>
      </c>
      <c r="AM149" s="40"/>
      <c r="AN149" s="40"/>
      <c r="AO149" s="40">
        <v>45383</v>
      </c>
      <c r="AP149" s="40"/>
      <c r="AQ149" s="49"/>
      <c r="AR149" s="41" t="s">
        <v>220</v>
      </c>
      <c r="AS149" s="41">
        <v>10</v>
      </c>
      <c r="AT149" s="34">
        <f>(J149*10)/100</f>
        <v>38002051.600000001</v>
      </c>
      <c r="AU149" s="43"/>
      <c r="AV149" s="44">
        <v>0</v>
      </c>
      <c r="AW149" s="46">
        <f t="shared" si="15"/>
        <v>380020516</v>
      </c>
      <c r="AX149" s="46">
        <f>O149</f>
        <v>380020516</v>
      </c>
      <c r="AY149" s="43" t="s">
        <v>329</v>
      </c>
    </row>
    <row r="150" spans="1:51" ht="66" customHeight="1" x14ac:dyDescent="0.25">
      <c r="A150" s="47" t="s">
        <v>1096</v>
      </c>
      <c r="B150" s="49">
        <v>45280</v>
      </c>
      <c r="C150" s="43">
        <v>1416</v>
      </c>
      <c r="D150" s="39"/>
      <c r="E150" s="42" t="s">
        <v>1097</v>
      </c>
      <c r="F150" s="40">
        <v>45313</v>
      </c>
      <c r="G150" s="41" t="s">
        <v>1098</v>
      </c>
      <c r="H150" s="43" t="s">
        <v>1099</v>
      </c>
      <c r="I150" s="43" t="s">
        <v>1100</v>
      </c>
      <c r="J150" s="55">
        <v>379881680.63999999</v>
      </c>
      <c r="K150" s="55">
        <v>379881680.63999999</v>
      </c>
      <c r="L150" s="55">
        <v>0</v>
      </c>
      <c r="M150" s="55">
        <v>0</v>
      </c>
      <c r="N150" s="44">
        <v>379881680.63999999</v>
      </c>
      <c r="O150" s="34">
        <f t="shared" si="17"/>
        <v>379881680.63999999</v>
      </c>
      <c r="P150" s="34">
        <f t="shared" si="16"/>
        <v>379881680.63999999</v>
      </c>
      <c r="Q150" s="43" t="s">
        <v>1101</v>
      </c>
      <c r="R150" s="43" t="s">
        <v>1102</v>
      </c>
      <c r="S150" s="43" t="s">
        <v>1103</v>
      </c>
      <c r="T150" s="43" t="s">
        <v>276</v>
      </c>
      <c r="U150" s="48">
        <v>0</v>
      </c>
      <c r="V150" s="41">
        <v>100</v>
      </c>
      <c r="W150" s="41" t="s">
        <v>327</v>
      </c>
      <c r="X150" s="56">
        <v>4.8</v>
      </c>
      <c r="Y150" s="34">
        <f>P150/AA150</f>
        <v>13332.55</v>
      </c>
      <c r="Z150" s="44">
        <f t="shared" si="12"/>
        <v>63996.239999999991</v>
      </c>
      <c r="AA150" s="44">
        <f t="shared" si="20"/>
        <v>28492.799999999999</v>
      </c>
      <c r="AB150" s="44">
        <f>17664+10828.8</f>
        <v>28492.799999999999</v>
      </c>
      <c r="AC150" s="44">
        <v>0</v>
      </c>
      <c r="AD150" s="44">
        <v>0</v>
      </c>
      <c r="AE150" s="44">
        <v>17664</v>
      </c>
      <c r="AF150" s="44">
        <f t="shared" si="19"/>
        <v>235506163.19999999</v>
      </c>
      <c r="AG150" s="44">
        <v>10828.8</v>
      </c>
      <c r="AH150" s="44">
        <f t="shared" si="18"/>
        <v>144375517.43999997</v>
      </c>
      <c r="AI150" s="44">
        <f t="shared" si="21"/>
        <v>5936</v>
      </c>
      <c r="AJ150" s="44">
        <f t="shared" si="14"/>
        <v>5936</v>
      </c>
      <c r="AK150" s="43"/>
      <c r="AL150" s="40">
        <v>45352</v>
      </c>
      <c r="AM150" s="40"/>
      <c r="AN150" s="40"/>
      <c r="AO150" s="40">
        <v>45383</v>
      </c>
      <c r="AP150" s="40"/>
      <c r="AQ150" s="49"/>
      <c r="AR150" s="41" t="s">
        <v>61</v>
      </c>
      <c r="AS150" s="41">
        <v>10</v>
      </c>
      <c r="AT150" s="34">
        <f>(J150*10)/100</f>
        <v>37988168.063999996</v>
      </c>
      <c r="AU150" s="43"/>
      <c r="AV150" s="44">
        <v>0</v>
      </c>
      <c r="AW150" s="46">
        <f t="shared" si="15"/>
        <v>379881680.63999999</v>
      </c>
      <c r="AX150" s="46">
        <f>O150</f>
        <v>379881680.63999999</v>
      </c>
      <c r="AY150" s="43" t="s">
        <v>329</v>
      </c>
    </row>
    <row r="151" spans="1:51" ht="66" customHeight="1" x14ac:dyDescent="0.25">
      <c r="A151" s="47" t="s">
        <v>1104</v>
      </c>
      <c r="B151" s="49">
        <v>45280</v>
      </c>
      <c r="C151" s="43">
        <v>1416</v>
      </c>
      <c r="D151" s="39"/>
      <c r="E151" s="42" t="s">
        <v>1105</v>
      </c>
      <c r="F151" s="40">
        <v>45314</v>
      </c>
      <c r="G151" s="41" t="s">
        <v>1106</v>
      </c>
      <c r="H151" s="43" t="s">
        <v>140</v>
      </c>
      <c r="I151" s="43" t="s">
        <v>1107</v>
      </c>
      <c r="J151" s="55">
        <v>712501307.10000002</v>
      </c>
      <c r="K151" s="55">
        <v>712501307.10000002</v>
      </c>
      <c r="L151" s="55">
        <v>0</v>
      </c>
      <c r="M151" s="55">
        <v>0</v>
      </c>
      <c r="N151" s="44">
        <v>712501307.10000002</v>
      </c>
      <c r="O151" s="34">
        <f t="shared" si="17"/>
        <v>712501307.10000002</v>
      </c>
      <c r="P151" s="34">
        <f t="shared" si="16"/>
        <v>712501307.10000002</v>
      </c>
      <c r="Q151" s="43" t="s">
        <v>1108</v>
      </c>
      <c r="R151" s="43" t="s">
        <v>1109</v>
      </c>
      <c r="S151" s="43" t="s">
        <v>1110</v>
      </c>
      <c r="T151" s="43" t="s">
        <v>81</v>
      </c>
      <c r="U151" s="48">
        <v>100</v>
      </c>
      <c r="V151" s="41">
        <v>0</v>
      </c>
      <c r="W151" s="41" t="s">
        <v>82</v>
      </c>
      <c r="X151" s="50">
        <v>15</v>
      </c>
      <c r="Y151" s="34">
        <f>P151/AA151</f>
        <v>401.58000000000004</v>
      </c>
      <c r="Z151" s="44">
        <f t="shared" si="12"/>
        <v>6023.7000000000007</v>
      </c>
      <c r="AA151" s="44">
        <f t="shared" si="20"/>
        <v>1774245</v>
      </c>
      <c r="AB151" s="44">
        <f>1115040+9960</f>
        <v>1125000</v>
      </c>
      <c r="AC151" s="44">
        <f>557910+91335</f>
        <v>649245</v>
      </c>
      <c r="AD151" s="44">
        <v>0</v>
      </c>
      <c r="AE151" s="44">
        <f>1115040+557910</f>
        <v>1672950</v>
      </c>
      <c r="AF151" s="44">
        <f t="shared" si="19"/>
        <v>671823261.00000012</v>
      </c>
      <c r="AG151" s="44">
        <f>9960+91335</f>
        <v>101295</v>
      </c>
      <c r="AH151" s="44">
        <f t="shared" si="18"/>
        <v>40678046.100000001</v>
      </c>
      <c r="AI151" s="44">
        <f t="shared" si="21"/>
        <v>118283</v>
      </c>
      <c r="AJ151" s="44">
        <f t="shared" si="14"/>
        <v>118283</v>
      </c>
      <c r="AK151" s="43"/>
      <c r="AL151" s="40">
        <v>45352</v>
      </c>
      <c r="AM151" s="40">
        <v>45444</v>
      </c>
      <c r="AN151" s="40"/>
      <c r="AO151" s="40">
        <v>45383</v>
      </c>
      <c r="AP151" s="40">
        <v>45474</v>
      </c>
      <c r="AQ151" s="49"/>
      <c r="AR151" s="41" t="s">
        <v>61</v>
      </c>
      <c r="AS151" s="41">
        <v>10</v>
      </c>
      <c r="AT151" s="34">
        <f>(J151*10)/100</f>
        <v>71250130.709999993</v>
      </c>
      <c r="AU151" s="43"/>
      <c r="AV151" s="44">
        <v>0</v>
      </c>
      <c r="AW151" s="46">
        <f t="shared" si="15"/>
        <v>712501307.10000002</v>
      </c>
      <c r="AX151" s="46">
        <f>O151</f>
        <v>712501307.10000002</v>
      </c>
      <c r="AY151" s="43" t="s">
        <v>329</v>
      </c>
    </row>
    <row r="152" spans="1:51" ht="66" customHeight="1" x14ac:dyDescent="0.25">
      <c r="A152" s="47" t="s">
        <v>1111</v>
      </c>
      <c r="B152" s="49">
        <v>45280</v>
      </c>
      <c r="C152" s="43">
        <v>1416</v>
      </c>
      <c r="D152" s="39" t="s">
        <v>1112</v>
      </c>
      <c r="E152" s="42" t="s">
        <v>1113</v>
      </c>
      <c r="F152" s="40">
        <v>45307</v>
      </c>
      <c r="G152" s="41" t="s">
        <v>1114</v>
      </c>
      <c r="H152" s="43" t="s">
        <v>1115</v>
      </c>
      <c r="I152" s="43" t="s">
        <v>1116</v>
      </c>
      <c r="J152" s="55">
        <v>27891956.399999999</v>
      </c>
      <c r="K152" s="55">
        <v>27891956.399999999</v>
      </c>
      <c r="L152" s="55">
        <v>0</v>
      </c>
      <c r="M152" s="55">
        <v>0</v>
      </c>
      <c r="N152" s="44">
        <v>27752247.600000001</v>
      </c>
      <c r="O152" s="34">
        <f t="shared" si="17"/>
        <v>27752247.600000001</v>
      </c>
      <c r="P152" s="34">
        <f t="shared" si="16"/>
        <v>27752247.600000001</v>
      </c>
      <c r="Q152" s="43" t="s">
        <v>1117</v>
      </c>
      <c r="R152" s="43" t="s">
        <v>1118</v>
      </c>
      <c r="S152" s="43" t="s">
        <v>1119</v>
      </c>
      <c r="T152" s="43" t="s">
        <v>81</v>
      </c>
      <c r="U152" s="48">
        <v>100</v>
      </c>
      <c r="V152" s="41">
        <v>0</v>
      </c>
      <c r="W152" s="41" t="s">
        <v>392</v>
      </c>
      <c r="X152" s="50">
        <v>20</v>
      </c>
      <c r="Y152" s="34">
        <f>P152/AA152</f>
        <v>429.07000000000005</v>
      </c>
      <c r="Z152" s="44">
        <f t="shared" si="12"/>
        <v>8581.4000000000015</v>
      </c>
      <c r="AA152" s="44">
        <f t="shared" si="20"/>
        <v>64680</v>
      </c>
      <c r="AB152" s="44">
        <v>64680</v>
      </c>
      <c r="AC152" s="44">
        <v>0</v>
      </c>
      <c r="AD152" s="44">
        <v>0</v>
      </c>
      <c r="AE152" s="44"/>
      <c r="AF152" s="44">
        <f t="shared" si="19"/>
        <v>0</v>
      </c>
      <c r="AG152" s="44"/>
      <c r="AH152" s="44">
        <f t="shared" si="18"/>
        <v>0</v>
      </c>
      <c r="AI152" s="44">
        <f t="shared" si="21"/>
        <v>3234</v>
      </c>
      <c r="AJ152" s="44">
        <f t="shared" si="14"/>
        <v>3234</v>
      </c>
      <c r="AK152" s="43"/>
      <c r="AL152" s="40">
        <v>45352</v>
      </c>
      <c r="AM152" s="40"/>
      <c r="AN152" s="40"/>
      <c r="AO152" s="40">
        <v>45383</v>
      </c>
      <c r="AP152" s="40"/>
      <c r="AQ152" s="49"/>
      <c r="AR152" s="41" t="s">
        <v>61</v>
      </c>
      <c r="AS152" s="41">
        <v>10</v>
      </c>
      <c r="AT152" s="34">
        <f>(J152*10)/100</f>
        <v>2789195.64</v>
      </c>
      <c r="AU152" s="43"/>
      <c r="AV152" s="44">
        <v>0</v>
      </c>
      <c r="AW152" s="46">
        <f t="shared" si="15"/>
        <v>27752247.600000001</v>
      </c>
      <c r="AX152" s="46">
        <f>O152</f>
        <v>27752247.600000001</v>
      </c>
      <c r="AY152" s="43" t="s">
        <v>329</v>
      </c>
    </row>
    <row r="153" spans="1:51" ht="66" customHeight="1" x14ac:dyDescent="0.25">
      <c r="A153" s="47" t="s">
        <v>1120</v>
      </c>
      <c r="B153" s="49">
        <v>45280</v>
      </c>
      <c r="C153" s="43">
        <v>1416</v>
      </c>
      <c r="D153" s="39"/>
      <c r="E153" s="42" t="s">
        <v>1121</v>
      </c>
      <c r="F153" s="40">
        <v>45314</v>
      </c>
      <c r="G153" s="41" t="s">
        <v>1122</v>
      </c>
      <c r="H153" s="43" t="s">
        <v>140</v>
      </c>
      <c r="I153" s="43" t="s">
        <v>1123</v>
      </c>
      <c r="J153" s="55">
        <v>371696160</v>
      </c>
      <c r="K153" s="55">
        <v>371696160</v>
      </c>
      <c r="L153" s="55">
        <v>0</v>
      </c>
      <c r="M153" s="55">
        <v>0</v>
      </c>
      <c r="N153" s="44">
        <v>371696160</v>
      </c>
      <c r="O153" s="34">
        <f t="shared" si="17"/>
        <v>371696160</v>
      </c>
      <c r="P153" s="34">
        <f t="shared" si="16"/>
        <v>371696160</v>
      </c>
      <c r="Q153" s="43" t="s">
        <v>1124</v>
      </c>
      <c r="R153" s="43" t="s">
        <v>1125</v>
      </c>
      <c r="S153" s="43" t="s">
        <v>1126</v>
      </c>
      <c r="T153" s="43" t="s">
        <v>791</v>
      </c>
      <c r="U153" s="48">
        <v>0</v>
      </c>
      <c r="V153" s="41">
        <v>100</v>
      </c>
      <c r="W153" s="41" t="s">
        <v>1072</v>
      </c>
      <c r="X153" s="50">
        <v>1000</v>
      </c>
      <c r="Y153" s="34">
        <f>P153/AA153</f>
        <v>48.48</v>
      </c>
      <c r="Z153" s="44">
        <f t="shared" si="12"/>
        <v>48480</v>
      </c>
      <c r="AA153" s="44">
        <f t="shared" si="20"/>
        <v>7667000</v>
      </c>
      <c r="AB153" s="44">
        <f>6190000+1477000</f>
        <v>7667000</v>
      </c>
      <c r="AC153" s="44">
        <v>0</v>
      </c>
      <c r="AD153" s="44">
        <v>0</v>
      </c>
      <c r="AE153" s="44">
        <v>6190000</v>
      </c>
      <c r="AF153" s="44">
        <f t="shared" si="19"/>
        <v>300091200</v>
      </c>
      <c r="AG153" s="44">
        <v>1477000</v>
      </c>
      <c r="AH153" s="44">
        <f t="shared" si="18"/>
        <v>71604960</v>
      </c>
      <c r="AI153" s="44">
        <f t="shared" si="21"/>
        <v>7667</v>
      </c>
      <c r="AJ153" s="44">
        <f t="shared" si="14"/>
        <v>7667</v>
      </c>
      <c r="AK153" s="43"/>
      <c r="AL153" s="40">
        <v>45381</v>
      </c>
      <c r="AM153" s="40"/>
      <c r="AN153" s="40"/>
      <c r="AO153" s="40">
        <v>45413</v>
      </c>
      <c r="AP153" s="40"/>
      <c r="AQ153" s="49"/>
      <c r="AR153" s="41" t="s">
        <v>61</v>
      </c>
      <c r="AS153" s="41">
        <v>10</v>
      </c>
      <c r="AT153" s="34">
        <f>(J153*10)/100</f>
        <v>37169616</v>
      </c>
      <c r="AU153" s="43"/>
      <c r="AV153" s="44">
        <v>0</v>
      </c>
      <c r="AW153" s="46">
        <f t="shared" si="15"/>
        <v>371696160</v>
      </c>
      <c r="AX153" s="46">
        <f>O153</f>
        <v>371696160</v>
      </c>
      <c r="AY153" s="43" t="s">
        <v>329</v>
      </c>
    </row>
    <row r="154" spans="1:51" ht="66" customHeight="1" x14ac:dyDescent="0.25">
      <c r="A154" s="47" t="s">
        <v>1127</v>
      </c>
      <c r="B154" s="49">
        <v>45280</v>
      </c>
      <c r="C154" s="43">
        <v>1416</v>
      </c>
      <c r="D154" s="39" t="s">
        <v>1128</v>
      </c>
      <c r="E154" s="42" t="s">
        <v>1129</v>
      </c>
      <c r="F154" s="40">
        <v>45303</v>
      </c>
      <c r="G154" s="41" t="s">
        <v>1130</v>
      </c>
      <c r="H154" s="43" t="s">
        <v>225</v>
      </c>
      <c r="I154" s="43" t="s">
        <v>1131</v>
      </c>
      <c r="J154" s="55">
        <v>1135795.5</v>
      </c>
      <c r="K154" s="55">
        <v>1135795.5</v>
      </c>
      <c r="L154" s="55">
        <v>0</v>
      </c>
      <c r="M154" s="55">
        <v>0</v>
      </c>
      <c r="N154" s="44">
        <v>1135795.5</v>
      </c>
      <c r="O154" s="34">
        <f t="shared" si="17"/>
        <v>1135795.5</v>
      </c>
      <c r="P154" s="34">
        <f t="shared" si="16"/>
        <v>1135795.5</v>
      </c>
      <c r="Q154" s="43" t="s">
        <v>1132</v>
      </c>
      <c r="R154" s="43" t="s">
        <v>1133</v>
      </c>
      <c r="S154" s="43" t="s">
        <v>1134</v>
      </c>
      <c r="T154" s="43" t="s">
        <v>81</v>
      </c>
      <c r="U154" s="48">
        <v>100</v>
      </c>
      <c r="V154" s="41">
        <v>0</v>
      </c>
      <c r="W154" s="41" t="s">
        <v>392</v>
      </c>
      <c r="X154" s="50">
        <v>21</v>
      </c>
      <c r="Y154" s="34">
        <f>P154/AA154</f>
        <v>1802.85</v>
      </c>
      <c r="Z154" s="44">
        <f t="shared" si="12"/>
        <v>37859.85</v>
      </c>
      <c r="AA154" s="44">
        <f t="shared" si="20"/>
        <v>630</v>
      </c>
      <c r="AB154" s="44">
        <v>630</v>
      </c>
      <c r="AC154" s="44">
        <v>0</v>
      </c>
      <c r="AD154" s="44">
        <v>0</v>
      </c>
      <c r="AE154" s="44"/>
      <c r="AF154" s="44">
        <f t="shared" si="19"/>
        <v>0</v>
      </c>
      <c r="AG154" s="44"/>
      <c r="AH154" s="44">
        <f t="shared" si="18"/>
        <v>0</v>
      </c>
      <c r="AI154" s="44">
        <f t="shared" si="21"/>
        <v>30</v>
      </c>
      <c r="AJ154" s="44">
        <f t="shared" si="14"/>
        <v>30</v>
      </c>
      <c r="AK154" s="43"/>
      <c r="AL154" s="40">
        <v>45352</v>
      </c>
      <c r="AM154" s="40"/>
      <c r="AN154" s="40"/>
      <c r="AO154" s="40">
        <v>45383</v>
      </c>
      <c r="AP154" s="40"/>
      <c r="AQ154" s="49"/>
      <c r="AR154" s="41" t="s">
        <v>220</v>
      </c>
      <c r="AS154" s="41">
        <v>10</v>
      </c>
      <c r="AT154" s="34">
        <f>(J154*10)/100</f>
        <v>113579.55</v>
      </c>
      <c r="AU154" s="43"/>
      <c r="AV154" s="44">
        <v>0</v>
      </c>
      <c r="AW154" s="46">
        <f t="shared" si="15"/>
        <v>1135795.5</v>
      </c>
      <c r="AX154" s="46">
        <f>O154</f>
        <v>1135795.5</v>
      </c>
      <c r="AY154" s="43" t="s">
        <v>329</v>
      </c>
    </row>
    <row r="155" spans="1:51" ht="66" customHeight="1" x14ac:dyDescent="0.25">
      <c r="A155" s="47" t="s">
        <v>1135</v>
      </c>
      <c r="B155" s="49">
        <v>45280</v>
      </c>
      <c r="C155" s="43">
        <v>1416</v>
      </c>
      <c r="D155" s="39"/>
      <c r="E155" s="42" t="s">
        <v>1136</v>
      </c>
      <c r="F155" s="40">
        <v>45308</v>
      </c>
      <c r="G155" s="41" t="s">
        <v>1137</v>
      </c>
      <c r="H155" s="43" t="s">
        <v>140</v>
      </c>
      <c r="I155" s="43" t="s">
        <v>1138</v>
      </c>
      <c r="J155" s="55">
        <v>20722240</v>
      </c>
      <c r="K155" s="55">
        <v>20722240</v>
      </c>
      <c r="L155" s="55">
        <v>0</v>
      </c>
      <c r="M155" s="55">
        <v>0</v>
      </c>
      <c r="N155" s="44">
        <v>20722240</v>
      </c>
      <c r="O155" s="34">
        <f t="shared" si="17"/>
        <v>20722240</v>
      </c>
      <c r="P155" s="34">
        <f t="shared" si="16"/>
        <v>20722240</v>
      </c>
      <c r="Q155" s="43" t="s">
        <v>1124</v>
      </c>
      <c r="R155" s="43" t="s">
        <v>1139</v>
      </c>
      <c r="S155" s="43" t="s">
        <v>1126</v>
      </c>
      <c r="T155" s="43" t="s">
        <v>791</v>
      </c>
      <c r="U155" s="48">
        <v>0</v>
      </c>
      <c r="V155" s="41">
        <v>100</v>
      </c>
      <c r="W155" s="41" t="s">
        <v>1072</v>
      </c>
      <c r="X155" s="50">
        <v>500</v>
      </c>
      <c r="Y155" s="34">
        <f>P155/AA155</f>
        <v>51.04</v>
      </c>
      <c r="Z155" s="44">
        <f t="shared" si="12"/>
        <v>25520</v>
      </c>
      <c r="AA155" s="44">
        <f t="shared" si="20"/>
        <v>406000</v>
      </c>
      <c r="AB155" s="44">
        <v>406000</v>
      </c>
      <c r="AC155" s="44">
        <v>0</v>
      </c>
      <c r="AD155" s="44">
        <v>0</v>
      </c>
      <c r="AE155" s="44">
        <v>406000</v>
      </c>
      <c r="AF155" s="44">
        <f t="shared" si="19"/>
        <v>20722240</v>
      </c>
      <c r="AG155" s="44">
        <v>0</v>
      </c>
      <c r="AH155" s="44">
        <f t="shared" si="18"/>
        <v>0</v>
      </c>
      <c r="AI155" s="44">
        <f t="shared" si="21"/>
        <v>812</v>
      </c>
      <c r="AJ155" s="44">
        <f t="shared" si="14"/>
        <v>812</v>
      </c>
      <c r="AK155" s="43"/>
      <c r="AL155" s="40">
        <v>45381</v>
      </c>
      <c r="AM155" s="40"/>
      <c r="AN155" s="40"/>
      <c r="AO155" s="40">
        <v>45413</v>
      </c>
      <c r="AP155" s="40"/>
      <c r="AQ155" s="49"/>
      <c r="AR155" s="41" t="s">
        <v>61</v>
      </c>
      <c r="AS155" s="41">
        <v>10</v>
      </c>
      <c r="AT155" s="34">
        <f>(J155*10)/100</f>
        <v>2072224</v>
      </c>
      <c r="AU155" s="43"/>
      <c r="AV155" s="44">
        <v>0</v>
      </c>
      <c r="AW155" s="46">
        <f t="shared" si="15"/>
        <v>20722240</v>
      </c>
      <c r="AX155" s="46">
        <f>O155</f>
        <v>20722240</v>
      </c>
      <c r="AY155" s="43" t="s">
        <v>329</v>
      </c>
    </row>
    <row r="156" spans="1:51" ht="66" customHeight="1" x14ac:dyDescent="0.25">
      <c r="A156" s="47" t="s">
        <v>1140</v>
      </c>
      <c r="B156" s="49">
        <v>45280</v>
      </c>
      <c r="C156" s="43">
        <v>1416</v>
      </c>
      <c r="D156" s="39"/>
      <c r="E156" s="42" t="s">
        <v>1141</v>
      </c>
      <c r="F156" s="40">
        <v>45314</v>
      </c>
      <c r="G156" s="41" t="s">
        <v>1142</v>
      </c>
      <c r="H156" s="43" t="s">
        <v>87</v>
      </c>
      <c r="I156" s="43" t="s">
        <v>683</v>
      </c>
      <c r="J156" s="55">
        <v>1441732800</v>
      </c>
      <c r="K156" s="55">
        <v>720866400</v>
      </c>
      <c r="L156" s="55">
        <v>720866400</v>
      </c>
      <c r="M156" s="55">
        <v>0</v>
      </c>
      <c r="N156" s="44">
        <v>720866400</v>
      </c>
      <c r="O156" s="34">
        <f t="shared" si="17"/>
        <v>720866400</v>
      </c>
      <c r="P156" s="34">
        <v>1441732800</v>
      </c>
      <c r="Q156" s="43" t="s">
        <v>1143</v>
      </c>
      <c r="R156" s="43" t="s">
        <v>1144</v>
      </c>
      <c r="S156" s="43" t="s">
        <v>1145</v>
      </c>
      <c r="T156" s="43" t="s">
        <v>1053</v>
      </c>
      <c r="U156" s="48">
        <v>0</v>
      </c>
      <c r="V156" s="41">
        <v>100</v>
      </c>
      <c r="W156" s="41" t="s">
        <v>94</v>
      </c>
      <c r="X156" s="54" t="s">
        <v>1146</v>
      </c>
      <c r="Y156" s="34">
        <f>P156/AA156</f>
        <v>21.44</v>
      </c>
      <c r="Z156" s="44" t="e">
        <f t="shared" si="12"/>
        <v>#VALUE!</v>
      </c>
      <c r="AA156" s="44">
        <f t="shared" si="20"/>
        <v>67245000</v>
      </c>
      <c r="AB156" s="44">
        <f>14124000+32252000</f>
        <v>46376000</v>
      </c>
      <c r="AC156" s="44">
        <f>6354000+14515000</f>
        <v>20869000</v>
      </c>
      <c r="AD156" s="44">
        <v>0</v>
      </c>
      <c r="AE156" s="44">
        <f>14124000+6354000</f>
        <v>20478000</v>
      </c>
      <c r="AF156" s="44">
        <f t="shared" si="19"/>
        <v>439048320</v>
      </c>
      <c r="AG156" s="44">
        <f>32252000+14515000</f>
        <v>46767000</v>
      </c>
      <c r="AH156" s="44">
        <f t="shared" si="18"/>
        <v>1002684480.0000001</v>
      </c>
      <c r="AI156" s="44" t="e">
        <f t="shared" si="21"/>
        <v>#VALUE!</v>
      </c>
      <c r="AJ156" s="44" t="e">
        <f t="shared" si="14"/>
        <v>#VALUE!</v>
      </c>
      <c r="AK156" s="43"/>
      <c r="AL156" s="40">
        <v>45352</v>
      </c>
      <c r="AM156" s="40">
        <v>45565</v>
      </c>
      <c r="AN156" s="40" t="s">
        <v>1147</v>
      </c>
      <c r="AO156" s="40">
        <v>45383</v>
      </c>
      <c r="AP156" s="40">
        <v>45597</v>
      </c>
      <c r="AQ156" s="49" t="s">
        <v>1148</v>
      </c>
      <c r="AR156" s="41" t="s">
        <v>61</v>
      </c>
      <c r="AS156" s="41">
        <v>10</v>
      </c>
      <c r="AT156" s="34">
        <f>(J156*10)/100</f>
        <v>144173280</v>
      </c>
      <c r="AU156" s="43"/>
      <c r="AV156" s="44">
        <v>0</v>
      </c>
      <c r="AW156" s="46">
        <f t="shared" si="15"/>
        <v>720866400</v>
      </c>
      <c r="AX156" s="46">
        <f>O156</f>
        <v>720866400</v>
      </c>
      <c r="AY156" s="43" t="s">
        <v>329</v>
      </c>
    </row>
    <row r="157" spans="1:51" ht="66" customHeight="1" x14ac:dyDescent="0.25">
      <c r="A157" s="47" t="s">
        <v>1149</v>
      </c>
      <c r="B157" s="49">
        <v>45280</v>
      </c>
      <c r="C157" s="43">
        <v>1416</v>
      </c>
      <c r="D157" s="39" t="s">
        <v>436</v>
      </c>
      <c r="E157" s="42" t="s">
        <v>1150</v>
      </c>
      <c r="F157" s="40" t="s">
        <v>436</v>
      </c>
      <c r="G157" s="41" t="s">
        <v>436</v>
      </c>
      <c r="H157" s="43" t="s">
        <v>436</v>
      </c>
      <c r="I157" s="43" t="s">
        <v>1151</v>
      </c>
      <c r="J157" s="55">
        <v>239282920</v>
      </c>
      <c r="K157" s="55">
        <v>239282920</v>
      </c>
      <c r="L157" s="55"/>
      <c r="M157" s="55"/>
      <c r="N157" s="44">
        <v>0</v>
      </c>
      <c r="O157" s="34">
        <f t="shared" si="17"/>
        <v>0</v>
      </c>
      <c r="P157" s="34">
        <f t="shared" si="16"/>
        <v>0</v>
      </c>
      <c r="Q157" s="43"/>
      <c r="R157" s="43"/>
      <c r="S157" s="43"/>
      <c r="T157" s="43"/>
      <c r="U157" s="48"/>
      <c r="V157" s="41"/>
      <c r="W157" s="41"/>
      <c r="X157" s="50"/>
      <c r="Y157" s="34" t="e">
        <f>P157/AA157</f>
        <v>#DIV/0!</v>
      </c>
      <c r="Z157" s="44" t="e">
        <f t="shared" si="12"/>
        <v>#DIV/0!</v>
      </c>
      <c r="AA157" s="44">
        <f t="shared" si="20"/>
        <v>0</v>
      </c>
      <c r="AB157" s="44">
        <v>0</v>
      </c>
      <c r="AC157" s="44">
        <v>0</v>
      </c>
      <c r="AD157" s="44">
        <v>0</v>
      </c>
      <c r="AE157" s="44"/>
      <c r="AF157" s="44" t="e">
        <f t="shared" si="19"/>
        <v>#DIV/0!</v>
      </c>
      <c r="AG157" s="44"/>
      <c r="AH157" s="44" t="e">
        <f t="shared" si="18"/>
        <v>#DIV/0!</v>
      </c>
      <c r="AI157" s="44" t="e">
        <f t="shared" si="21"/>
        <v>#DIV/0!</v>
      </c>
      <c r="AJ157" s="44" t="e">
        <f t="shared" si="14"/>
        <v>#DIV/0!</v>
      </c>
      <c r="AK157" s="43"/>
      <c r="AL157" s="40">
        <v>45382</v>
      </c>
      <c r="AM157" s="40">
        <v>45483</v>
      </c>
      <c r="AN157" s="40"/>
      <c r="AO157" s="40"/>
      <c r="AP157" s="40"/>
      <c r="AQ157" s="49"/>
      <c r="AR157" s="41"/>
      <c r="AS157" s="41">
        <v>10</v>
      </c>
      <c r="AT157" s="34">
        <f>(J157*10)/100</f>
        <v>23928292</v>
      </c>
      <c r="AU157" s="43"/>
      <c r="AV157" s="44">
        <v>0</v>
      </c>
      <c r="AW157" s="46">
        <f t="shared" si="15"/>
        <v>0</v>
      </c>
      <c r="AX157" s="46">
        <f>O157</f>
        <v>0</v>
      </c>
      <c r="AY157" s="43" t="s">
        <v>329</v>
      </c>
    </row>
    <row r="158" spans="1:51" ht="58.5" customHeight="1" x14ac:dyDescent="0.25">
      <c r="A158" s="47" t="s">
        <v>1152</v>
      </c>
      <c r="B158" s="49">
        <v>45280</v>
      </c>
      <c r="C158" s="43">
        <v>545</v>
      </c>
      <c r="D158" s="39"/>
      <c r="E158" s="42" t="s">
        <v>1153</v>
      </c>
      <c r="F158" s="40">
        <v>45313</v>
      </c>
      <c r="G158" s="41" t="s">
        <v>1154</v>
      </c>
      <c r="H158" s="43" t="s">
        <v>270</v>
      </c>
      <c r="I158" s="43" t="s">
        <v>1155</v>
      </c>
      <c r="J158" s="55">
        <v>293433282.44999999</v>
      </c>
      <c r="K158" s="55">
        <v>293433282.44999999</v>
      </c>
      <c r="L158" s="55">
        <v>0</v>
      </c>
      <c r="M158" s="55">
        <v>0</v>
      </c>
      <c r="N158" s="44">
        <v>293433282.44999999</v>
      </c>
      <c r="O158" s="34">
        <f t="shared" si="17"/>
        <v>293433282.44999999</v>
      </c>
      <c r="P158" s="34">
        <f t="shared" si="16"/>
        <v>293433282.44999999</v>
      </c>
      <c r="Q158" s="43" t="s">
        <v>765</v>
      </c>
      <c r="R158" s="43" t="s">
        <v>1156</v>
      </c>
      <c r="S158" s="43" t="s">
        <v>767</v>
      </c>
      <c r="T158" s="43" t="s">
        <v>147</v>
      </c>
      <c r="U158" s="48">
        <v>0</v>
      </c>
      <c r="V158" s="41">
        <v>100</v>
      </c>
      <c r="W158" s="41" t="s">
        <v>82</v>
      </c>
      <c r="X158" s="56">
        <v>4.5</v>
      </c>
      <c r="Y158" s="34">
        <f>P158/AA158</f>
        <v>204411.9</v>
      </c>
      <c r="Z158" s="44">
        <f t="shared" ref="Z158:Z221" si="22">Y158*X158</f>
        <v>919853.54999999993</v>
      </c>
      <c r="AA158" s="44">
        <f t="shared" si="20"/>
        <v>1435.5</v>
      </c>
      <c r="AB158" s="44">
        <v>1435.5</v>
      </c>
      <c r="AC158" s="44">
        <v>0</v>
      </c>
      <c r="AD158" s="44">
        <v>0</v>
      </c>
      <c r="AE158" s="44">
        <v>0</v>
      </c>
      <c r="AF158" s="44">
        <f t="shared" si="19"/>
        <v>0</v>
      </c>
      <c r="AG158" s="44">
        <v>0</v>
      </c>
      <c r="AH158" s="44">
        <f t="shared" si="18"/>
        <v>0</v>
      </c>
      <c r="AI158" s="44">
        <f t="shared" si="21"/>
        <v>319</v>
      </c>
      <c r="AJ158" s="44">
        <f t="shared" si="14"/>
        <v>319</v>
      </c>
      <c r="AK158" s="43"/>
      <c r="AL158" s="40">
        <v>45352</v>
      </c>
      <c r="AM158" s="40"/>
      <c r="AN158" s="40"/>
      <c r="AO158" s="40">
        <v>45383</v>
      </c>
      <c r="AP158" s="40"/>
      <c r="AQ158" s="49"/>
      <c r="AR158" s="41" t="s">
        <v>61</v>
      </c>
      <c r="AS158" s="41">
        <v>10</v>
      </c>
      <c r="AT158" s="34">
        <f>(J158*10)/100</f>
        <v>29343328.245000001</v>
      </c>
      <c r="AU158" s="43"/>
      <c r="AV158" s="44">
        <v>0</v>
      </c>
      <c r="AW158" s="46">
        <f t="shared" si="15"/>
        <v>293433282.44999999</v>
      </c>
      <c r="AX158" s="46">
        <f>O158</f>
        <v>293433282.44999999</v>
      </c>
      <c r="AY158" s="43" t="s">
        <v>329</v>
      </c>
    </row>
    <row r="159" spans="1:51" ht="58.5" customHeight="1" x14ac:dyDescent="0.25">
      <c r="A159" s="47" t="s">
        <v>1157</v>
      </c>
      <c r="B159" s="49">
        <v>45287</v>
      </c>
      <c r="C159" s="43">
        <v>1416</v>
      </c>
      <c r="D159" s="39"/>
      <c r="E159" s="42" t="s">
        <v>1158</v>
      </c>
      <c r="F159" s="40">
        <v>45320</v>
      </c>
      <c r="G159" s="41" t="s">
        <v>1159</v>
      </c>
      <c r="H159" s="43" t="s">
        <v>1160</v>
      </c>
      <c r="I159" s="43" t="s">
        <v>1161</v>
      </c>
      <c r="J159" s="55">
        <v>346834734.83999997</v>
      </c>
      <c r="K159" s="55">
        <v>346834734.83999997</v>
      </c>
      <c r="L159" s="55">
        <v>0</v>
      </c>
      <c r="M159" s="55">
        <v>0</v>
      </c>
      <c r="N159" s="44">
        <v>346834734.83999997</v>
      </c>
      <c r="O159" s="34">
        <f t="shared" si="17"/>
        <v>346834734.83999997</v>
      </c>
      <c r="P159" s="34">
        <f t="shared" si="16"/>
        <v>346834734.83999997</v>
      </c>
      <c r="Q159" s="43" t="s">
        <v>1162</v>
      </c>
      <c r="R159" s="43" t="s">
        <v>1163</v>
      </c>
      <c r="S159" s="43" t="s">
        <v>1164</v>
      </c>
      <c r="T159" s="43" t="s">
        <v>1165</v>
      </c>
      <c r="U159" s="48">
        <v>0</v>
      </c>
      <c r="V159" s="41">
        <v>100</v>
      </c>
      <c r="W159" s="41" t="s">
        <v>82</v>
      </c>
      <c r="X159" s="50">
        <v>3</v>
      </c>
      <c r="Y159" s="34">
        <f>P159/AA159</f>
        <v>50773.64</v>
      </c>
      <c r="Z159" s="44">
        <f t="shared" si="22"/>
        <v>152320.91999999998</v>
      </c>
      <c r="AA159" s="44">
        <f t="shared" si="20"/>
        <v>6831</v>
      </c>
      <c r="AB159" s="44">
        <f>5037+1794</f>
        <v>6831</v>
      </c>
      <c r="AC159" s="44">
        <v>0</v>
      </c>
      <c r="AD159" s="44">
        <v>0</v>
      </c>
      <c r="AE159" s="44">
        <v>5037</v>
      </c>
      <c r="AF159" s="44">
        <f t="shared" si="19"/>
        <v>255746824.68000001</v>
      </c>
      <c r="AG159" s="44">
        <v>1794</v>
      </c>
      <c r="AH159" s="44">
        <f t="shared" si="18"/>
        <v>91087910.159999996</v>
      </c>
      <c r="AI159" s="44">
        <f t="shared" si="21"/>
        <v>2277</v>
      </c>
      <c r="AJ159" s="44">
        <f t="shared" si="14"/>
        <v>2277</v>
      </c>
      <c r="AK159" s="43"/>
      <c r="AL159" s="40">
        <v>45352</v>
      </c>
      <c r="AM159" s="40"/>
      <c r="AN159" s="40"/>
      <c r="AO159" s="40">
        <v>45383</v>
      </c>
      <c r="AP159" s="40"/>
      <c r="AQ159" s="49"/>
      <c r="AR159" s="41" t="s">
        <v>61</v>
      </c>
      <c r="AS159" s="41">
        <v>10</v>
      </c>
      <c r="AT159" s="34">
        <f>(J159*10)/100</f>
        <v>34683473.483999997</v>
      </c>
      <c r="AU159" s="43"/>
      <c r="AV159" s="44">
        <v>0</v>
      </c>
      <c r="AW159" s="46">
        <f t="shared" si="15"/>
        <v>346834734.83999997</v>
      </c>
      <c r="AX159" s="46">
        <f>O159</f>
        <v>346834734.83999997</v>
      </c>
      <c r="AY159" s="43" t="s">
        <v>329</v>
      </c>
    </row>
    <row r="160" spans="1:51" ht="58.5" customHeight="1" x14ac:dyDescent="0.25">
      <c r="A160" s="47" t="s">
        <v>1166</v>
      </c>
      <c r="B160" s="49">
        <v>45287</v>
      </c>
      <c r="C160" s="43">
        <v>1416</v>
      </c>
      <c r="D160" s="39"/>
      <c r="E160" s="42" t="s">
        <v>1167</v>
      </c>
      <c r="F160" s="40">
        <v>45317</v>
      </c>
      <c r="G160" s="41" t="s">
        <v>1168</v>
      </c>
      <c r="H160" s="43" t="s">
        <v>140</v>
      </c>
      <c r="I160" s="43" t="s">
        <v>1169</v>
      </c>
      <c r="J160" s="55">
        <v>966903210</v>
      </c>
      <c r="K160" s="55">
        <v>966903210</v>
      </c>
      <c r="L160" s="55">
        <v>0</v>
      </c>
      <c r="M160" s="55">
        <v>0</v>
      </c>
      <c r="N160" s="44">
        <v>966903210</v>
      </c>
      <c r="O160" s="34">
        <f t="shared" si="17"/>
        <v>966903210</v>
      </c>
      <c r="P160" s="34">
        <f t="shared" si="16"/>
        <v>966903210</v>
      </c>
      <c r="Q160" s="43" t="s">
        <v>1170</v>
      </c>
      <c r="R160" s="43" t="s">
        <v>1171</v>
      </c>
      <c r="S160" s="43" t="s">
        <v>1172</v>
      </c>
      <c r="T160" s="43" t="s">
        <v>1173</v>
      </c>
      <c r="U160" s="48">
        <v>0</v>
      </c>
      <c r="V160" s="41">
        <v>100</v>
      </c>
      <c r="W160" s="41" t="s">
        <v>94</v>
      </c>
      <c r="X160" s="54" t="s">
        <v>1174</v>
      </c>
      <c r="Y160" s="34">
        <f>P160/AA160</f>
        <v>12.39</v>
      </c>
      <c r="Z160" s="44" t="e">
        <f t="shared" si="22"/>
        <v>#VALUE!</v>
      </c>
      <c r="AA160" s="44">
        <f t="shared" si="20"/>
        <v>78039000</v>
      </c>
      <c r="AB160" s="44">
        <f>23753000+16538000</f>
        <v>40291000</v>
      </c>
      <c r="AC160" s="44">
        <f>23739000+14009000</f>
        <v>37748000</v>
      </c>
      <c r="AD160" s="44">
        <v>0</v>
      </c>
      <c r="AE160" s="44">
        <f>23753000+23739000</f>
        <v>47492000</v>
      </c>
      <c r="AF160" s="44">
        <f t="shared" si="19"/>
        <v>588425880</v>
      </c>
      <c r="AG160" s="44">
        <f>16538000+14009000</f>
        <v>30547000</v>
      </c>
      <c r="AH160" s="44">
        <f t="shared" si="18"/>
        <v>378477330</v>
      </c>
      <c r="AI160" s="44" t="e">
        <f t="shared" si="21"/>
        <v>#VALUE!</v>
      </c>
      <c r="AJ160" s="44" t="e">
        <f t="shared" ref="AJ160:AJ223" si="23">_xlfn.CEILING.MATH(AI160)</f>
        <v>#VALUE!</v>
      </c>
      <c r="AK160" s="43"/>
      <c r="AL160" s="40">
        <v>45383</v>
      </c>
      <c r="AM160" s="40">
        <v>45432</v>
      </c>
      <c r="AN160" s="40"/>
      <c r="AO160" s="40">
        <v>45413</v>
      </c>
      <c r="AP160" s="40">
        <v>45463</v>
      </c>
      <c r="AQ160" s="49"/>
      <c r="AR160" s="41" t="s">
        <v>61</v>
      </c>
      <c r="AS160" s="41">
        <v>10</v>
      </c>
      <c r="AT160" s="34">
        <f>(J160*10)/100</f>
        <v>96690321</v>
      </c>
      <c r="AU160" s="43"/>
      <c r="AV160" s="44">
        <v>0</v>
      </c>
      <c r="AW160" s="46">
        <f t="shared" ref="AW160:AW223" si="24">AX160-AV160</f>
        <v>966903210</v>
      </c>
      <c r="AX160" s="46">
        <f>O160</f>
        <v>966903210</v>
      </c>
      <c r="AY160" s="43" t="s">
        <v>329</v>
      </c>
    </row>
    <row r="161" spans="1:51" ht="58.5" customHeight="1" x14ac:dyDescent="0.25">
      <c r="A161" s="47" t="s">
        <v>1175</v>
      </c>
      <c r="B161" s="49">
        <v>45287</v>
      </c>
      <c r="C161" s="43">
        <v>1416</v>
      </c>
      <c r="D161" s="39"/>
      <c r="E161" s="42" t="s">
        <v>1176</v>
      </c>
      <c r="F161" s="40">
        <v>45320</v>
      </c>
      <c r="G161" s="41" t="s">
        <v>1177</v>
      </c>
      <c r="H161" s="59" t="s">
        <v>1178</v>
      </c>
      <c r="I161" s="43" t="s">
        <v>1179</v>
      </c>
      <c r="J161" s="55">
        <v>41849051.399999999</v>
      </c>
      <c r="K161" s="55">
        <v>41849051.399999999</v>
      </c>
      <c r="L161" s="55">
        <v>0</v>
      </c>
      <c r="M161" s="55">
        <v>0</v>
      </c>
      <c r="N161" s="44">
        <v>33311335.199999999</v>
      </c>
      <c r="O161" s="34">
        <f t="shared" si="17"/>
        <v>33311335.199999999</v>
      </c>
      <c r="P161" s="34">
        <f t="shared" si="16"/>
        <v>33311335.199999999</v>
      </c>
      <c r="Q161" s="43" t="s">
        <v>1180</v>
      </c>
      <c r="R161" s="43" t="s">
        <v>1181</v>
      </c>
      <c r="S161" s="43" t="s">
        <v>1182</v>
      </c>
      <c r="T161" s="43" t="s">
        <v>81</v>
      </c>
      <c r="U161" s="48">
        <v>100</v>
      </c>
      <c r="V161" s="41">
        <v>0</v>
      </c>
      <c r="W161" s="41" t="s">
        <v>392</v>
      </c>
      <c r="X161" s="50">
        <v>60</v>
      </c>
      <c r="Y161" s="34">
        <f>P161/AA161</f>
        <v>44.44</v>
      </c>
      <c r="Z161" s="44">
        <f t="shared" si="22"/>
        <v>2666.3999999999996</v>
      </c>
      <c r="AA161" s="44">
        <f t="shared" si="20"/>
        <v>749580</v>
      </c>
      <c r="AB161" s="44">
        <f>21060+194940</f>
        <v>216000</v>
      </c>
      <c r="AC161" s="44">
        <f>51720+481860</f>
        <v>533580</v>
      </c>
      <c r="AD161" s="44">
        <v>0</v>
      </c>
      <c r="AE161" s="44">
        <f>21060+51720</f>
        <v>72780</v>
      </c>
      <c r="AF161" s="44">
        <f t="shared" si="19"/>
        <v>3234343.1999999997</v>
      </c>
      <c r="AG161" s="44">
        <f>194940+481860</f>
        <v>676800</v>
      </c>
      <c r="AH161" s="44">
        <f t="shared" si="18"/>
        <v>30076992</v>
      </c>
      <c r="AI161" s="44">
        <f t="shared" si="21"/>
        <v>12493</v>
      </c>
      <c r="AJ161" s="44">
        <f t="shared" si="23"/>
        <v>12493</v>
      </c>
      <c r="AK161" s="43"/>
      <c r="AL161" s="40">
        <v>45352</v>
      </c>
      <c r="AM161" s="40">
        <v>45474</v>
      </c>
      <c r="AN161" s="40"/>
      <c r="AO161" s="40">
        <v>45383</v>
      </c>
      <c r="AP161" s="40">
        <v>45505</v>
      </c>
      <c r="AQ161" s="49"/>
      <c r="AR161" s="41" t="s">
        <v>61</v>
      </c>
      <c r="AS161" s="41">
        <v>10</v>
      </c>
      <c r="AT161" s="34">
        <f>(J161*10)/100</f>
        <v>4184905.14</v>
      </c>
      <c r="AU161" s="43"/>
      <c r="AV161" s="44">
        <v>0</v>
      </c>
      <c r="AW161" s="46">
        <f t="shared" si="24"/>
        <v>33311335.199999999</v>
      </c>
      <c r="AX161" s="46">
        <f>O161</f>
        <v>33311335.199999999</v>
      </c>
      <c r="AY161" s="43" t="s">
        <v>329</v>
      </c>
    </row>
    <row r="162" spans="1:51" ht="58.5" customHeight="1" x14ac:dyDescent="0.25">
      <c r="A162" s="47" t="s">
        <v>1183</v>
      </c>
      <c r="B162" s="49">
        <v>45287</v>
      </c>
      <c r="C162" s="43">
        <v>1416</v>
      </c>
      <c r="D162" s="39"/>
      <c r="E162" s="42" t="s">
        <v>1184</v>
      </c>
      <c r="F162" s="40">
        <v>45317</v>
      </c>
      <c r="G162" s="41" t="s">
        <v>1185</v>
      </c>
      <c r="H162" s="43" t="s">
        <v>140</v>
      </c>
      <c r="I162" s="43" t="s">
        <v>1186</v>
      </c>
      <c r="J162" s="55">
        <v>1312363937.5</v>
      </c>
      <c r="K162" s="55">
        <v>1312363937.5</v>
      </c>
      <c r="L162" s="55">
        <v>0</v>
      </c>
      <c r="M162" s="55">
        <v>0</v>
      </c>
      <c r="N162" s="44">
        <v>1312363937.5</v>
      </c>
      <c r="O162" s="34">
        <f t="shared" si="17"/>
        <v>1312363937.5</v>
      </c>
      <c r="P162" s="34">
        <f t="shared" si="16"/>
        <v>1312363937.5</v>
      </c>
      <c r="Q162" s="43" t="s">
        <v>1187</v>
      </c>
      <c r="R162" s="43" t="s">
        <v>1188</v>
      </c>
      <c r="S162" s="43" t="s">
        <v>1189</v>
      </c>
      <c r="T162" s="43" t="s">
        <v>93</v>
      </c>
      <c r="U162" s="48">
        <v>0</v>
      </c>
      <c r="V162" s="41">
        <v>100</v>
      </c>
      <c r="W162" s="41" t="s">
        <v>82</v>
      </c>
      <c r="X162" s="50">
        <v>1</v>
      </c>
      <c r="Y162" s="34">
        <f>P162/AA162</f>
        <v>23003.75</v>
      </c>
      <c r="Z162" s="44">
        <f t="shared" si="22"/>
        <v>23003.75</v>
      </c>
      <c r="AA162" s="44">
        <f t="shared" si="20"/>
        <v>57050</v>
      </c>
      <c r="AB162" s="44">
        <f>310+56740</f>
        <v>57050</v>
      </c>
      <c r="AC162" s="44">
        <v>0</v>
      </c>
      <c r="AD162" s="44">
        <v>0</v>
      </c>
      <c r="AE162" s="44">
        <v>310</v>
      </c>
      <c r="AF162" s="44">
        <f t="shared" si="19"/>
        <v>7131162.5</v>
      </c>
      <c r="AG162" s="44">
        <v>56740</v>
      </c>
      <c r="AH162" s="44">
        <f t="shared" si="18"/>
        <v>1305232775</v>
      </c>
      <c r="AI162" s="44">
        <f t="shared" si="21"/>
        <v>57050</v>
      </c>
      <c r="AJ162" s="44">
        <f t="shared" si="23"/>
        <v>57050</v>
      </c>
      <c r="AK162" s="43"/>
      <c r="AL162" s="40">
        <v>45383</v>
      </c>
      <c r="AM162" s="40"/>
      <c r="AN162" s="40"/>
      <c r="AO162" s="40">
        <v>45413</v>
      </c>
      <c r="AP162" s="40"/>
      <c r="AQ162" s="49"/>
      <c r="AR162" s="41" t="s">
        <v>61</v>
      </c>
      <c r="AS162" s="41">
        <v>10</v>
      </c>
      <c r="AT162" s="34">
        <f>(J162*10)/100</f>
        <v>131236393.75</v>
      </c>
      <c r="AU162" s="43"/>
      <c r="AV162" s="44">
        <v>0</v>
      </c>
      <c r="AW162" s="46">
        <f t="shared" si="24"/>
        <v>1312363937.5</v>
      </c>
      <c r="AX162" s="46">
        <f>O162</f>
        <v>1312363937.5</v>
      </c>
      <c r="AY162" s="43" t="s">
        <v>329</v>
      </c>
    </row>
    <row r="163" spans="1:51" ht="58.5" customHeight="1" x14ac:dyDescent="0.25">
      <c r="A163" s="47" t="s">
        <v>1190</v>
      </c>
      <c r="B163" s="49">
        <v>45287</v>
      </c>
      <c r="C163" s="43">
        <v>1416</v>
      </c>
      <c r="D163" s="39"/>
      <c r="E163" s="42" t="s">
        <v>1191</v>
      </c>
      <c r="F163" s="40">
        <v>45317</v>
      </c>
      <c r="G163" s="41" t="s">
        <v>1192</v>
      </c>
      <c r="H163" s="43" t="s">
        <v>1193</v>
      </c>
      <c r="I163" s="43" t="s">
        <v>1194</v>
      </c>
      <c r="J163" s="55">
        <v>29904355.5</v>
      </c>
      <c r="K163" s="55">
        <v>29904355.5</v>
      </c>
      <c r="L163" s="55">
        <v>0</v>
      </c>
      <c r="M163" s="55">
        <v>0</v>
      </c>
      <c r="N163" s="44">
        <v>29904355.5</v>
      </c>
      <c r="O163" s="34">
        <f t="shared" si="17"/>
        <v>29904355.5</v>
      </c>
      <c r="P163" s="34">
        <f t="shared" si="16"/>
        <v>29904355.5</v>
      </c>
      <c r="Q163" s="43" t="s">
        <v>1195</v>
      </c>
      <c r="R163" s="43" t="s">
        <v>1196</v>
      </c>
      <c r="S163" s="43" t="s">
        <v>1197</v>
      </c>
      <c r="T163" s="43" t="s">
        <v>81</v>
      </c>
      <c r="U163" s="48">
        <v>100</v>
      </c>
      <c r="V163" s="41">
        <v>0</v>
      </c>
      <c r="W163" s="41" t="s">
        <v>392</v>
      </c>
      <c r="X163" s="54" t="s">
        <v>1198</v>
      </c>
      <c r="Y163" s="34">
        <f>P163/AA163</f>
        <v>15.69</v>
      </c>
      <c r="Z163" s="44" t="e">
        <f t="shared" si="22"/>
        <v>#VALUE!</v>
      </c>
      <c r="AA163" s="44">
        <f t="shared" si="20"/>
        <v>1905950</v>
      </c>
      <c r="AB163" s="44">
        <f>950150+955800</f>
        <v>1905950</v>
      </c>
      <c r="AC163" s="44">
        <v>0</v>
      </c>
      <c r="AD163" s="44">
        <v>0</v>
      </c>
      <c r="AE163" s="44">
        <v>950150</v>
      </c>
      <c r="AF163" s="44">
        <f t="shared" si="19"/>
        <v>14907853.5</v>
      </c>
      <c r="AG163" s="44">
        <v>955800</v>
      </c>
      <c r="AH163" s="44">
        <f t="shared" si="18"/>
        <v>14996502</v>
      </c>
      <c r="AI163" s="44" t="e">
        <f t="shared" si="21"/>
        <v>#VALUE!</v>
      </c>
      <c r="AJ163" s="44" t="e">
        <f t="shared" si="23"/>
        <v>#VALUE!</v>
      </c>
      <c r="AK163" s="43"/>
      <c r="AL163" s="40">
        <v>45352</v>
      </c>
      <c r="AM163" s="40"/>
      <c r="AN163" s="40"/>
      <c r="AO163" s="40">
        <v>45383</v>
      </c>
      <c r="AP163" s="40"/>
      <c r="AQ163" s="49"/>
      <c r="AR163" s="41" t="s">
        <v>61</v>
      </c>
      <c r="AS163" s="41">
        <v>10</v>
      </c>
      <c r="AT163" s="34">
        <f>(J163*10)/100</f>
        <v>2990435.55</v>
      </c>
      <c r="AU163" s="43"/>
      <c r="AV163" s="44">
        <v>0</v>
      </c>
      <c r="AW163" s="46">
        <f t="shared" si="24"/>
        <v>29904355.5</v>
      </c>
      <c r="AX163" s="46">
        <f>O163</f>
        <v>29904355.5</v>
      </c>
      <c r="AY163" s="43" t="s">
        <v>329</v>
      </c>
    </row>
    <row r="164" spans="1:51" ht="58.5" customHeight="1" x14ac:dyDescent="0.25">
      <c r="A164" s="47" t="s">
        <v>1199</v>
      </c>
      <c r="B164" s="49">
        <v>45287</v>
      </c>
      <c r="C164" s="43">
        <v>545</v>
      </c>
      <c r="D164" s="39"/>
      <c r="E164" s="42" t="s">
        <v>1200</v>
      </c>
      <c r="F164" s="40">
        <v>45320</v>
      </c>
      <c r="G164" s="41" t="s">
        <v>1201</v>
      </c>
      <c r="H164" s="43" t="s">
        <v>87</v>
      </c>
      <c r="I164" s="43" t="s">
        <v>387</v>
      </c>
      <c r="J164" s="55">
        <v>445962000</v>
      </c>
      <c r="K164" s="55">
        <v>445962000</v>
      </c>
      <c r="L164" s="55">
        <v>0</v>
      </c>
      <c r="M164" s="55">
        <v>0</v>
      </c>
      <c r="N164" s="44">
        <v>445962000</v>
      </c>
      <c r="O164" s="34">
        <f t="shared" si="17"/>
        <v>445962000</v>
      </c>
      <c r="P164" s="34">
        <f t="shared" si="16"/>
        <v>445962000</v>
      </c>
      <c r="Q164" s="43" t="s">
        <v>388</v>
      </c>
      <c r="R164" s="43" t="s">
        <v>1202</v>
      </c>
      <c r="S164" s="43" t="s">
        <v>390</v>
      </c>
      <c r="T164" s="43" t="s">
        <v>391</v>
      </c>
      <c r="U164" s="48">
        <v>100</v>
      </c>
      <c r="V164" s="41">
        <v>0</v>
      </c>
      <c r="W164" s="41" t="s">
        <v>392</v>
      </c>
      <c r="X164" s="50">
        <v>60</v>
      </c>
      <c r="Y164" s="34">
        <f>P164/AA164</f>
        <v>15950</v>
      </c>
      <c r="Z164" s="44">
        <f t="shared" si="22"/>
        <v>957000</v>
      </c>
      <c r="AA164" s="44">
        <f t="shared" si="20"/>
        <v>27960</v>
      </c>
      <c r="AB164" s="44">
        <v>27960</v>
      </c>
      <c r="AC164" s="44">
        <v>0</v>
      </c>
      <c r="AD164" s="44">
        <v>0</v>
      </c>
      <c r="AE164" s="44"/>
      <c r="AF164" s="44">
        <f t="shared" si="19"/>
        <v>0</v>
      </c>
      <c r="AG164" s="44"/>
      <c r="AH164" s="44">
        <f t="shared" si="18"/>
        <v>0</v>
      </c>
      <c r="AI164" s="44">
        <f t="shared" si="21"/>
        <v>466</v>
      </c>
      <c r="AJ164" s="44">
        <f t="shared" si="23"/>
        <v>466</v>
      </c>
      <c r="AK164" s="43"/>
      <c r="AL164" s="40">
        <v>45352</v>
      </c>
      <c r="AM164" s="40"/>
      <c r="AN164" s="40"/>
      <c r="AO164" s="40">
        <v>45383</v>
      </c>
      <c r="AP164" s="40"/>
      <c r="AQ164" s="49"/>
      <c r="AR164" s="41" t="s">
        <v>61</v>
      </c>
      <c r="AS164" s="41">
        <v>10</v>
      </c>
      <c r="AT164" s="34">
        <f>(J164*10)/100</f>
        <v>44596200</v>
      </c>
      <c r="AU164" s="43"/>
      <c r="AV164" s="44">
        <v>0</v>
      </c>
      <c r="AW164" s="46">
        <f t="shared" si="24"/>
        <v>445962000</v>
      </c>
      <c r="AX164" s="46">
        <f>O164</f>
        <v>445962000</v>
      </c>
      <c r="AY164" s="43" t="s">
        <v>329</v>
      </c>
    </row>
    <row r="165" spans="1:51" ht="58.5" customHeight="1" x14ac:dyDescent="0.25">
      <c r="A165" s="47" t="s">
        <v>1203</v>
      </c>
      <c r="B165" s="49">
        <v>45287</v>
      </c>
      <c r="C165" s="43">
        <v>1416</v>
      </c>
      <c r="D165" s="39"/>
      <c r="E165" s="42" t="s">
        <v>1204</v>
      </c>
      <c r="F165" s="40">
        <v>45320</v>
      </c>
      <c r="G165" s="41" t="s">
        <v>1205</v>
      </c>
      <c r="H165" s="43" t="s">
        <v>1206</v>
      </c>
      <c r="I165" s="43" t="s">
        <v>1207</v>
      </c>
      <c r="J165" s="55">
        <v>33513232.5</v>
      </c>
      <c r="K165" s="55">
        <v>33513232.5</v>
      </c>
      <c r="L165" s="55">
        <v>0</v>
      </c>
      <c r="M165" s="55">
        <v>0</v>
      </c>
      <c r="N165" s="44">
        <v>33513232.5</v>
      </c>
      <c r="O165" s="34">
        <f t="shared" si="17"/>
        <v>33513232.5</v>
      </c>
      <c r="P165" s="34">
        <f t="shared" si="17"/>
        <v>33513232.5</v>
      </c>
      <c r="Q165" s="43" t="s">
        <v>1208</v>
      </c>
      <c r="R165" s="43" t="s">
        <v>1209</v>
      </c>
      <c r="S165" s="43" t="s">
        <v>1210</v>
      </c>
      <c r="T165" s="43" t="s">
        <v>81</v>
      </c>
      <c r="U165" s="48">
        <v>100</v>
      </c>
      <c r="V165" s="41">
        <v>0</v>
      </c>
      <c r="W165" s="41" t="s">
        <v>392</v>
      </c>
      <c r="X165" s="54" t="s">
        <v>1198</v>
      </c>
      <c r="Y165" s="34">
        <f>P165/AA165</f>
        <v>22.11</v>
      </c>
      <c r="Z165" s="44" t="e">
        <f t="shared" si="22"/>
        <v>#VALUE!</v>
      </c>
      <c r="AA165" s="44">
        <f t="shared" si="20"/>
        <v>1515750</v>
      </c>
      <c r="AB165" s="44">
        <f>281500+1234250</f>
        <v>1515750</v>
      </c>
      <c r="AC165" s="44">
        <v>0</v>
      </c>
      <c r="AD165" s="44">
        <v>0</v>
      </c>
      <c r="AE165" s="44">
        <v>281500</v>
      </c>
      <c r="AF165" s="44">
        <f t="shared" si="19"/>
        <v>6223965</v>
      </c>
      <c r="AG165" s="44">
        <v>1234250</v>
      </c>
      <c r="AH165" s="44">
        <f t="shared" si="18"/>
        <v>27289267.5</v>
      </c>
      <c r="AI165" s="44" t="e">
        <f t="shared" si="21"/>
        <v>#VALUE!</v>
      </c>
      <c r="AJ165" s="44" t="e">
        <f t="shared" si="23"/>
        <v>#VALUE!</v>
      </c>
      <c r="AK165" s="43"/>
      <c r="AL165" s="40">
        <v>45352</v>
      </c>
      <c r="AM165" s="40"/>
      <c r="AN165" s="40"/>
      <c r="AO165" s="40">
        <v>45383</v>
      </c>
      <c r="AP165" s="40"/>
      <c r="AQ165" s="49"/>
      <c r="AR165" s="41" t="s">
        <v>61</v>
      </c>
      <c r="AS165" s="41">
        <v>10</v>
      </c>
      <c r="AT165" s="34">
        <f>(J165*10)/100</f>
        <v>3351323.25</v>
      </c>
      <c r="AU165" s="43"/>
      <c r="AV165" s="44">
        <v>0</v>
      </c>
      <c r="AW165" s="46">
        <f t="shared" si="24"/>
        <v>33513232.5</v>
      </c>
      <c r="AX165" s="46">
        <f>O165</f>
        <v>33513232.5</v>
      </c>
      <c r="AY165" s="43" t="s">
        <v>329</v>
      </c>
    </row>
    <row r="166" spans="1:51" ht="58.5" customHeight="1" x14ac:dyDescent="0.25">
      <c r="A166" s="47" t="s">
        <v>1211</v>
      </c>
      <c r="B166" s="49">
        <v>45287</v>
      </c>
      <c r="C166" s="43">
        <v>1416</v>
      </c>
      <c r="D166" s="39"/>
      <c r="E166" s="42" t="s">
        <v>1212</v>
      </c>
      <c r="F166" s="40">
        <v>45317</v>
      </c>
      <c r="G166" s="41" t="s">
        <v>1213</v>
      </c>
      <c r="H166" s="43" t="s">
        <v>140</v>
      </c>
      <c r="I166" s="43" t="s">
        <v>1214</v>
      </c>
      <c r="J166" s="55">
        <v>7338720.4000000004</v>
      </c>
      <c r="K166" s="55">
        <v>7338720.4000000004</v>
      </c>
      <c r="L166" s="55">
        <v>0</v>
      </c>
      <c r="M166" s="55">
        <v>0</v>
      </c>
      <c r="N166" s="44">
        <v>7338720.4000000004</v>
      </c>
      <c r="O166" s="34">
        <f t="shared" ref="O166:P229" si="25">N166</f>
        <v>7338720.4000000004</v>
      </c>
      <c r="P166" s="34">
        <f t="shared" si="25"/>
        <v>7338720.4000000004</v>
      </c>
      <c r="Q166" s="43" t="s">
        <v>1187</v>
      </c>
      <c r="R166" s="43" t="s">
        <v>1215</v>
      </c>
      <c r="S166" s="43" t="s">
        <v>1189</v>
      </c>
      <c r="T166" s="43" t="s">
        <v>93</v>
      </c>
      <c r="U166" s="48">
        <v>0</v>
      </c>
      <c r="V166" s="41">
        <v>100</v>
      </c>
      <c r="W166" s="41" t="s">
        <v>392</v>
      </c>
      <c r="X166" s="50">
        <v>1</v>
      </c>
      <c r="Y166" s="34">
        <f>P166/AA166</f>
        <v>14446.300000000001</v>
      </c>
      <c r="Z166" s="44">
        <f t="shared" si="22"/>
        <v>14446.300000000001</v>
      </c>
      <c r="AA166" s="44">
        <f t="shared" si="20"/>
        <v>508</v>
      </c>
      <c r="AB166" s="44">
        <f>4+504</f>
        <v>508</v>
      </c>
      <c r="AC166" s="44">
        <v>0</v>
      </c>
      <c r="AD166" s="44">
        <v>0</v>
      </c>
      <c r="AE166" s="44">
        <v>4</v>
      </c>
      <c r="AF166" s="44">
        <f t="shared" si="19"/>
        <v>57785.200000000004</v>
      </c>
      <c r="AG166" s="44">
        <v>504</v>
      </c>
      <c r="AH166" s="44">
        <f t="shared" si="18"/>
        <v>7280935.2000000002</v>
      </c>
      <c r="AI166" s="44">
        <f t="shared" si="21"/>
        <v>508</v>
      </c>
      <c r="AJ166" s="44">
        <f t="shared" si="23"/>
        <v>508</v>
      </c>
      <c r="AK166" s="43"/>
      <c r="AL166" s="40">
        <v>45383</v>
      </c>
      <c r="AM166" s="40"/>
      <c r="AN166" s="40"/>
      <c r="AO166" s="40">
        <v>45413</v>
      </c>
      <c r="AP166" s="40"/>
      <c r="AQ166" s="49"/>
      <c r="AR166" s="41" t="s">
        <v>61</v>
      </c>
      <c r="AS166" s="41">
        <v>10</v>
      </c>
      <c r="AT166" s="34">
        <f>(J166*10)/100</f>
        <v>733872.04</v>
      </c>
      <c r="AU166" s="43"/>
      <c r="AV166" s="44">
        <v>0</v>
      </c>
      <c r="AW166" s="46">
        <f t="shared" si="24"/>
        <v>7338720.4000000004</v>
      </c>
      <c r="AX166" s="46">
        <f>O166</f>
        <v>7338720.4000000004</v>
      </c>
      <c r="AY166" s="43" t="s">
        <v>329</v>
      </c>
    </row>
    <row r="167" spans="1:51" ht="58.5" customHeight="1" x14ac:dyDescent="0.25">
      <c r="A167" s="47" t="s">
        <v>1216</v>
      </c>
      <c r="B167" s="49">
        <v>45287</v>
      </c>
      <c r="C167" s="43">
        <v>1416</v>
      </c>
      <c r="D167" s="39"/>
      <c r="E167" s="42" t="s">
        <v>1217</v>
      </c>
      <c r="F167" s="40">
        <v>45320</v>
      </c>
      <c r="G167" s="41" t="s">
        <v>1218</v>
      </c>
      <c r="H167" s="43" t="s">
        <v>87</v>
      </c>
      <c r="I167" s="43" t="s">
        <v>1219</v>
      </c>
      <c r="J167" s="55">
        <v>28214993.25</v>
      </c>
      <c r="K167" s="55">
        <v>28214993.25</v>
      </c>
      <c r="L167" s="55">
        <v>0</v>
      </c>
      <c r="M167" s="55">
        <v>0</v>
      </c>
      <c r="N167" s="44">
        <v>28214993.25</v>
      </c>
      <c r="O167" s="34">
        <f t="shared" si="25"/>
        <v>28214993.25</v>
      </c>
      <c r="P167" s="34">
        <f t="shared" si="25"/>
        <v>28214993.25</v>
      </c>
      <c r="Q167" s="43" t="s">
        <v>1220</v>
      </c>
      <c r="R167" s="43" t="s">
        <v>1221</v>
      </c>
      <c r="S167" s="43" t="s">
        <v>1222</v>
      </c>
      <c r="T167" s="43" t="s">
        <v>93</v>
      </c>
      <c r="U167" s="48">
        <v>0</v>
      </c>
      <c r="V167" s="41">
        <v>100</v>
      </c>
      <c r="W167" s="41" t="s">
        <v>392</v>
      </c>
      <c r="X167" s="50">
        <v>3</v>
      </c>
      <c r="Y167" s="34">
        <f>P167/AA167</f>
        <v>69666.649999999994</v>
      </c>
      <c r="Z167" s="44">
        <f t="shared" si="22"/>
        <v>208999.94999999998</v>
      </c>
      <c r="AA167" s="44">
        <f t="shared" si="20"/>
        <v>405</v>
      </c>
      <c r="AB167" s="44">
        <v>405</v>
      </c>
      <c r="AC167" s="44">
        <v>0</v>
      </c>
      <c r="AD167" s="44">
        <v>0</v>
      </c>
      <c r="AE167" s="44">
        <v>0</v>
      </c>
      <c r="AF167" s="44">
        <f t="shared" si="19"/>
        <v>0</v>
      </c>
      <c r="AG167" s="44">
        <v>405</v>
      </c>
      <c r="AH167" s="44">
        <f t="shared" si="18"/>
        <v>28214993.249999996</v>
      </c>
      <c r="AI167" s="44">
        <f t="shared" si="21"/>
        <v>135</v>
      </c>
      <c r="AJ167" s="44">
        <f t="shared" si="23"/>
        <v>135</v>
      </c>
      <c r="AK167" s="43"/>
      <c r="AL167" s="40">
        <v>45352</v>
      </c>
      <c r="AM167" s="40"/>
      <c r="AN167" s="40"/>
      <c r="AO167" s="40">
        <v>45383</v>
      </c>
      <c r="AP167" s="40"/>
      <c r="AQ167" s="49"/>
      <c r="AR167" s="41" t="s">
        <v>61</v>
      </c>
      <c r="AS167" s="41">
        <v>10</v>
      </c>
      <c r="AT167" s="34">
        <f>(J167*10)/100</f>
        <v>2821499.3250000002</v>
      </c>
      <c r="AU167" s="43"/>
      <c r="AV167" s="44">
        <v>0</v>
      </c>
      <c r="AW167" s="46">
        <f t="shared" si="24"/>
        <v>28214993.25</v>
      </c>
      <c r="AX167" s="46">
        <f>O167</f>
        <v>28214993.25</v>
      </c>
      <c r="AY167" s="43" t="s">
        <v>329</v>
      </c>
    </row>
    <row r="168" spans="1:51" ht="58.5" customHeight="1" x14ac:dyDescent="0.25">
      <c r="A168" s="47" t="s">
        <v>1223</v>
      </c>
      <c r="B168" s="49">
        <v>45287</v>
      </c>
      <c r="C168" s="43">
        <v>1416</v>
      </c>
      <c r="D168" s="39" t="s">
        <v>436</v>
      </c>
      <c r="E168" s="42" t="s">
        <v>1224</v>
      </c>
      <c r="F168" s="40" t="s">
        <v>436</v>
      </c>
      <c r="G168" s="41" t="s">
        <v>436</v>
      </c>
      <c r="H168" s="43" t="s">
        <v>436</v>
      </c>
      <c r="I168" s="43" t="s">
        <v>1225</v>
      </c>
      <c r="J168" s="55">
        <v>5281557.5</v>
      </c>
      <c r="K168" s="55">
        <v>5281557.5</v>
      </c>
      <c r="L168" s="55"/>
      <c r="M168" s="55"/>
      <c r="N168" s="44">
        <v>0</v>
      </c>
      <c r="O168" s="34">
        <f t="shared" si="25"/>
        <v>0</v>
      </c>
      <c r="P168" s="34">
        <f t="shared" si="25"/>
        <v>0</v>
      </c>
      <c r="Q168" s="43"/>
      <c r="R168" s="43"/>
      <c r="S168" s="43"/>
      <c r="T168" s="43"/>
      <c r="U168" s="48"/>
      <c r="V168" s="41"/>
      <c r="W168" s="41"/>
      <c r="X168" s="50"/>
      <c r="Y168" s="34" t="e">
        <f>P168/AA168</f>
        <v>#DIV/0!</v>
      </c>
      <c r="Z168" s="44" t="e">
        <f t="shared" si="22"/>
        <v>#DIV/0!</v>
      </c>
      <c r="AA168" s="44">
        <f t="shared" si="20"/>
        <v>0</v>
      </c>
      <c r="AB168" s="44">
        <v>0</v>
      </c>
      <c r="AC168" s="44">
        <v>0</v>
      </c>
      <c r="AD168" s="44">
        <v>0</v>
      </c>
      <c r="AE168" s="44"/>
      <c r="AF168" s="44" t="e">
        <f t="shared" si="19"/>
        <v>#DIV/0!</v>
      </c>
      <c r="AG168" s="44"/>
      <c r="AH168" s="44" t="e">
        <f t="shared" si="18"/>
        <v>#DIV/0!</v>
      </c>
      <c r="AI168" s="44" t="e">
        <f t="shared" si="21"/>
        <v>#DIV/0!</v>
      </c>
      <c r="AJ168" s="44" t="e">
        <f t="shared" si="23"/>
        <v>#DIV/0!</v>
      </c>
      <c r="AK168" s="43"/>
      <c r="AL168" s="40">
        <v>45352</v>
      </c>
      <c r="AM168" s="40"/>
      <c r="AN168" s="40"/>
      <c r="AO168" s="40"/>
      <c r="AP168" s="40"/>
      <c r="AQ168" s="49"/>
      <c r="AR168" s="41"/>
      <c r="AS168" s="41">
        <v>10</v>
      </c>
      <c r="AT168" s="34">
        <f>(J168*10)/100</f>
        <v>528155.75</v>
      </c>
      <c r="AU168" s="43"/>
      <c r="AV168" s="44">
        <v>0</v>
      </c>
      <c r="AW168" s="46">
        <f t="shared" si="24"/>
        <v>0</v>
      </c>
      <c r="AX168" s="46">
        <f>O168</f>
        <v>0</v>
      </c>
      <c r="AY168" s="43" t="s">
        <v>436</v>
      </c>
    </row>
    <row r="169" spans="1:51" ht="58.5" customHeight="1" x14ac:dyDescent="0.25">
      <c r="A169" s="47" t="s">
        <v>1226</v>
      </c>
      <c r="B169" s="49">
        <v>45287</v>
      </c>
      <c r="C169" s="43" t="s">
        <v>437</v>
      </c>
      <c r="D169" s="39"/>
      <c r="E169" s="42" t="s">
        <v>1227</v>
      </c>
      <c r="F169" s="40">
        <v>45317</v>
      </c>
      <c r="G169" s="41" t="s">
        <v>1228</v>
      </c>
      <c r="H169" s="43" t="s">
        <v>225</v>
      </c>
      <c r="I169" s="43" t="s">
        <v>496</v>
      </c>
      <c r="J169" s="55">
        <v>64380912</v>
      </c>
      <c r="K169" s="55">
        <v>64380912</v>
      </c>
      <c r="L169" s="55">
        <v>0</v>
      </c>
      <c r="M169" s="55">
        <v>0</v>
      </c>
      <c r="N169" s="44">
        <v>64380912</v>
      </c>
      <c r="O169" s="34">
        <f t="shared" si="25"/>
        <v>64380912</v>
      </c>
      <c r="P169" s="34">
        <f t="shared" si="25"/>
        <v>64380912</v>
      </c>
      <c r="Q169" s="43" t="s">
        <v>1229</v>
      </c>
      <c r="R169" s="43" t="s">
        <v>1230</v>
      </c>
      <c r="S169" s="43" t="s">
        <v>1231</v>
      </c>
      <c r="T169" s="43" t="s">
        <v>81</v>
      </c>
      <c r="U169" s="48">
        <v>100</v>
      </c>
      <c r="V169" s="41">
        <v>0</v>
      </c>
      <c r="W169" s="41" t="s">
        <v>392</v>
      </c>
      <c r="X169" s="50">
        <v>60</v>
      </c>
      <c r="Y169" s="34">
        <f>P169/AA169</f>
        <v>17.3</v>
      </c>
      <c r="Z169" s="44">
        <f t="shared" si="22"/>
        <v>1038</v>
      </c>
      <c r="AA169" s="44">
        <f t="shared" si="20"/>
        <v>3721440</v>
      </c>
      <c r="AB169" s="44">
        <v>3721440</v>
      </c>
      <c r="AC169" s="44">
        <v>0</v>
      </c>
      <c r="AD169" s="44">
        <v>0</v>
      </c>
      <c r="AE169" s="44">
        <v>0</v>
      </c>
      <c r="AF169" s="44">
        <f t="shared" si="19"/>
        <v>0</v>
      </c>
      <c r="AG169" s="44">
        <v>0</v>
      </c>
      <c r="AH169" s="44">
        <f t="shared" si="18"/>
        <v>0</v>
      </c>
      <c r="AI169" s="44">
        <f t="shared" si="21"/>
        <v>62024</v>
      </c>
      <c r="AJ169" s="44">
        <f t="shared" si="23"/>
        <v>62024</v>
      </c>
      <c r="AK169" s="43"/>
      <c r="AL169" s="40">
        <v>45382</v>
      </c>
      <c r="AM169" s="40"/>
      <c r="AN169" s="40"/>
      <c r="AO169" s="40">
        <v>45413</v>
      </c>
      <c r="AP169" s="40"/>
      <c r="AQ169" s="49"/>
      <c r="AR169" s="41" t="s">
        <v>61</v>
      </c>
      <c r="AS169" s="41">
        <v>10</v>
      </c>
      <c r="AT169" s="34">
        <f>(J169*10)/100</f>
        <v>6438091.2000000002</v>
      </c>
      <c r="AU169" s="43"/>
      <c r="AV169" s="44">
        <v>0</v>
      </c>
      <c r="AW169" s="46">
        <f t="shared" si="24"/>
        <v>64380912</v>
      </c>
      <c r="AX169" s="46">
        <f>O169</f>
        <v>64380912</v>
      </c>
      <c r="AY169" s="43" t="s">
        <v>329</v>
      </c>
    </row>
    <row r="170" spans="1:51" ht="58.5" customHeight="1" x14ac:dyDescent="0.25">
      <c r="A170" s="47" t="s">
        <v>1232</v>
      </c>
      <c r="B170" s="49">
        <v>45287</v>
      </c>
      <c r="C170" s="43" t="s">
        <v>437</v>
      </c>
      <c r="D170" s="39"/>
      <c r="E170" s="42" t="s">
        <v>1233</v>
      </c>
      <c r="F170" s="40">
        <v>45317</v>
      </c>
      <c r="G170" s="41" t="s">
        <v>1234</v>
      </c>
      <c r="H170" s="43" t="s">
        <v>225</v>
      </c>
      <c r="I170" s="43" t="s">
        <v>1235</v>
      </c>
      <c r="J170" s="55">
        <v>18012532.800000001</v>
      </c>
      <c r="K170" s="55">
        <v>18012532.800000001</v>
      </c>
      <c r="L170" s="55">
        <v>0</v>
      </c>
      <c r="M170" s="55">
        <v>0</v>
      </c>
      <c r="N170" s="44">
        <v>18012532.800000001</v>
      </c>
      <c r="O170" s="34">
        <f t="shared" si="25"/>
        <v>18012532.800000001</v>
      </c>
      <c r="P170" s="34">
        <f t="shared" si="25"/>
        <v>18012532.800000001</v>
      </c>
      <c r="Q170" s="43" t="s">
        <v>1236</v>
      </c>
      <c r="R170" s="43" t="s">
        <v>1237</v>
      </c>
      <c r="S170" s="43" t="s">
        <v>1238</v>
      </c>
      <c r="T170" s="43" t="s">
        <v>81</v>
      </c>
      <c r="U170" s="48">
        <v>100</v>
      </c>
      <c r="V170" s="41">
        <v>0</v>
      </c>
      <c r="W170" s="41" t="s">
        <v>392</v>
      </c>
      <c r="X170" s="50">
        <v>120</v>
      </c>
      <c r="Y170" s="34">
        <f>P170/AA170</f>
        <v>110.86</v>
      </c>
      <c r="Z170" s="44">
        <f t="shared" si="22"/>
        <v>13303.2</v>
      </c>
      <c r="AA170" s="44">
        <f t="shared" si="20"/>
        <v>162480</v>
      </c>
      <c r="AB170" s="44">
        <v>162480</v>
      </c>
      <c r="AC170" s="44">
        <v>0</v>
      </c>
      <c r="AD170" s="44">
        <v>0</v>
      </c>
      <c r="AE170" s="44">
        <v>0</v>
      </c>
      <c r="AF170" s="44">
        <f t="shared" si="19"/>
        <v>0</v>
      </c>
      <c r="AG170" s="44">
        <v>0</v>
      </c>
      <c r="AH170" s="44">
        <f t="shared" si="18"/>
        <v>0</v>
      </c>
      <c r="AI170" s="44">
        <f t="shared" si="21"/>
        <v>1354</v>
      </c>
      <c r="AJ170" s="44">
        <f t="shared" si="23"/>
        <v>1354</v>
      </c>
      <c r="AK170" s="43"/>
      <c r="AL170" s="40">
        <v>45383</v>
      </c>
      <c r="AM170" s="40"/>
      <c r="AN170" s="40"/>
      <c r="AO170" s="40">
        <v>45413</v>
      </c>
      <c r="AP170" s="40"/>
      <c r="AQ170" s="49"/>
      <c r="AR170" s="41" t="s">
        <v>61</v>
      </c>
      <c r="AS170" s="41">
        <v>10</v>
      </c>
      <c r="AT170" s="34">
        <f>(J170*10)/100</f>
        <v>1801253.28</v>
      </c>
      <c r="AU170" s="43"/>
      <c r="AV170" s="44">
        <v>0</v>
      </c>
      <c r="AW170" s="46">
        <f t="shared" si="24"/>
        <v>18012532.800000001</v>
      </c>
      <c r="AX170" s="46">
        <f>O170</f>
        <v>18012532.800000001</v>
      </c>
      <c r="AY170" s="43" t="s">
        <v>329</v>
      </c>
    </row>
    <row r="171" spans="1:51" ht="58.5" customHeight="1" x14ac:dyDescent="0.25">
      <c r="A171" s="47" t="s">
        <v>1239</v>
      </c>
      <c r="B171" s="49">
        <v>45287</v>
      </c>
      <c r="C171" s="43" t="s">
        <v>437</v>
      </c>
      <c r="D171" s="39" t="s">
        <v>1240</v>
      </c>
      <c r="E171" s="42" t="s">
        <v>1241</v>
      </c>
      <c r="F171" s="40" t="s">
        <v>1240</v>
      </c>
      <c r="G171" s="41" t="s">
        <v>1240</v>
      </c>
      <c r="H171" s="41" t="s">
        <v>1240</v>
      </c>
      <c r="I171" s="43" t="s">
        <v>1242</v>
      </c>
      <c r="J171" s="55">
        <v>7038016</v>
      </c>
      <c r="K171" s="55">
        <v>7038016</v>
      </c>
      <c r="L171" s="55"/>
      <c r="M171" s="55"/>
      <c r="N171" s="44">
        <v>0</v>
      </c>
      <c r="O171" s="34">
        <f t="shared" si="25"/>
        <v>0</v>
      </c>
      <c r="P171" s="34">
        <f t="shared" si="25"/>
        <v>0</v>
      </c>
      <c r="Q171" s="43"/>
      <c r="R171" s="43"/>
      <c r="S171" s="43"/>
      <c r="T171" s="43"/>
      <c r="U171" s="48"/>
      <c r="V171" s="41"/>
      <c r="W171" s="41"/>
      <c r="X171" s="50"/>
      <c r="Y171" s="34" t="e">
        <f>P171/AA171</f>
        <v>#DIV/0!</v>
      </c>
      <c r="Z171" s="44" t="e">
        <f t="shared" si="22"/>
        <v>#DIV/0!</v>
      </c>
      <c r="AA171" s="44">
        <f t="shared" si="20"/>
        <v>0</v>
      </c>
      <c r="AB171" s="44">
        <v>0</v>
      </c>
      <c r="AC171" s="44">
        <v>0</v>
      </c>
      <c r="AD171" s="44">
        <v>0</v>
      </c>
      <c r="AE171" s="44"/>
      <c r="AF171" s="44" t="e">
        <f t="shared" si="19"/>
        <v>#DIV/0!</v>
      </c>
      <c r="AG171" s="44"/>
      <c r="AH171" s="44" t="e">
        <f t="shared" si="18"/>
        <v>#DIV/0!</v>
      </c>
      <c r="AI171" s="44" t="e">
        <f t="shared" si="21"/>
        <v>#DIV/0!</v>
      </c>
      <c r="AJ171" s="44" t="e">
        <f t="shared" si="23"/>
        <v>#DIV/0!</v>
      </c>
      <c r="AK171" s="43"/>
      <c r="AL171" s="40">
        <v>45337</v>
      </c>
      <c r="AM171" s="40"/>
      <c r="AN171" s="40"/>
      <c r="AO171" s="40"/>
      <c r="AP171" s="40"/>
      <c r="AQ171" s="49"/>
      <c r="AR171" s="41"/>
      <c r="AS171" s="41">
        <v>10</v>
      </c>
      <c r="AT171" s="34">
        <f>(J171*10)/100</f>
        <v>703801.6</v>
      </c>
      <c r="AU171" s="43"/>
      <c r="AV171" s="44">
        <v>0</v>
      </c>
      <c r="AW171" s="46">
        <f t="shared" si="24"/>
        <v>0</v>
      </c>
      <c r="AX171" s="46">
        <f>O171</f>
        <v>0</v>
      </c>
      <c r="AY171" s="41" t="s">
        <v>1240</v>
      </c>
    </row>
    <row r="172" spans="1:51" ht="58.5" customHeight="1" x14ac:dyDescent="0.25">
      <c r="A172" s="47" t="s">
        <v>1243</v>
      </c>
      <c r="B172" s="49">
        <v>45287</v>
      </c>
      <c r="C172" s="43" t="s">
        <v>437</v>
      </c>
      <c r="D172" s="39" t="s">
        <v>436</v>
      </c>
      <c r="E172" s="42" t="s">
        <v>1244</v>
      </c>
      <c r="F172" s="40" t="s">
        <v>436</v>
      </c>
      <c r="G172" s="41" t="s">
        <v>436</v>
      </c>
      <c r="H172" s="43" t="s">
        <v>436</v>
      </c>
      <c r="I172" s="43" t="s">
        <v>1245</v>
      </c>
      <c r="J172" s="55">
        <v>2030112</v>
      </c>
      <c r="K172" s="55">
        <v>2030112</v>
      </c>
      <c r="L172" s="55"/>
      <c r="M172" s="55"/>
      <c r="N172" s="44">
        <v>0</v>
      </c>
      <c r="O172" s="34">
        <f t="shared" si="25"/>
        <v>0</v>
      </c>
      <c r="P172" s="34">
        <f t="shared" si="25"/>
        <v>0</v>
      </c>
      <c r="Q172" s="43"/>
      <c r="R172" s="43"/>
      <c r="S172" s="43"/>
      <c r="T172" s="43"/>
      <c r="U172" s="48"/>
      <c r="V172" s="41"/>
      <c r="W172" s="41"/>
      <c r="X172" s="50"/>
      <c r="Y172" s="34" t="e">
        <f>P172/AA172</f>
        <v>#DIV/0!</v>
      </c>
      <c r="Z172" s="44" t="e">
        <f t="shared" si="22"/>
        <v>#DIV/0!</v>
      </c>
      <c r="AA172" s="44">
        <f t="shared" si="20"/>
        <v>0</v>
      </c>
      <c r="AB172" s="44">
        <v>0</v>
      </c>
      <c r="AC172" s="44">
        <v>0</v>
      </c>
      <c r="AD172" s="44">
        <v>0</v>
      </c>
      <c r="AE172" s="44"/>
      <c r="AF172" s="44" t="e">
        <f t="shared" si="19"/>
        <v>#DIV/0!</v>
      </c>
      <c r="AG172" s="44"/>
      <c r="AH172" s="44" t="e">
        <f t="shared" si="18"/>
        <v>#DIV/0!</v>
      </c>
      <c r="AI172" s="44" t="e">
        <f t="shared" si="21"/>
        <v>#DIV/0!</v>
      </c>
      <c r="AJ172" s="44" t="e">
        <f t="shared" si="23"/>
        <v>#DIV/0!</v>
      </c>
      <c r="AK172" s="43"/>
      <c r="AL172" s="40">
        <v>45383</v>
      </c>
      <c r="AM172" s="40"/>
      <c r="AN172" s="40"/>
      <c r="AO172" s="40"/>
      <c r="AP172" s="40"/>
      <c r="AQ172" s="49"/>
      <c r="AR172" s="41"/>
      <c r="AS172" s="41">
        <v>10</v>
      </c>
      <c r="AT172" s="34">
        <f>(J172*10)/100</f>
        <v>203011.20000000001</v>
      </c>
      <c r="AU172" s="43"/>
      <c r="AV172" s="44">
        <v>0</v>
      </c>
      <c r="AW172" s="46">
        <f t="shared" si="24"/>
        <v>0</v>
      </c>
      <c r="AX172" s="46">
        <f>O172</f>
        <v>0</v>
      </c>
      <c r="AY172" s="43" t="s">
        <v>436</v>
      </c>
    </row>
    <row r="173" spans="1:51" ht="58.5" customHeight="1" x14ac:dyDescent="0.25">
      <c r="A173" s="47" t="s">
        <v>1246</v>
      </c>
      <c r="B173" s="49">
        <v>45287</v>
      </c>
      <c r="C173" s="43">
        <v>545</v>
      </c>
      <c r="D173" s="39"/>
      <c r="E173" s="42" t="s">
        <v>1247</v>
      </c>
      <c r="F173" s="40">
        <v>45320</v>
      </c>
      <c r="G173" s="41" t="s">
        <v>1248</v>
      </c>
      <c r="H173" s="43" t="s">
        <v>53</v>
      </c>
      <c r="I173" s="43" t="s">
        <v>1249</v>
      </c>
      <c r="J173" s="55">
        <v>9071705.1600000001</v>
      </c>
      <c r="K173" s="55">
        <v>9071705.1600000001</v>
      </c>
      <c r="L173" s="55">
        <v>0</v>
      </c>
      <c r="M173" s="55">
        <v>0</v>
      </c>
      <c r="N173" s="44">
        <v>9071705.1600000001</v>
      </c>
      <c r="O173" s="34">
        <f t="shared" si="25"/>
        <v>9071705.1600000001</v>
      </c>
      <c r="P173" s="34">
        <f t="shared" si="25"/>
        <v>9071705.1600000001</v>
      </c>
      <c r="Q173" s="43" t="s">
        <v>584</v>
      </c>
      <c r="R173" s="43" t="s">
        <v>1250</v>
      </c>
      <c r="S173" s="43" t="s">
        <v>850</v>
      </c>
      <c r="T173" s="43" t="s">
        <v>58</v>
      </c>
      <c r="U173" s="48">
        <v>0</v>
      </c>
      <c r="V173" s="41">
        <v>100</v>
      </c>
      <c r="W173" s="41" t="s">
        <v>392</v>
      </c>
      <c r="X173" s="50">
        <v>84</v>
      </c>
      <c r="Y173" s="34">
        <f>P173/AA173</f>
        <v>2204.0100000000002</v>
      </c>
      <c r="Z173" s="44">
        <f t="shared" si="22"/>
        <v>185136.84000000003</v>
      </c>
      <c r="AA173" s="44">
        <f t="shared" si="20"/>
        <v>4116</v>
      </c>
      <c r="AB173" s="44">
        <v>4116</v>
      </c>
      <c r="AC173" s="44">
        <v>0</v>
      </c>
      <c r="AD173" s="44">
        <v>0</v>
      </c>
      <c r="AE173" s="44">
        <v>0</v>
      </c>
      <c r="AF173" s="44">
        <f t="shared" si="19"/>
        <v>0</v>
      </c>
      <c r="AG173" s="44">
        <v>0</v>
      </c>
      <c r="AH173" s="44">
        <f t="shared" si="18"/>
        <v>0</v>
      </c>
      <c r="AI173" s="44">
        <f t="shared" si="21"/>
        <v>49</v>
      </c>
      <c r="AJ173" s="44">
        <f t="shared" si="23"/>
        <v>49</v>
      </c>
      <c r="AK173" s="43"/>
      <c r="AL173" s="40">
        <v>45337</v>
      </c>
      <c r="AM173" s="40"/>
      <c r="AN173" s="40"/>
      <c r="AO173" s="40">
        <v>45366</v>
      </c>
      <c r="AP173" s="40"/>
      <c r="AQ173" s="49"/>
      <c r="AR173" s="41" t="s">
        <v>61</v>
      </c>
      <c r="AS173" s="41">
        <v>10</v>
      </c>
      <c r="AT173" s="34">
        <f>(J173*10)/100</f>
        <v>907170.51599999995</v>
      </c>
      <c r="AU173" s="43"/>
      <c r="AV173" s="44">
        <v>0</v>
      </c>
      <c r="AW173" s="46">
        <f t="shared" si="24"/>
        <v>9071705.1600000001</v>
      </c>
      <c r="AX173" s="46">
        <f>O173</f>
        <v>9071705.1600000001</v>
      </c>
      <c r="AY173" s="43" t="s">
        <v>329</v>
      </c>
    </row>
    <row r="174" spans="1:51" ht="58.5" customHeight="1" x14ac:dyDescent="0.25">
      <c r="A174" s="47" t="s">
        <v>1251</v>
      </c>
      <c r="B174" s="49">
        <v>45287</v>
      </c>
      <c r="C174" s="43" t="s">
        <v>437</v>
      </c>
      <c r="D174" s="39"/>
      <c r="E174" s="42" t="s">
        <v>1252</v>
      </c>
      <c r="F174" s="40">
        <v>45317</v>
      </c>
      <c r="G174" s="41" t="s">
        <v>1253</v>
      </c>
      <c r="H174" s="43" t="s">
        <v>140</v>
      </c>
      <c r="I174" s="43" t="s">
        <v>1254</v>
      </c>
      <c r="J174" s="55">
        <v>253458935.40000001</v>
      </c>
      <c r="K174" s="55">
        <v>253458935.40000001</v>
      </c>
      <c r="L174" s="55">
        <v>0</v>
      </c>
      <c r="M174" s="55">
        <v>0</v>
      </c>
      <c r="N174" s="44">
        <v>253458935.40000001</v>
      </c>
      <c r="O174" s="34">
        <f t="shared" si="25"/>
        <v>253458935.40000001</v>
      </c>
      <c r="P174" s="34">
        <f t="shared" si="25"/>
        <v>253458935.40000001</v>
      </c>
      <c r="Q174" s="43" t="s">
        <v>1255</v>
      </c>
      <c r="R174" s="43" t="s">
        <v>1256</v>
      </c>
      <c r="S174" s="43" t="s">
        <v>1257</v>
      </c>
      <c r="T174" s="43" t="s">
        <v>1258</v>
      </c>
      <c r="U174" s="48">
        <v>0</v>
      </c>
      <c r="V174" s="41">
        <v>100</v>
      </c>
      <c r="W174" s="41" t="s">
        <v>392</v>
      </c>
      <c r="X174" s="50">
        <v>30</v>
      </c>
      <c r="Y174" s="34">
        <f>P174/AA174</f>
        <v>835.01</v>
      </c>
      <c r="Z174" s="44">
        <f t="shared" si="22"/>
        <v>25050.3</v>
      </c>
      <c r="AA174" s="44">
        <f t="shared" si="20"/>
        <v>303540</v>
      </c>
      <c r="AB174" s="44">
        <v>303540</v>
      </c>
      <c r="AC174" s="44">
        <v>0</v>
      </c>
      <c r="AD174" s="44">
        <v>0</v>
      </c>
      <c r="AE174" s="44">
        <v>0</v>
      </c>
      <c r="AF174" s="44">
        <f t="shared" si="19"/>
        <v>0</v>
      </c>
      <c r="AG174" s="44">
        <v>0</v>
      </c>
      <c r="AH174" s="44">
        <f t="shared" si="18"/>
        <v>0</v>
      </c>
      <c r="AI174" s="44">
        <f t="shared" si="21"/>
        <v>10118</v>
      </c>
      <c r="AJ174" s="44">
        <f t="shared" si="23"/>
        <v>10118</v>
      </c>
      <c r="AK174" s="43"/>
      <c r="AL174" s="40">
        <v>45352</v>
      </c>
      <c r="AM174" s="40"/>
      <c r="AN174" s="40"/>
      <c r="AO174" s="40">
        <v>45383</v>
      </c>
      <c r="AP174" s="40"/>
      <c r="AQ174" s="49"/>
      <c r="AR174" s="41" t="s">
        <v>61</v>
      </c>
      <c r="AS174" s="41">
        <v>10</v>
      </c>
      <c r="AT174" s="34">
        <f>(J174*10)/100</f>
        <v>25345893.539999999</v>
      </c>
      <c r="AU174" s="43"/>
      <c r="AV174" s="44">
        <v>0</v>
      </c>
      <c r="AW174" s="46">
        <f t="shared" si="24"/>
        <v>253458935.40000001</v>
      </c>
      <c r="AX174" s="46">
        <f>O174</f>
        <v>253458935.40000001</v>
      </c>
      <c r="AY174" s="43" t="s">
        <v>329</v>
      </c>
    </row>
    <row r="175" spans="1:51" ht="58.5" customHeight="1" x14ac:dyDescent="0.25">
      <c r="A175" s="47" t="s">
        <v>1259</v>
      </c>
      <c r="B175" s="49">
        <v>45287</v>
      </c>
      <c r="C175" s="43">
        <v>1416</v>
      </c>
      <c r="D175" s="39"/>
      <c r="E175" s="42" t="s">
        <v>1260</v>
      </c>
      <c r="F175" s="40"/>
      <c r="G175" s="41"/>
      <c r="H175" s="43"/>
      <c r="I175" s="43" t="s">
        <v>886</v>
      </c>
      <c r="J175" s="55">
        <v>51629211.270000003</v>
      </c>
      <c r="K175" s="55">
        <v>51629211.270000003</v>
      </c>
      <c r="L175" s="55">
        <v>0</v>
      </c>
      <c r="M175" s="55">
        <v>0</v>
      </c>
      <c r="N175" s="44">
        <v>0</v>
      </c>
      <c r="O175" s="34">
        <f t="shared" si="25"/>
        <v>0</v>
      </c>
      <c r="P175" s="34">
        <f t="shared" si="25"/>
        <v>0</v>
      </c>
      <c r="Q175" s="43"/>
      <c r="R175" s="43"/>
      <c r="S175" s="43"/>
      <c r="T175" s="43"/>
      <c r="U175" s="48"/>
      <c r="V175" s="41"/>
      <c r="W175" s="41"/>
      <c r="X175" s="50"/>
      <c r="Y175" s="34" t="e">
        <f>P175/AA175</f>
        <v>#DIV/0!</v>
      </c>
      <c r="Z175" s="44" t="e">
        <f t="shared" si="22"/>
        <v>#DIV/0!</v>
      </c>
      <c r="AA175" s="44">
        <f t="shared" si="20"/>
        <v>0</v>
      </c>
      <c r="AB175" s="44">
        <v>0</v>
      </c>
      <c r="AC175" s="44">
        <v>0</v>
      </c>
      <c r="AD175" s="44">
        <v>0</v>
      </c>
      <c r="AE175" s="44"/>
      <c r="AF175" s="44" t="e">
        <f t="shared" si="19"/>
        <v>#DIV/0!</v>
      </c>
      <c r="AG175" s="44"/>
      <c r="AH175" s="44" t="e">
        <f t="shared" si="18"/>
        <v>#DIV/0!</v>
      </c>
      <c r="AI175" s="44" t="e">
        <f t="shared" si="21"/>
        <v>#DIV/0!</v>
      </c>
      <c r="AJ175" s="44" t="e">
        <f t="shared" si="23"/>
        <v>#DIV/0!</v>
      </c>
      <c r="AK175" s="43"/>
      <c r="AL175" s="40">
        <v>45412</v>
      </c>
      <c r="AM175" s="40"/>
      <c r="AN175" s="40"/>
      <c r="AO175" s="40"/>
      <c r="AP175" s="40"/>
      <c r="AQ175" s="49"/>
      <c r="AR175" s="41"/>
      <c r="AS175" s="41">
        <v>10</v>
      </c>
      <c r="AT175" s="34">
        <f>(J175*10)/100</f>
        <v>5162921.1270000003</v>
      </c>
      <c r="AU175" s="43"/>
      <c r="AV175" s="44">
        <v>0</v>
      </c>
      <c r="AW175" s="46">
        <f t="shared" si="24"/>
        <v>0</v>
      </c>
      <c r="AX175" s="46">
        <f>O175</f>
        <v>0</v>
      </c>
      <c r="AY175" s="43"/>
    </row>
    <row r="176" spans="1:51" ht="58.5" customHeight="1" x14ac:dyDescent="0.25">
      <c r="A176" s="47" t="s">
        <v>1261</v>
      </c>
      <c r="B176" s="49">
        <v>45287</v>
      </c>
      <c r="C176" s="43">
        <v>1416</v>
      </c>
      <c r="D176" s="39"/>
      <c r="E176" s="42" t="s">
        <v>1262</v>
      </c>
      <c r="F176" s="40">
        <v>45320</v>
      </c>
      <c r="G176" s="41" t="s">
        <v>1263</v>
      </c>
      <c r="H176" s="43" t="s">
        <v>87</v>
      </c>
      <c r="I176" s="43" t="s">
        <v>1264</v>
      </c>
      <c r="J176" s="55">
        <v>785003812.20000005</v>
      </c>
      <c r="K176" s="55">
        <v>785003812.20000005</v>
      </c>
      <c r="L176" s="55">
        <v>0</v>
      </c>
      <c r="M176" s="55">
        <v>0</v>
      </c>
      <c r="N176" s="44">
        <v>785003812.20000005</v>
      </c>
      <c r="O176" s="34">
        <f t="shared" si="25"/>
        <v>785003812.20000005</v>
      </c>
      <c r="P176" s="34">
        <f t="shared" si="25"/>
        <v>785003812.20000005</v>
      </c>
      <c r="Q176" s="43" t="s">
        <v>1220</v>
      </c>
      <c r="R176" s="43" t="s">
        <v>1265</v>
      </c>
      <c r="S176" s="43" t="s">
        <v>1266</v>
      </c>
      <c r="T176" s="43" t="s">
        <v>81</v>
      </c>
      <c r="U176" s="48">
        <v>100</v>
      </c>
      <c r="V176" s="41">
        <v>0</v>
      </c>
      <c r="W176" s="41" t="s">
        <v>392</v>
      </c>
      <c r="X176" s="50">
        <v>3</v>
      </c>
      <c r="Y176" s="34">
        <f>P176/AA176</f>
        <v>69666.650000000009</v>
      </c>
      <c r="Z176" s="44">
        <f t="shared" si="22"/>
        <v>208999.95</v>
      </c>
      <c r="AA176" s="44">
        <f t="shared" si="20"/>
        <v>11268</v>
      </c>
      <c r="AB176" s="44">
        <v>11268</v>
      </c>
      <c r="AC176" s="44">
        <v>0</v>
      </c>
      <c r="AD176" s="44">
        <v>0</v>
      </c>
      <c r="AE176" s="44">
        <v>0</v>
      </c>
      <c r="AF176" s="44">
        <f t="shared" si="19"/>
        <v>0</v>
      </c>
      <c r="AG176" s="44">
        <v>11268</v>
      </c>
      <c r="AH176" s="44">
        <f t="shared" si="18"/>
        <v>785003812.20000005</v>
      </c>
      <c r="AI176" s="44">
        <f t="shared" si="21"/>
        <v>3756</v>
      </c>
      <c r="AJ176" s="44">
        <f t="shared" si="23"/>
        <v>3756</v>
      </c>
      <c r="AK176" s="43"/>
      <c r="AL176" s="40">
        <v>45352</v>
      </c>
      <c r="AM176" s="40"/>
      <c r="AN176" s="40"/>
      <c r="AO176" s="40">
        <v>45383</v>
      </c>
      <c r="AP176" s="40"/>
      <c r="AQ176" s="49"/>
      <c r="AR176" s="41" t="s">
        <v>61</v>
      </c>
      <c r="AS176" s="41">
        <v>10</v>
      </c>
      <c r="AT176" s="34">
        <f>(J176*10)/100</f>
        <v>78500381.219999999</v>
      </c>
      <c r="AU176" s="43"/>
      <c r="AV176" s="44">
        <v>0</v>
      </c>
      <c r="AW176" s="46">
        <f t="shared" si="24"/>
        <v>785003812.20000005</v>
      </c>
      <c r="AX176" s="46">
        <f>O176</f>
        <v>785003812.20000005</v>
      </c>
      <c r="AY176" s="43" t="s">
        <v>329</v>
      </c>
    </row>
    <row r="177" spans="1:51" ht="58.5" customHeight="1" x14ac:dyDescent="0.25">
      <c r="A177" s="47" t="s">
        <v>1267</v>
      </c>
      <c r="B177" s="49">
        <v>45287</v>
      </c>
      <c r="C177" s="43" t="s">
        <v>437</v>
      </c>
      <c r="D177" s="39"/>
      <c r="E177" s="42" t="s">
        <v>1268</v>
      </c>
      <c r="F177" s="40">
        <v>45320</v>
      </c>
      <c r="G177" s="41" t="s">
        <v>1269</v>
      </c>
      <c r="H177" s="43" t="s">
        <v>225</v>
      </c>
      <c r="I177" s="43" t="s">
        <v>1270</v>
      </c>
      <c r="J177" s="55">
        <v>2669581.2000000002</v>
      </c>
      <c r="K177" s="55">
        <v>2669581.2000000002</v>
      </c>
      <c r="L177" s="55">
        <v>0</v>
      </c>
      <c r="M177" s="55">
        <v>0</v>
      </c>
      <c r="N177" s="44">
        <v>2669581.2000000002</v>
      </c>
      <c r="O177" s="34">
        <f t="shared" si="25"/>
        <v>2669581.2000000002</v>
      </c>
      <c r="P177" s="34">
        <f t="shared" si="25"/>
        <v>2669581.2000000002</v>
      </c>
      <c r="Q177" s="43" t="s">
        <v>1271</v>
      </c>
      <c r="R177" s="43" t="s">
        <v>1272</v>
      </c>
      <c r="S177" s="43" t="s">
        <v>1273</v>
      </c>
      <c r="T177" s="43" t="s">
        <v>81</v>
      </c>
      <c r="U177" s="48">
        <v>100</v>
      </c>
      <c r="V177" s="41">
        <v>0</v>
      </c>
      <c r="W177" s="41" t="s">
        <v>392</v>
      </c>
      <c r="X177" s="50">
        <v>60</v>
      </c>
      <c r="Y177" s="34">
        <f>P177/AA177</f>
        <v>13.24</v>
      </c>
      <c r="Z177" s="44">
        <f t="shared" si="22"/>
        <v>794.4</v>
      </c>
      <c r="AA177" s="44">
        <f t="shared" si="20"/>
        <v>201630</v>
      </c>
      <c r="AB177" s="44">
        <v>201630</v>
      </c>
      <c r="AC177" s="44">
        <v>0</v>
      </c>
      <c r="AD177" s="44">
        <v>0</v>
      </c>
      <c r="AE177" s="44">
        <v>0</v>
      </c>
      <c r="AF177" s="44">
        <f t="shared" si="19"/>
        <v>0</v>
      </c>
      <c r="AG177" s="44">
        <v>0</v>
      </c>
      <c r="AH177" s="44">
        <f t="shared" si="18"/>
        <v>0</v>
      </c>
      <c r="AI177" s="44">
        <f t="shared" si="21"/>
        <v>3360.5</v>
      </c>
      <c r="AJ177" s="44">
        <f t="shared" si="23"/>
        <v>3361</v>
      </c>
      <c r="AK177" s="43"/>
      <c r="AL177" s="40">
        <v>45382</v>
      </c>
      <c r="AM177" s="40"/>
      <c r="AN177" s="40"/>
      <c r="AO177" s="40">
        <v>45413</v>
      </c>
      <c r="AP177" s="40"/>
      <c r="AQ177" s="49"/>
      <c r="AR177" s="41" t="s">
        <v>61</v>
      </c>
      <c r="AS177" s="41">
        <v>10</v>
      </c>
      <c r="AT177" s="34">
        <f>(J177*10)/100</f>
        <v>266958.12</v>
      </c>
      <c r="AU177" s="43"/>
      <c r="AV177" s="44">
        <v>0</v>
      </c>
      <c r="AW177" s="46">
        <f t="shared" si="24"/>
        <v>2669581.2000000002</v>
      </c>
      <c r="AX177" s="46">
        <f>O177</f>
        <v>2669581.2000000002</v>
      </c>
      <c r="AY177" s="43" t="s">
        <v>329</v>
      </c>
    </row>
    <row r="178" spans="1:51" ht="58.5" customHeight="1" x14ac:dyDescent="0.25">
      <c r="A178" s="47" t="s">
        <v>1274</v>
      </c>
      <c r="B178" s="49">
        <v>45287</v>
      </c>
      <c r="C178" s="43" t="s">
        <v>437</v>
      </c>
      <c r="D178" s="39"/>
      <c r="E178" s="42" t="s">
        <v>1275</v>
      </c>
      <c r="F178" s="40"/>
      <c r="G178" s="41"/>
      <c r="H178" s="43"/>
      <c r="I178" s="43" t="s">
        <v>1276</v>
      </c>
      <c r="J178" s="55">
        <v>8321227.2000000002</v>
      </c>
      <c r="K178" s="55">
        <v>8321227.2000000002</v>
      </c>
      <c r="L178" s="55">
        <v>0</v>
      </c>
      <c r="M178" s="55">
        <v>0</v>
      </c>
      <c r="N178" s="44">
        <v>0</v>
      </c>
      <c r="O178" s="34">
        <f t="shared" si="25"/>
        <v>0</v>
      </c>
      <c r="P178" s="34">
        <f t="shared" si="25"/>
        <v>0</v>
      </c>
      <c r="Q178" s="43"/>
      <c r="R178" s="43"/>
      <c r="S178" s="43"/>
      <c r="T178" s="43"/>
      <c r="U178" s="48"/>
      <c r="V178" s="41"/>
      <c r="W178" s="41"/>
      <c r="X178" s="50"/>
      <c r="Y178" s="34" t="e">
        <f>P178/AA178</f>
        <v>#DIV/0!</v>
      </c>
      <c r="Z178" s="44" t="e">
        <f t="shared" si="22"/>
        <v>#DIV/0!</v>
      </c>
      <c r="AA178" s="44">
        <f t="shared" si="20"/>
        <v>0</v>
      </c>
      <c r="AB178" s="44">
        <v>0</v>
      </c>
      <c r="AC178" s="44">
        <v>0</v>
      </c>
      <c r="AD178" s="44">
        <v>0</v>
      </c>
      <c r="AE178" s="44"/>
      <c r="AF178" s="44" t="e">
        <f t="shared" si="19"/>
        <v>#DIV/0!</v>
      </c>
      <c r="AG178" s="44"/>
      <c r="AH178" s="44" t="e">
        <f t="shared" si="18"/>
        <v>#DIV/0!</v>
      </c>
      <c r="AI178" s="44" t="e">
        <f t="shared" si="21"/>
        <v>#DIV/0!</v>
      </c>
      <c r="AJ178" s="44" t="e">
        <f t="shared" si="23"/>
        <v>#DIV/0!</v>
      </c>
      <c r="AK178" s="43"/>
      <c r="AL178" s="40">
        <v>45382</v>
      </c>
      <c r="AM178" s="40"/>
      <c r="AN178" s="40"/>
      <c r="AO178" s="40"/>
      <c r="AP178" s="40"/>
      <c r="AQ178" s="49"/>
      <c r="AR178" s="41"/>
      <c r="AS178" s="41">
        <v>10</v>
      </c>
      <c r="AT178" s="34">
        <f>(J178*10)/100</f>
        <v>832122.72</v>
      </c>
      <c r="AU178" s="43"/>
      <c r="AV178" s="44">
        <v>0</v>
      </c>
      <c r="AW178" s="46">
        <f t="shared" si="24"/>
        <v>0</v>
      </c>
      <c r="AX178" s="46">
        <f>O178</f>
        <v>0</v>
      </c>
      <c r="AY178" s="43"/>
    </row>
    <row r="179" spans="1:51" ht="58.5" customHeight="1" x14ac:dyDescent="0.25">
      <c r="A179" s="47" t="s">
        <v>1277</v>
      </c>
      <c r="B179" s="49">
        <v>45287</v>
      </c>
      <c r="C179" s="43">
        <v>545</v>
      </c>
      <c r="D179" s="39"/>
      <c r="E179" s="42" t="s">
        <v>1278</v>
      </c>
      <c r="F179" s="40">
        <v>45320</v>
      </c>
      <c r="G179" s="41" t="s">
        <v>1279</v>
      </c>
      <c r="H179" s="43" t="s">
        <v>87</v>
      </c>
      <c r="I179" s="43" t="s">
        <v>1280</v>
      </c>
      <c r="J179" s="55">
        <v>182434602.63</v>
      </c>
      <c r="K179" s="55">
        <v>182434602.63</v>
      </c>
      <c r="L179" s="55">
        <v>0</v>
      </c>
      <c r="M179" s="55">
        <v>0</v>
      </c>
      <c r="N179" s="44">
        <v>182434602.63</v>
      </c>
      <c r="O179" s="34">
        <f t="shared" si="25"/>
        <v>182434602.63</v>
      </c>
      <c r="P179" s="34">
        <f t="shared" si="25"/>
        <v>182434602.63</v>
      </c>
      <c r="Q179" s="43" t="s">
        <v>291</v>
      </c>
      <c r="R179" s="43" t="s">
        <v>398</v>
      </c>
      <c r="S179" s="43" t="s">
        <v>293</v>
      </c>
      <c r="T179" s="43" t="s">
        <v>294</v>
      </c>
      <c r="U179" s="48">
        <v>0</v>
      </c>
      <c r="V179" s="41">
        <v>100</v>
      </c>
      <c r="W179" s="41" t="s">
        <v>82</v>
      </c>
      <c r="X179" s="50">
        <v>1</v>
      </c>
      <c r="Y179" s="34">
        <f>P179/AA179</f>
        <v>554512.47</v>
      </c>
      <c r="Z179" s="44">
        <f t="shared" si="22"/>
        <v>554512.47</v>
      </c>
      <c r="AA179" s="44">
        <f t="shared" si="20"/>
        <v>329</v>
      </c>
      <c r="AB179" s="44">
        <v>329</v>
      </c>
      <c r="AC179" s="44">
        <v>0</v>
      </c>
      <c r="AD179" s="44">
        <v>0</v>
      </c>
      <c r="AE179" s="44">
        <v>0</v>
      </c>
      <c r="AF179" s="44">
        <f t="shared" si="19"/>
        <v>0</v>
      </c>
      <c r="AG179" s="44">
        <v>0</v>
      </c>
      <c r="AH179" s="44">
        <f t="shared" si="18"/>
        <v>0</v>
      </c>
      <c r="AI179" s="44">
        <f t="shared" si="21"/>
        <v>329</v>
      </c>
      <c r="AJ179" s="44">
        <f t="shared" si="23"/>
        <v>329</v>
      </c>
      <c r="AK179" s="43"/>
      <c r="AL179" s="40">
        <v>45337</v>
      </c>
      <c r="AM179" s="40"/>
      <c r="AN179" s="40"/>
      <c r="AO179" s="40">
        <v>45366</v>
      </c>
      <c r="AP179" s="40"/>
      <c r="AQ179" s="49"/>
      <c r="AR179" s="41" t="s">
        <v>61</v>
      </c>
      <c r="AS179" s="41">
        <v>10</v>
      </c>
      <c r="AT179" s="34">
        <f>(J179*10)/100</f>
        <v>18243460.263</v>
      </c>
      <c r="AU179" s="43"/>
      <c r="AV179" s="44">
        <v>0</v>
      </c>
      <c r="AW179" s="46">
        <f t="shared" si="24"/>
        <v>182434602.63</v>
      </c>
      <c r="AX179" s="46">
        <f>O179</f>
        <v>182434602.63</v>
      </c>
      <c r="AY179" s="43" t="s">
        <v>329</v>
      </c>
    </row>
    <row r="180" spans="1:51" ht="58.5" customHeight="1" x14ac:dyDescent="0.25">
      <c r="A180" s="47" t="s">
        <v>1281</v>
      </c>
      <c r="B180" s="49">
        <v>45287</v>
      </c>
      <c r="C180" s="43">
        <v>545</v>
      </c>
      <c r="D180" s="39"/>
      <c r="E180" s="42" t="s">
        <v>1282</v>
      </c>
      <c r="F180" s="40">
        <v>45320</v>
      </c>
      <c r="G180" s="41" t="s">
        <v>1283</v>
      </c>
      <c r="H180" s="43" t="s">
        <v>87</v>
      </c>
      <c r="I180" s="43" t="s">
        <v>1284</v>
      </c>
      <c r="J180" s="55">
        <v>183995961.59999999</v>
      </c>
      <c r="K180" s="55">
        <v>183995961.59999999</v>
      </c>
      <c r="L180" s="55">
        <v>0</v>
      </c>
      <c r="M180" s="55">
        <v>0</v>
      </c>
      <c r="N180" s="44">
        <v>183995961.59999999</v>
      </c>
      <c r="O180" s="34">
        <f t="shared" si="25"/>
        <v>183995961.59999999</v>
      </c>
      <c r="P180" s="34">
        <f t="shared" si="25"/>
        <v>183995961.59999999</v>
      </c>
      <c r="Q180" s="43" t="s">
        <v>372</v>
      </c>
      <c r="R180" s="43" t="s">
        <v>556</v>
      </c>
      <c r="S180" s="43" t="s">
        <v>374</v>
      </c>
      <c r="T180" s="43" t="s">
        <v>58</v>
      </c>
      <c r="U180" s="48">
        <v>0</v>
      </c>
      <c r="V180" s="41">
        <v>100</v>
      </c>
      <c r="W180" s="41" t="s">
        <v>82</v>
      </c>
      <c r="X180" s="56">
        <v>9.6</v>
      </c>
      <c r="Y180" s="34">
        <f>P180/AA180</f>
        <v>618265.99999999988</v>
      </c>
      <c r="Z180" s="44">
        <f t="shared" si="22"/>
        <v>5935353.5999999987</v>
      </c>
      <c r="AA180" s="44">
        <f t="shared" si="20"/>
        <v>297.60000000000002</v>
      </c>
      <c r="AB180" s="44">
        <v>297.60000000000002</v>
      </c>
      <c r="AC180" s="44">
        <v>0</v>
      </c>
      <c r="AD180" s="44">
        <v>0</v>
      </c>
      <c r="AE180" s="44">
        <v>0</v>
      </c>
      <c r="AF180" s="44">
        <f t="shared" si="19"/>
        <v>0</v>
      </c>
      <c r="AG180" s="44">
        <v>0</v>
      </c>
      <c r="AH180" s="44">
        <f t="shared" si="18"/>
        <v>0</v>
      </c>
      <c r="AI180" s="44">
        <f t="shared" si="21"/>
        <v>31.000000000000004</v>
      </c>
      <c r="AJ180" s="44">
        <f t="shared" si="23"/>
        <v>31</v>
      </c>
      <c r="AK180" s="43"/>
      <c r="AL180" s="40">
        <v>45337</v>
      </c>
      <c r="AM180" s="40"/>
      <c r="AN180" s="40"/>
      <c r="AO180" s="40">
        <v>45366</v>
      </c>
      <c r="AP180" s="40"/>
      <c r="AQ180" s="49"/>
      <c r="AR180" s="41" t="s">
        <v>61</v>
      </c>
      <c r="AS180" s="41">
        <v>10</v>
      </c>
      <c r="AT180" s="34">
        <f>(J180*10)/100</f>
        <v>18399596.16</v>
      </c>
      <c r="AU180" s="43"/>
      <c r="AV180" s="44">
        <v>0</v>
      </c>
      <c r="AW180" s="46">
        <f t="shared" si="24"/>
        <v>183995961.59999999</v>
      </c>
      <c r="AX180" s="46">
        <f>O180</f>
        <v>183995961.59999999</v>
      </c>
      <c r="AY180" s="43" t="s">
        <v>329</v>
      </c>
    </row>
    <row r="181" spans="1:51" ht="58.5" customHeight="1" x14ac:dyDescent="0.25">
      <c r="A181" s="47" t="s">
        <v>1285</v>
      </c>
      <c r="B181" s="49">
        <v>45287</v>
      </c>
      <c r="C181" s="43">
        <v>545</v>
      </c>
      <c r="D181" s="39"/>
      <c r="E181" s="42" t="s">
        <v>1286</v>
      </c>
      <c r="F181" s="40"/>
      <c r="G181" s="41"/>
      <c r="H181" s="43"/>
      <c r="I181" s="43" t="s">
        <v>412</v>
      </c>
      <c r="J181" s="55">
        <v>704734800</v>
      </c>
      <c r="K181" s="55">
        <v>704734800</v>
      </c>
      <c r="L181" s="55">
        <v>0</v>
      </c>
      <c r="M181" s="55">
        <v>0</v>
      </c>
      <c r="N181" s="44">
        <v>0</v>
      </c>
      <c r="O181" s="34">
        <f t="shared" si="25"/>
        <v>0</v>
      </c>
      <c r="P181" s="34">
        <f t="shared" si="25"/>
        <v>0</v>
      </c>
      <c r="Q181" s="43"/>
      <c r="R181" s="43"/>
      <c r="S181" s="43"/>
      <c r="T181" s="43"/>
      <c r="U181" s="48"/>
      <c r="V181" s="41"/>
      <c r="W181" s="41"/>
      <c r="X181" s="50"/>
      <c r="Y181" s="34" t="e">
        <f>P181/AA181</f>
        <v>#DIV/0!</v>
      </c>
      <c r="Z181" s="44" t="e">
        <f t="shared" si="22"/>
        <v>#DIV/0!</v>
      </c>
      <c r="AA181" s="44">
        <f t="shared" si="20"/>
        <v>0</v>
      </c>
      <c r="AB181" s="44">
        <v>0</v>
      </c>
      <c r="AC181" s="44">
        <v>0</v>
      </c>
      <c r="AD181" s="44">
        <v>0</v>
      </c>
      <c r="AE181" s="44"/>
      <c r="AF181" s="44" t="e">
        <f t="shared" si="19"/>
        <v>#DIV/0!</v>
      </c>
      <c r="AG181" s="44"/>
      <c r="AH181" s="44" t="e">
        <f t="shared" si="18"/>
        <v>#DIV/0!</v>
      </c>
      <c r="AI181" s="44" t="e">
        <f t="shared" si="21"/>
        <v>#DIV/0!</v>
      </c>
      <c r="AJ181" s="44" t="e">
        <f t="shared" si="23"/>
        <v>#DIV/0!</v>
      </c>
      <c r="AK181" s="43"/>
      <c r="AL181" s="40">
        <v>45352</v>
      </c>
      <c r="AM181" s="40"/>
      <c r="AN181" s="40"/>
      <c r="AO181" s="40"/>
      <c r="AP181" s="40"/>
      <c r="AQ181" s="49"/>
      <c r="AR181" s="41"/>
      <c r="AS181" s="41">
        <v>10</v>
      </c>
      <c r="AT181" s="34">
        <f>(J181*10)/100</f>
        <v>70473480</v>
      </c>
      <c r="AU181" s="43"/>
      <c r="AV181" s="44">
        <v>0</v>
      </c>
      <c r="AW181" s="46">
        <f t="shared" si="24"/>
        <v>0</v>
      </c>
      <c r="AX181" s="46">
        <f>O181</f>
        <v>0</v>
      </c>
      <c r="AY181" s="43"/>
    </row>
    <row r="182" spans="1:51" ht="58.5" customHeight="1" x14ac:dyDescent="0.25">
      <c r="A182" s="47" t="s">
        <v>1287</v>
      </c>
      <c r="B182" s="49">
        <v>45287</v>
      </c>
      <c r="C182" s="43">
        <v>545</v>
      </c>
      <c r="D182" s="39"/>
      <c r="E182" s="42" t="s">
        <v>1288</v>
      </c>
      <c r="F182" s="40"/>
      <c r="G182" s="41"/>
      <c r="H182" s="43"/>
      <c r="I182" s="43" t="s">
        <v>1289</v>
      </c>
      <c r="J182" s="55">
        <v>21439906.199999999</v>
      </c>
      <c r="K182" s="55">
        <v>21439906.199999999</v>
      </c>
      <c r="L182" s="55">
        <v>0</v>
      </c>
      <c r="M182" s="55">
        <v>0</v>
      </c>
      <c r="N182" s="44">
        <v>0</v>
      </c>
      <c r="O182" s="34">
        <f t="shared" si="25"/>
        <v>0</v>
      </c>
      <c r="P182" s="34">
        <f t="shared" si="25"/>
        <v>0</v>
      </c>
      <c r="Q182" s="43"/>
      <c r="R182" s="43"/>
      <c r="S182" s="43"/>
      <c r="T182" s="43"/>
      <c r="U182" s="48"/>
      <c r="V182" s="41"/>
      <c r="W182" s="41"/>
      <c r="X182" s="50"/>
      <c r="Y182" s="34" t="e">
        <f>P182/AA182</f>
        <v>#DIV/0!</v>
      </c>
      <c r="Z182" s="44" t="e">
        <f t="shared" si="22"/>
        <v>#DIV/0!</v>
      </c>
      <c r="AA182" s="44">
        <f t="shared" si="20"/>
        <v>0</v>
      </c>
      <c r="AB182" s="44">
        <v>0</v>
      </c>
      <c r="AC182" s="44">
        <v>0</v>
      </c>
      <c r="AD182" s="44">
        <v>0</v>
      </c>
      <c r="AE182" s="44"/>
      <c r="AF182" s="44" t="e">
        <f t="shared" si="19"/>
        <v>#DIV/0!</v>
      </c>
      <c r="AG182" s="44"/>
      <c r="AH182" s="44" t="e">
        <f t="shared" si="18"/>
        <v>#DIV/0!</v>
      </c>
      <c r="AI182" s="44" t="e">
        <f t="shared" si="21"/>
        <v>#DIV/0!</v>
      </c>
      <c r="AJ182" s="44" t="e">
        <f t="shared" si="23"/>
        <v>#DIV/0!</v>
      </c>
      <c r="AK182" s="43"/>
      <c r="AL182" s="40">
        <v>45337</v>
      </c>
      <c r="AM182" s="40"/>
      <c r="AN182" s="40"/>
      <c r="AO182" s="40"/>
      <c r="AP182" s="40"/>
      <c r="AQ182" s="49"/>
      <c r="AR182" s="41"/>
      <c r="AS182" s="41">
        <v>10</v>
      </c>
      <c r="AT182" s="34">
        <f>(J182*10)/100</f>
        <v>2143990.62</v>
      </c>
      <c r="AU182" s="43"/>
      <c r="AV182" s="44">
        <v>0</v>
      </c>
      <c r="AW182" s="46">
        <f t="shared" si="24"/>
        <v>0</v>
      </c>
      <c r="AX182" s="46">
        <f>O182</f>
        <v>0</v>
      </c>
      <c r="AY182" s="43"/>
    </row>
    <row r="183" spans="1:51" ht="58.5" customHeight="1" x14ac:dyDescent="0.25">
      <c r="A183" s="47" t="s">
        <v>1290</v>
      </c>
      <c r="B183" s="49">
        <v>45287</v>
      </c>
      <c r="C183" s="43">
        <v>545</v>
      </c>
      <c r="D183" s="39"/>
      <c r="E183" s="42" t="s">
        <v>1291</v>
      </c>
      <c r="F183" s="40">
        <v>45320</v>
      </c>
      <c r="G183" s="41" t="s">
        <v>1292</v>
      </c>
      <c r="H183" s="43" t="s">
        <v>322</v>
      </c>
      <c r="I183" s="43" t="s">
        <v>1293</v>
      </c>
      <c r="J183" s="55">
        <v>77134640</v>
      </c>
      <c r="K183" s="55">
        <v>77134640</v>
      </c>
      <c r="L183" s="55">
        <v>0</v>
      </c>
      <c r="M183" s="55">
        <v>0</v>
      </c>
      <c r="N183" s="44">
        <v>77134640</v>
      </c>
      <c r="O183" s="34">
        <f t="shared" si="25"/>
        <v>77134640</v>
      </c>
      <c r="P183" s="34">
        <f t="shared" si="25"/>
        <v>77134640</v>
      </c>
      <c r="Q183" s="43" t="s">
        <v>474</v>
      </c>
      <c r="R183" s="43" t="s">
        <v>475</v>
      </c>
      <c r="S183" s="43" t="s">
        <v>476</v>
      </c>
      <c r="T183" s="43" t="s">
        <v>93</v>
      </c>
      <c r="U183" s="48">
        <v>0</v>
      </c>
      <c r="V183" s="41">
        <v>100</v>
      </c>
      <c r="W183" s="41" t="s">
        <v>82</v>
      </c>
      <c r="X183" s="50">
        <v>2</v>
      </c>
      <c r="Y183" s="34">
        <f>P183/AA183</f>
        <v>521180</v>
      </c>
      <c r="Z183" s="44">
        <f t="shared" si="22"/>
        <v>1042360</v>
      </c>
      <c r="AA183" s="44">
        <f t="shared" si="20"/>
        <v>148</v>
      </c>
      <c r="AB183" s="44">
        <v>148</v>
      </c>
      <c r="AC183" s="44">
        <v>0</v>
      </c>
      <c r="AD183" s="44">
        <v>0</v>
      </c>
      <c r="AE183" s="44">
        <v>0</v>
      </c>
      <c r="AF183" s="44">
        <f t="shared" si="19"/>
        <v>0</v>
      </c>
      <c r="AG183" s="44">
        <v>0</v>
      </c>
      <c r="AH183" s="44">
        <f t="shared" si="18"/>
        <v>0</v>
      </c>
      <c r="AI183" s="44">
        <f t="shared" si="21"/>
        <v>74</v>
      </c>
      <c r="AJ183" s="44">
        <f t="shared" si="23"/>
        <v>74</v>
      </c>
      <c r="AK183" s="43"/>
      <c r="AL183" s="40">
        <v>45337</v>
      </c>
      <c r="AM183" s="40"/>
      <c r="AN183" s="40"/>
      <c r="AO183" s="40">
        <v>45366</v>
      </c>
      <c r="AP183" s="40"/>
      <c r="AQ183" s="49"/>
      <c r="AR183" s="41" t="s">
        <v>61</v>
      </c>
      <c r="AS183" s="41">
        <v>10</v>
      </c>
      <c r="AT183" s="34">
        <f>(J183*10)/100</f>
        <v>7713464</v>
      </c>
      <c r="AU183" s="43"/>
      <c r="AV183" s="44">
        <v>0</v>
      </c>
      <c r="AW183" s="46">
        <f t="shared" si="24"/>
        <v>77134640</v>
      </c>
      <c r="AX183" s="46">
        <f>O183</f>
        <v>77134640</v>
      </c>
      <c r="AY183" s="43" t="s">
        <v>329</v>
      </c>
    </row>
    <row r="184" spans="1:51" ht="58.5" customHeight="1" x14ac:dyDescent="0.25">
      <c r="A184" s="47" t="s">
        <v>1294</v>
      </c>
      <c r="B184" s="49">
        <v>45288</v>
      </c>
      <c r="C184" s="43">
        <v>545</v>
      </c>
      <c r="D184" s="39"/>
      <c r="E184" s="42" t="s">
        <v>1295</v>
      </c>
      <c r="F184" s="40">
        <v>45320</v>
      </c>
      <c r="G184" s="41" t="s">
        <v>1296</v>
      </c>
      <c r="H184" s="43" t="s">
        <v>87</v>
      </c>
      <c r="I184" s="43" t="s">
        <v>1297</v>
      </c>
      <c r="J184" s="55">
        <v>41547475.200000003</v>
      </c>
      <c r="K184" s="55">
        <v>41547475.200000003</v>
      </c>
      <c r="L184" s="55">
        <v>0</v>
      </c>
      <c r="M184" s="55">
        <v>0</v>
      </c>
      <c r="N184" s="44">
        <v>41547475.200000003</v>
      </c>
      <c r="O184" s="34">
        <f t="shared" si="25"/>
        <v>41547475.200000003</v>
      </c>
      <c r="P184" s="34">
        <f t="shared" si="25"/>
        <v>41547475.200000003</v>
      </c>
      <c r="Q184" s="43" t="s">
        <v>372</v>
      </c>
      <c r="R184" s="43" t="s">
        <v>1298</v>
      </c>
      <c r="S184" s="43" t="s">
        <v>374</v>
      </c>
      <c r="T184" s="43" t="s">
        <v>58</v>
      </c>
      <c r="U184" s="48">
        <v>0</v>
      </c>
      <c r="V184" s="41">
        <v>100</v>
      </c>
      <c r="W184" s="41" t="s">
        <v>82</v>
      </c>
      <c r="X184" s="50">
        <v>12</v>
      </c>
      <c r="Y184" s="34">
        <f>P184/AA184</f>
        <v>247306.40000000002</v>
      </c>
      <c r="Z184" s="44">
        <f t="shared" si="22"/>
        <v>2967676.8000000003</v>
      </c>
      <c r="AA184" s="44">
        <f t="shared" si="20"/>
        <v>168</v>
      </c>
      <c r="AB184" s="44">
        <v>168</v>
      </c>
      <c r="AC184" s="44">
        <v>0</v>
      </c>
      <c r="AD184" s="44">
        <v>0</v>
      </c>
      <c r="AE184" s="44">
        <v>0</v>
      </c>
      <c r="AF184" s="44">
        <f t="shared" si="19"/>
        <v>0</v>
      </c>
      <c r="AG184" s="44">
        <v>0</v>
      </c>
      <c r="AH184" s="44">
        <f t="shared" si="18"/>
        <v>0</v>
      </c>
      <c r="AI184" s="44">
        <f t="shared" si="21"/>
        <v>14</v>
      </c>
      <c r="AJ184" s="44">
        <f t="shared" si="23"/>
        <v>14</v>
      </c>
      <c r="AK184" s="43"/>
      <c r="AL184" s="40">
        <v>45342</v>
      </c>
      <c r="AM184" s="40"/>
      <c r="AN184" s="40"/>
      <c r="AO184" s="40">
        <v>45371</v>
      </c>
      <c r="AP184" s="40"/>
      <c r="AQ184" s="49"/>
      <c r="AR184" s="41" t="s">
        <v>61</v>
      </c>
      <c r="AS184" s="41">
        <v>10</v>
      </c>
      <c r="AT184" s="34">
        <f>(J184*10)/100</f>
        <v>4154747.52</v>
      </c>
      <c r="AU184" s="43"/>
      <c r="AV184" s="44">
        <v>0</v>
      </c>
      <c r="AW184" s="46">
        <f t="shared" si="24"/>
        <v>41547475.200000003</v>
      </c>
      <c r="AX184" s="46">
        <f>O184</f>
        <v>41547475.200000003</v>
      </c>
      <c r="AY184" s="43" t="s">
        <v>329</v>
      </c>
    </row>
    <row r="185" spans="1:51" ht="58.5" customHeight="1" x14ac:dyDescent="0.25">
      <c r="A185" s="47" t="s">
        <v>1299</v>
      </c>
      <c r="B185" s="49">
        <v>45288</v>
      </c>
      <c r="C185" s="43">
        <v>1416</v>
      </c>
      <c r="D185" s="39"/>
      <c r="E185" s="42" t="s">
        <v>1300</v>
      </c>
      <c r="F185" s="40">
        <v>45320</v>
      </c>
      <c r="G185" s="41" t="s">
        <v>1301</v>
      </c>
      <c r="H185" s="43" t="s">
        <v>225</v>
      </c>
      <c r="I185" s="43" t="s">
        <v>1302</v>
      </c>
      <c r="J185" s="55">
        <v>86594317.5</v>
      </c>
      <c r="K185" s="55">
        <v>86594317.5</v>
      </c>
      <c r="L185" s="55">
        <v>0</v>
      </c>
      <c r="M185" s="55">
        <v>0</v>
      </c>
      <c r="N185" s="44">
        <v>86158006.799999997</v>
      </c>
      <c r="O185" s="34">
        <f t="shared" si="25"/>
        <v>86158006.799999997</v>
      </c>
      <c r="P185" s="34">
        <f t="shared" si="25"/>
        <v>86158006.799999997</v>
      </c>
      <c r="Q185" s="43" t="s">
        <v>1303</v>
      </c>
      <c r="R185" s="43" t="s">
        <v>1304</v>
      </c>
      <c r="S185" s="43" t="s">
        <v>1305</v>
      </c>
      <c r="T185" s="43" t="s">
        <v>81</v>
      </c>
      <c r="U185" s="48">
        <v>100</v>
      </c>
      <c r="V185" s="41">
        <v>0</v>
      </c>
      <c r="W185" s="41" t="s">
        <v>392</v>
      </c>
      <c r="X185" s="50">
        <v>30</v>
      </c>
      <c r="Y185" s="34">
        <f>P185/AA185</f>
        <v>96.759999999999991</v>
      </c>
      <c r="Z185" s="44">
        <f t="shared" si="22"/>
        <v>2902.7999999999997</v>
      </c>
      <c r="AA185" s="44">
        <f t="shared" si="20"/>
        <v>890430</v>
      </c>
      <c r="AB185" s="44">
        <f>7260+883170</f>
        <v>890430</v>
      </c>
      <c r="AC185" s="44">
        <v>0</v>
      </c>
      <c r="AD185" s="44">
        <v>0</v>
      </c>
      <c r="AE185" s="44">
        <v>7260</v>
      </c>
      <c r="AF185" s="44">
        <f t="shared" si="19"/>
        <v>702477.6</v>
      </c>
      <c r="AG185" s="44">
        <v>883170</v>
      </c>
      <c r="AH185" s="44">
        <f t="shared" si="18"/>
        <v>85455529.199999988</v>
      </c>
      <c r="AI185" s="44">
        <f t="shared" si="21"/>
        <v>29681</v>
      </c>
      <c r="AJ185" s="44">
        <f t="shared" si="23"/>
        <v>29681</v>
      </c>
      <c r="AK185" s="43"/>
      <c r="AL185" s="40">
        <v>45366</v>
      </c>
      <c r="AM185" s="40"/>
      <c r="AN185" s="40"/>
      <c r="AO185" s="40">
        <v>45397</v>
      </c>
      <c r="AP185" s="40"/>
      <c r="AQ185" s="49"/>
      <c r="AR185" s="41" t="s">
        <v>61</v>
      </c>
      <c r="AS185" s="41">
        <v>10</v>
      </c>
      <c r="AT185" s="34">
        <f>(J185*10)/100</f>
        <v>8659431.75</v>
      </c>
      <c r="AU185" s="43"/>
      <c r="AV185" s="44">
        <v>0</v>
      </c>
      <c r="AW185" s="46">
        <f t="shared" si="24"/>
        <v>86158006.799999997</v>
      </c>
      <c r="AX185" s="46">
        <f>O185</f>
        <v>86158006.799999997</v>
      </c>
      <c r="AY185" s="43" t="s">
        <v>329</v>
      </c>
    </row>
    <row r="186" spans="1:51" ht="58.5" customHeight="1" x14ac:dyDescent="0.25">
      <c r="A186" s="47" t="s">
        <v>1306</v>
      </c>
      <c r="B186" s="49">
        <v>45288</v>
      </c>
      <c r="C186" s="43">
        <v>1416</v>
      </c>
      <c r="D186" s="39"/>
      <c r="E186" s="42" t="s">
        <v>1307</v>
      </c>
      <c r="F186" s="40">
        <v>45320</v>
      </c>
      <c r="G186" s="41" t="s">
        <v>1308</v>
      </c>
      <c r="H186" s="43" t="s">
        <v>225</v>
      </c>
      <c r="I186" s="43" t="s">
        <v>1309</v>
      </c>
      <c r="J186" s="55">
        <v>240339922.80000001</v>
      </c>
      <c r="K186" s="55">
        <v>240339922.80000001</v>
      </c>
      <c r="L186" s="55">
        <v>0</v>
      </c>
      <c r="M186" s="55">
        <v>0</v>
      </c>
      <c r="N186" s="44">
        <v>240339922.80000001</v>
      </c>
      <c r="O186" s="34">
        <f t="shared" si="25"/>
        <v>240339922.80000001</v>
      </c>
      <c r="P186" s="34">
        <f t="shared" si="25"/>
        <v>240339922.80000001</v>
      </c>
      <c r="Q186" s="43" t="s">
        <v>1310</v>
      </c>
      <c r="R186" s="43" t="s">
        <v>1311</v>
      </c>
      <c r="S186" s="43" t="s">
        <v>1312</v>
      </c>
      <c r="T186" s="43" t="s">
        <v>81</v>
      </c>
      <c r="U186" s="48">
        <v>100</v>
      </c>
      <c r="V186" s="41">
        <v>0</v>
      </c>
      <c r="W186" s="41" t="s">
        <v>392</v>
      </c>
      <c r="X186" s="50">
        <v>120</v>
      </c>
      <c r="Y186" s="34">
        <f>P186/AA186</f>
        <v>60.78</v>
      </c>
      <c r="Z186" s="44">
        <f t="shared" si="22"/>
        <v>7293.6</v>
      </c>
      <c r="AA186" s="44">
        <f t="shared" si="20"/>
        <v>3954260</v>
      </c>
      <c r="AB186" s="44">
        <f>147570+3806690</f>
        <v>3954260</v>
      </c>
      <c r="AC186" s="44">
        <v>0</v>
      </c>
      <c r="AD186" s="44">
        <v>0</v>
      </c>
      <c r="AE186" s="44">
        <v>147570</v>
      </c>
      <c r="AF186" s="44">
        <f t="shared" si="19"/>
        <v>8969304.5999999996</v>
      </c>
      <c r="AG186" s="44">
        <v>3806690</v>
      </c>
      <c r="AH186" s="44">
        <f t="shared" si="18"/>
        <v>231370618.20000002</v>
      </c>
      <c r="AI186" s="44">
        <f t="shared" si="21"/>
        <v>32952.166666666664</v>
      </c>
      <c r="AJ186" s="44">
        <f t="shared" si="23"/>
        <v>32953</v>
      </c>
      <c r="AK186" s="43"/>
      <c r="AL186" s="40">
        <v>45352</v>
      </c>
      <c r="AM186" s="40"/>
      <c r="AN186" s="40"/>
      <c r="AO186" s="40">
        <v>45383</v>
      </c>
      <c r="AP186" s="40"/>
      <c r="AQ186" s="49"/>
      <c r="AR186" s="41" t="s">
        <v>61</v>
      </c>
      <c r="AS186" s="41">
        <v>10</v>
      </c>
      <c r="AT186" s="34">
        <f>(J186*10)/100</f>
        <v>24033992.280000001</v>
      </c>
      <c r="AU186" s="43"/>
      <c r="AV186" s="44">
        <v>0</v>
      </c>
      <c r="AW186" s="46">
        <f t="shared" si="24"/>
        <v>240339922.80000001</v>
      </c>
      <c r="AX186" s="46">
        <f>O186</f>
        <v>240339922.80000001</v>
      </c>
      <c r="AY186" s="43" t="s">
        <v>329</v>
      </c>
    </row>
    <row r="187" spans="1:51" ht="58.5" customHeight="1" x14ac:dyDescent="0.25">
      <c r="A187" s="47" t="s">
        <v>1313</v>
      </c>
      <c r="B187" s="49">
        <v>45288</v>
      </c>
      <c r="C187" s="43">
        <v>1416</v>
      </c>
      <c r="D187" s="39" t="s">
        <v>436</v>
      </c>
      <c r="E187" s="42" t="s">
        <v>1314</v>
      </c>
      <c r="F187" s="40" t="s">
        <v>436</v>
      </c>
      <c r="G187" s="41" t="s">
        <v>436</v>
      </c>
      <c r="H187" s="43" t="s">
        <v>436</v>
      </c>
      <c r="I187" s="43" t="s">
        <v>1315</v>
      </c>
      <c r="J187" s="55">
        <v>148558611.59999999</v>
      </c>
      <c r="K187" s="55">
        <v>148558611.59999999</v>
      </c>
      <c r="L187" s="55">
        <v>0</v>
      </c>
      <c r="M187" s="55">
        <v>0</v>
      </c>
      <c r="N187" s="44">
        <v>0</v>
      </c>
      <c r="O187" s="34">
        <f t="shared" si="25"/>
        <v>0</v>
      </c>
      <c r="P187" s="34">
        <f t="shared" si="25"/>
        <v>0</v>
      </c>
      <c r="Q187" s="43"/>
      <c r="R187" s="43"/>
      <c r="S187" s="43"/>
      <c r="T187" s="43"/>
      <c r="U187" s="48"/>
      <c r="V187" s="41"/>
      <c r="W187" s="41"/>
      <c r="X187" s="50"/>
      <c r="Y187" s="34" t="e">
        <f>P187/AA187</f>
        <v>#DIV/0!</v>
      </c>
      <c r="Z187" s="44" t="e">
        <f t="shared" si="22"/>
        <v>#DIV/0!</v>
      </c>
      <c r="AA187" s="44">
        <f t="shared" si="20"/>
        <v>0</v>
      </c>
      <c r="AB187" s="44">
        <v>0</v>
      </c>
      <c r="AC187" s="44">
        <v>0</v>
      </c>
      <c r="AD187" s="44">
        <v>0</v>
      </c>
      <c r="AE187" s="44"/>
      <c r="AF187" s="44" t="e">
        <f t="shared" si="19"/>
        <v>#DIV/0!</v>
      </c>
      <c r="AG187" s="44"/>
      <c r="AH187" s="44" t="e">
        <f t="shared" si="18"/>
        <v>#DIV/0!</v>
      </c>
      <c r="AI187" s="44" t="e">
        <f t="shared" si="21"/>
        <v>#DIV/0!</v>
      </c>
      <c r="AJ187" s="44" t="e">
        <f t="shared" si="23"/>
        <v>#DIV/0!</v>
      </c>
      <c r="AK187" s="43"/>
      <c r="AL187" s="40">
        <v>45381</v>
      </c>
      <c r="AM187" s="40"/>
      <c r="AN187" s="40"/>
      <c r="AO187" s="40"/>
      <c r="AP187" s="40"/>
      <c r="AQ187" s="49"/>
      <c r="AR187" s="41"/>
      <c r="AS187" s="41">
        <v>10</v>
      </c>
      <c r="AT187" s="34">
        <f>(J187*10)/100</f>
        <v>14855861.16</v>
      </c>
      <c r="AU187" s="43"/>
      <c r="AV187" s="44">
        <v>0</v>
      </c>
      <c r="AW187" s="46">
        <f t="shared" si="24"/>
        <v>0</v>
      </c>
      <c r="AX187" s="46">
        <f>O187</f>
        <v>0</v>
      </c>
      <c r="AY187" s="43" t="s">
        <v>436</v>
      </c>
    </row>
    <row r="188" spans="1:51" ht="58.5" customHeight="1" x14ac:dyDescent="0.25">
      <c r="A188" s="47" t="s">
        <v>1316</v>
      </c>
      <c r="B188" s="49">
        <v>45288</v>
      </c>
      <c r="C188" s="43">
        <v>1416</v>
      </c>
      <c r="D188" s="39"/>
      <c r="E188" s="42" t="s">
        <v>1317</v>
      </c>
      <c r="F188" s="40">
        <v>45320</v>
      </c>
      <c r="G188" s="41" t="s">
        <v>1318</v>
      </c>
      <c r="H188" s="43" t="s">
        <v>225</v>
      </c>
      <c r="I188" s="43" t="s">
        <v>1319</v>
      </c>
      <c r="J188" s="55">
        <v>32108724.600000001</v>
      </c>
      <c r="K188" s="55">
        <v>32108724.600000001</v>
      </c>
      <c r="L188" s="55">
        <v>0</v>
      </c>
      <c r="M188" s="55">
        <v>0</v>
      </c>
      <c r="N188" s="44">
        <v>32108724.600000001</v>
      </c>
      <c r="O188" s="34">
        <f t="shared" si="25"/>
        <v>32108724.600000001</v>
      </c>
      <c r="P188" s="34">
        <f t="shared" si="25"/>
        <v>32108724.600000001</v>
      </c>
      <c r="Q188" s="43" t="s">
        <v>1310</v>
      </c>
      <c r="R188" s="43" t="s">
        <v>1320</v>
      </c>
      <c r="S188" s="43" t="s">
        <v>1321</v>
      </c>
      <c r="T188" s="43" t="s">
        <v>81</v>
      </c>
      <c r="U188" s="48">
        <v>100</v>
      </c>
      <c r="V188" s="41">
        <v>0</v>
      </c>
      <c r="W188" s="41" t="s">
        <v>392</v>
      </c>
      <c r="X188" s="54" t="s">
        <v>1322</v>
      </c>
      <c r="Y188" s="34">
        <f>P188/AA188</f>
        <v>24.27</v>
      </c>
      <c r="Z188" s="44" t="e">
        <f t="shared" si="22"/>
        <v>#VALUE!</v>
      </c>
      <c r="AA188" s="44">
        <f t="shared" si="20"/>
        <v>1322980</v>
      </c>
      <c r="AB188" s="44">
        <f>273450+1049530</f>
        <v>1322980</v>
      </c>
      <c r="AC188" s="44">
        <v>0</v>
      </c>
      <c r="AD188" s="44">
        <v>0</v>
      </c>
      <c r="AE188" s="44">
        <v>273450</v>
      </c>
      <c r="AF188" s="44">
        <f t="shared" si="19"/>
        <v>6636631.5</v>
      </c>
      <c r="AG188" s="44">
        <v>1049530</v>
      </c>
      <c r="AH188" s="44">
        <f t="shared" si="18"/>
        <v>25472093.099999998</v>
      </c>
      <c r="AI188" s="44" t="e">
        <f t="shared" si="21"/>
        <v>#VALUE!</v>
      </c>
      <c r="AJ188" s="44" t="e">
        <f t="shared" si="23"/>
        <v>#VALUE!</v>
      </c>
      <c r="AK188" s="43"/>
      <c r="AL188" s="40">
        <v>45352</v>
      </c>
      <c r="AM188" s="40"/>
      <c r="AN188" s="40"/>
      <c r="AO188" s="40">
        <v>45383</v>
      </c>
      <c r="AP188" s="40"/>
      <c r="AQ188" s="49"/>
      <c r="AR188" s="41" t="s">
        <v>61</v>
      </c>
      <c r="AS188" s="41">
        <v>10</v>
      </c>
      <c r="AT188" s="34">
        <f>(J188*10)/100</f>
        <v>3210872.46</v>
      </c>
      <c r="AU188" s="43"/>
      <c r="AV188" s="44">
        <v>0</v>
      </c>
      <c r="AW188" s="46">
        <f t="shared" si="24"/>
        <v>32108724.600000001</v>
      </c>
      <c r="AX188" s="46">
        <f>O188</f>
        <v>32108724.600000001</v>
      </c>
      <c r="AY188" s="43" t="s">
        <v>329</v>
      </c>
    </row>
    <row r="189" spans="1:51" ht="58.5" customHeight="1" x14ac:dyDescent="0.25">
      <c r="A189" s="47" t="s">
        <v>1323</v>
      </c>
      <c r="B189" s="49">
        <v>45288</v>
      </c>
      <c r="C189" s="43" t="s">
        <v>437</v>
      </c>
      <c r="D189" s="39"/>
      <c r="E189" s="42" t="s">
        <v>1324</v>
      </c>
      <c r="F189" s="40">
        <v>45320</v>
      </c>
      <c r="G189" s="41" t="s">
        <v>1325</v>
      </c>
      <c r="H189" s="43" t="s">
        <v>140</v>
      </c>
      <c r="I189" s="43" t="s">
        <v>1326</v>
      </c>
      <c r="J189" s="55">
        <v>1031720792.4</v>
      </c>
      <c r="K189" s="55">
        <v>1031720792.4</v>
      </c>
      <c r="L189" s="55">
        <v>0</v>
      </c>
      <c r="M189" s="55">
        <v>0</v>
      </c>
      <c r="N189" s="44">
        <v>1031720792.4</v>
      </c>
      <c r="O189" s="34">
        <f t="shared" si="25"/>
        <v>1031720792.4</v>
      </c>
      <c r="P189" s="34">
        <f t="shared" si="25"/>
        <v>1031720792.4</v>
      </c>
      <c r="Q189" s="43" t="s">
        <v>1327</v>
      </c>
      <c r="R189" s="43" t="s">
        <v>1328</v>
      </c>
      <c r="S189" s="43" t="s">
        <v>1329</v>
      </c>
      <c r="T189" s="43" t="s">
        <v>81</v>
      </c>
      <c r="U189" s="48">
        <v>100</v>
      </c>
      <c r="V189" s="41">
        <v>0</v>
      </c>
      <c r="W189" s="41" t="s">
        <v>392</v>
      </c>
      <c r="X189" s="50">
        <v>30</v>
      </c>
      <c r="Y189" s="34">
        <f>P189/AA189</f>
        <v>201.66</v>
      </c>
      <c r="Z189" s="44">
        <f t="shared" si="22"/>
        <v>6049.8</v>
      </c>
      <c r="AA189" s="44">
        <f t="shared" si="20"/>
        <v>5116140</v>
      </c>
      <c r="AB189" s="44">
        <v>5116140</v>
      </c>
      <c r="AC189" s="44">
        <v>0</v>
      </c>
      <c r="AD189" s="44">
        <v>0</v>
      </c>
      <c r="AE189" s="44">
        <v>0</v>
      </c>
      <c r="AF189" s="44">
        <f t="shared" si="19"/>
        <v>0</v>
      </c>
      <c r="AG189" s="44">
        <v>0</v>
      </c>
      <c r="AH189" s="44">
        <f t="shared" si="18"/>
        <v>0</v>
      </c>
      <c r="AI189" s="44">
        <f t="shared" si="21"/>
        <v>170538</v>
      </c>
      <c r="AJ189" s="44">
        <f t="shared" si="23"/>
        <v>170538</v>
      </c>
      <c r="AK189" s="43"/>
      <c r="AL189" s="40">
        <v>45397</v>
      </c>
      <c r="AM189" s="40"/>
      <c r="AN189" s="40"/>
      <c r="AO189" s="40">
        <v>45427</v>
      </c>
      <c r="AP189" s="40"/>
      <c r="AQ189" s="49"/>
      <c r="AR189" s="41" t="s">
        <v>61</v>
      </c>
      <c r="AS189" s="41">
        <v>10</v>
      </c>
      <c r="AT189" s="34">
        <f>(J189*10)/100</f>
        <v>103172079.23999999</v>
      </c>
      <c r="AU189" s="43"/>
      <c r="AV189" s="44">
        <v>0</v>
      </c>
      <c r="AW189" s="46">
        <f t="shared" si="24"/>
        <v>1031720792.4</v>
      </c>
      <c r="AX189" s="46">
        <f>O189</f>
        <v>1031720792.4</v>
      </c>
      <c r="AY189" s="43" t="s">
        <v>329</v>
      </c>
    </row>
    <row r="190" spans="1:51" ht="58.5" customHeight="1" x14ac:dyDescent="0.25">
      <c r="A190" s="47" t="s">
        <v>1330</v>
      </c>
      <c r="B190" s="49">
        <v>45288</v>
      </c>
      <c r="C190" s="43" t="s">
        <v>437</v>
      </c>
      <c r="D190" s="39"/>
      <c r="E190" s="42" t="s">
        <v>1331</v>
      </c>
      <c r="F190" s="40">
        <v>45320</v>
      </c>
      <c r="G190" s="41" t="s">
        <v>1332</v>
      </c>
      <c r="H190" s="43" t="s">
        <v>53</v>
      </c>
      <c r="I190" s="43" t="s">
        <v>1333</v>
      </c>
      <c r="J190" s="55">
        <v>790983700.20000005</v>
      </c>
      <c r="K190" s="55">
        <v>790983700.20000005</v>
      </c>
      <c r="L190" s="55">
        <v>0</v>
      </c>
      <c r="M190" s="55">
        <v>0</v>
      </c>
      <c r="N190" s="44">
        <v>790983700.20000005</v>
      </c>
      <c r="O190" s="34">
        <f t="shared" si="25"/>
        <v>790983700.20000005</v>
      </c>
      <c r="P190" s="34">
        <f t="shared" si="25"/>
        <v>790983700.20000005</v>
      </c>
      <c r="Q190" s="43" t="s">
        <v>516</v>
      </c>
      <c r="R190" s="43" t="s">
        <v>517</v>
      </c>
      <c r="S190" s="43" t="s">
        <v>518</v>
      </c>
      <c r="T190" s="43" t="s">
        <v>58</v>
      </c>
      <c r="U190" s="48">
        <v>0</v>
      </c>
      <c r="V190" s="41">
        <v>100</v>
      </c>
      <c r="W190" s="41" t="s">
        <v>392</v>
      </c>
      <c r="X190" s="50">
        <v>30</v>
      </c>
      <c r="Y190" s="34">
        <f>P190/AA190</f>
        <v>414.21000000000004</v>
      </c>
      <c r="Z190" s="44">
        <f t="shared" si="22"/>
        <v>12426.300000000001</v>
      </c>
      <c r="AA190" s="44">
        <f t="shared" si="20"/>
        <v>1909620</v>
      </c>
      <c r="AB190" s="44">
        <v>1909620</v>
      </c>
      <c r="AC190" s="44">
        <v>0</v>
      </c>
      <c r="AD190" s="44">
        <v>0</v>
      </c>
      <c r="AE190" s="44">
        <v>0</v>
      </c>
      <c r="AF190" s="44">
        <f t="shared" si="19"/>
        <v>0</v>
      </c>
      <c r="AG190" s="44">
        <v>0</v>
      </c>
      <c r="AH190" s="44">
        <f t="shared" si="18"/>
        <v>0</v>
      </c>
      <c r="AI190" s="44">
        <f t="shared" si="21"/>
        <v>63654</v>
      </c>
      <c r="AJ190" s="44">
        <f t="shared" si="23"/>
        <v>63654</v>
      </c>
      <c r="AK190" s="43"/>
      <c r="AL190" s="40">
        <v>45514</v>
      </c>
      <c r="AM190" s="40"/>
      <c r="AN190" s="40"/>
      <c r="AO190" s="40">
        <v>45545</v>
      </c>
      <c r="AP190" s="40"/>
      <c r="AQ190" s="49"/>
      <c r="AR190" s="41" t="s">
        <v>61</v>
      </c>
      <c r="AS190" s="41">
        <v>10</v>
      </c>
      <c r="AT190" s="34">
        <f>(J190*10)/100</f>
        <v>79098370.019999996</v>
      </c>
      <c r="AU190" s="43"/>
      <c r="AV190" s="44">
        <v>0</v>
      </c>
      <c r="AW190" s="46">
        <f t="shared" si="24"/>
        <v>790983700.20000005</v>
      </c>
      <c r="AX190" s="46">
        <f>O190</f>
        <v>790983700.20000005</v>
      </c>
      <c r="AY190" s="43" t="s">
        <v>329</v>
      </c>
    </row>
    <row r="191" spans="1:51" ht="58.5" customHeight="1" x14ac:dyDescent="0.25">
      <c r="A191" s="47" t="s">
        <v>1334</v>
      </c>
      <c r="B191" s="49">
        <v>45288</v>
      </c>
      <c r="C191" s="43" t="s">
        <v>437</v>
      </c>
      <c r="D191" s="39" t="s">
        <v>436</v>
      </c>
      <c r="E191" s="42" t="s">
        <v>1335</v>
      </c>
      <c r="F191" s="40" t="s">
        <v>436</v>
      </c>
      <c r="G191" s="41" t="s">
        <v>436</v>
      </c>
      <c r="H191" s="43" t="s">
        <v>436</v>
      </c>
      <c r="I191" s="43" t="s">
        <v>1336</v>
      </c>
      <c r="J191" s="55">
        <v>71990384.400000006</v>
      </c>
      <c r="K191" s="55">
        <v>71990384.400000006</v>
      </c>
      <c r="L191" s="55">
        <v>0</v>
      </c>
      <c r="M191" s="55">
        <v>0</v>
      </c>
      <c r="N191" s="44">
        <v>0</v>
      </c>
      <c r="O191" s="34">
        <f t="shared" si="25"/>
        <v>0</v>
      </c>
      <c r="P191" s="34">
        <f t="shared" si="25"/>
        <v>0</v>
      </c>
      <c r="Q191" s="43"/>
      <c r="R191" s="43"/>
      <c r="S191" s="43"/>
      <c r="T191" s="43"/>
      <c r="U191" s="48"/>
      <c r="V191" s="41"/>
      <c r="W191" s="41"/>
      <c r="X191" s="50"/>
      <c r="Y191" s="34" t="e">
        <f>P191/AA191</f>
        <v>#DIV/0!</v>
      </c>
      <c r="Z191" s="44" t="e">
        <f t="shared" si="22"/>
        <v>#DIV/0!</v>
      </c>
      <c r="AA191" s="44">
        <f t="shared" si="20"/>
        <v>0</v>
      </c>
      <c r="AB191" s="44">
        <v>0</v>
      </c>
      <c r="AC191" s="44">
        <v>0</v>
      </c>
      <c r="AD191" s="44">
        <v>0</v>
      </c>
      <c r="AE191" s="44"/>
      <c r="AF191" s="44" t="e">
        <f t="shared" si="19"/>
        <v>#DIV/0!</v>
      </c>
      <c r="AG191" s="44"/>
      <c r="AH191" s="44" t="e">
        <f t="shared" si="18"/>
        <v>#DIV/0!</v>
      </c>
      <c r="AI191" s="44" t="e">
        <f t="shared" si="21"/>
        <v>#DIV/0!</v>
      </c>
      <c r="AJ191" s="44" t="e">
        <f t="shared" si="23"/>
        <v>#DIV/0!</v>
      </c>
      <c r="AK191" s="43"/>
      <c r="AL191" s="40">
        <v>45383</v>
      </c>
      <c r="AM191" s="40"/>
      <c r="AN191" s="40"/>
      <c r="AO191" s="40"/>
      <c r="AP191" s="40"/>
      <c r="AQ191" s="49"/>
      <c r="AR191" s="41"/>
      <c r="AS191" s="41">
        <v>10</v>
      </c>
      <c r="AT191" s="34">
        <f>(J191*10)/100</f>
        <v>7199038.4400000004</v>
      </c>
      <c r="AU191" s="43"/>
      <c r="AV191" s="44">
        <v>0</v>
      </c>
      <c r="AW191" s="46">
        <f t="shared" si="24"/>
        <v>0</v>
      </c>
      <c r="AX191" s="46">
        <f>O191</f>
        <v>0</v>
      </c>
      <c r="AY191" s="43" t="s">
        <v>436</v>
      </c>
    </row>
    <row r="192" spans="1:51" ht="58.5" customHeight="1" x14ac:dyDescent="0.25">
      <c r="A192" s="47" t="s">
        <v>1337</v>
      </c>
      <c r="B192" s="49">
        <v>45288</v>
      </c>
      <c r="C192" s="43">
        <v>1416</v>
      </c>
      <c r="D192" s="39"/>
      <c r="E192" s="42" t="s">
        <v>1338</v>
      </c>
      <c r="F192" s="40">
        <v>45320</v>
      </c>
      <c r="G192" s="41" t="s">
        <v>1339</v>
      </c>
      <c r="H192" s="43" t="s">
        <v>225</v>
      </c>
      <c r="I192" s="43" t="s">
        <v>1340</v>
      </c>
      <c r="J192" s="55">
        <v>37288365</v>
      </c>
      <c r="K192" s="55">
        <v>37288365</v>
      </c>
      <c r="L192" s="55">
        <v>0</v>
      </c>
      <c r="M192" s="55">
        <v>0</v>
      </c>
      <c r="N192" s="44">
        <v>37087530</v>
      </c>
      <c r="O192" s="34">
        <f t="shared" si="25"/>
        <v>37087530</v>
      </c>
      <c r="P192" s="34">
        <f t="shared" si="25"/>
        <v>37087530</v>
      </c>
      <c r="Q192" s="43" t="s">
        <v>1341</v>
      </c>
      <c r="R192" s="43" t="s">
        <v>1342</v>
      </c>
      <c r="S192" s="43" t="s">
        <v>1305</v>
      </c>
      <c r="T192" s="43" t="s">
        <v>81</v>
      </c>
      <c r="U192" s="48">
        <v>100</v>
      </c>
      <c r="V192" s="41">
        <v>0</v>
      </c>
      <c r="W192" s="41" t="s">
        <v>392</v>
      </c>
      <c r="X192" s="50">
        <v>30</v>
      </c>
      <c r="Y192" s="34">
        <f>P192/AA192</f>
        <v>11.08</v>
      </c>
      <c r="Z192" s="44">
        <f t="shared" si="22"/>
        <v>332.4</v>
      </c>
      <c r="AA192" s="44">
        <f t="shared" si="20"/>
        <v>3347250</v>
      </c>
      <c r="AB192" s="44">
        <f>10080+711090</f>
        <v>721170</v>
      </c>
      <c r="AC192" s="44">
        <f>36990+2589090</f>
        <v>2626080</v>
      </c>
      <c r="AD192" s="44">
        <v>0</v>
      </c>
      <c r="AE192" s="44">
        <f>10080+36990</f>
        <v>47070</v>
      </c>
      <c r="AF192" s="44">
        <f t="shared" si="19"/>
        <v>521535.6</v>
      </c>
      <c r="AG192" s="44">
        <f>711090+2589090</f>
        <v>3300180</v>
      </c>
      <c r="AH192" s="44">
        <f t="shared" ref="AH192:AH255" si="26">Y192*AG192</f>
        <v>36565994.399999999</v>
      </c>
      <c r="AI192" s="44">
        <f t="shared" si="21"/>
        <v>111575</v>
      </c>
      <c r="AJ192" s="44">
        <f t="shared" si="23"/>
        <v>111575</v>
      </c>
      <c r="AK192" s="43"/>
      <c r="AL192" s="40">
        <v>45323</v>
      </c>
      <c r="AM192" s="40">
        <v>45383</v>
      </c>
      <c r="AN192" s="40"/>
      <c r="AO192" s="40">
        <v>45352</v>
      </c>
      <c r="AP192" s="40">
        <v>45413</v>
      </c>
      <c r="AQ192" s="49"/>
      <c r="AR192" s="41" t="s">
        <v>61</v>
      </c>
      <c r="AS192" s="41">
        <v>10</v>
      </c>
      <c r="AT192" s="34">
        <f>(J192*10)/100</f>
        <v>3728836.5</v>
      </c>
      <c r="AU192" s="43"/>
      <c r="AV192" s="44">
        <v>0</v>
      </c>
      <c r="AW192" s="46">
        <f t="shared" si="24"/>
        <v>37087530</v>
      </c>
      <c r="AX192" s="46">
        <f>O192</f>
        <v>37087530</v>
      </c>
      <c r="AY192" s="43" t="s">
        <v>329</v>
      </c>
    </row>
    <row r="193" spans="1:51" ht="58.5" customHeight="1" x14ac:dyDescent="0.25">
      <c r="A193" s="47" t="s">
        <v>1343</v>
      </c>
      <c r="B193" s="49">
        <v>45288</v>
      </c>
      <c r="C193" s="43">
        <v>1416</v>
      </c>
      <c r="D193" s="39"/>
      <c r="E193" s="42" t="s">
        <v>1344</v>
      </c>
      <c r="F193" s="40"/>
      <c r="G193" s="41"/>
      <c r="H193" s="43"/>
      <c r="I193" s="43" t="s">
        <v>1345</v>
      </c>
      <c r="J193" s="55">
        <v>749995.2</v>
      </c>
      <c r="K193" s="55">
        <v>749995.2</v>
      </c>
      <c r="L193" s="55">
        <v>0</v>
      </c>
      <c r="M193" s="55">
        <v>0</v>
      </c>
      <c r="N193" s="44">
        <v>0</v>
      </c>
      <c r="O193" s="34">
        <f t="shared" si="25"/>
        <v>0</v>
      </c>
      <c r="P193" s="34">
        <f t="shared" si="25"/>
        <v>0</v>
      </c>
      <c r="Q193" s="43"/>
      <c r="R193" s="43"/>
      <c r="S193" s="43"/>
      <c r="T193" s="43"/>
      <c r="U193" s="48"/>
      <c r="V193" s="41"/>
      <c r="W193" s="41"/>
      <c r="X193" s="50"/>
      <c r="Y193" s="34" t="e">
        <f>P193/AA193</f>
        <v>#DIV/0!</v>
      </c>
      <c r="Z193" s="44" t="e">
        <f t="shared" si="22"/>
        <v>#DIV/0!</v>
      </c>
      <c r="AA193" s="44">
        <f t="shared" si="20"/>
        <v>0</v>
      </c>
      <c r="AB193" s="44">
        <v>0</v>
      </c>
      <c r="AC193" s="44">
        <v>0</v>
      </c>
      <c r="AD193" s="44">
        <v>0</v>
      </c>
      <c r="AE193" s="44"/>
      <c r="AF193" s="44" t="e">
        <f t="shared" si="19"/>
        <v>#DIV/0!</v>
      </c>
      <c r="AG193" s="44"/>
      <c r="AH193" s="44" t="e">
        <f t="shared" si="26"/>
        <v>#DIV/0!</v>
      </c>
      <c r="AI193" s="44" t="e">
        <f t="shared" si="21"/>
        <v>#DIV/0!</v>
      </c>
      <c r="AJ193" s="44" t="e">
        <f t="shared" si="23"/>
        <v>#DIV/0!</v>
      </c>
      <c r="AK193" s="43"/>
      <c r="AL193" s="40">
        <v>45352</v>
      </c>
      <c r="AM193" s="40"/>
      <c r="AN193" s="40"/>
      <c r="AO193" s="40"/>
      <c r="AP193" s="40"/>
      <c r="AQ193" s="49"/>
      <c r="AR193" s="41"/>
      <c r="AS193" s="41">
        <v>10</v>
      </c>
      <c r="AT193" s="34">
        <f>(J193*10)/100</f>
        <v>74999.520000000004</v>
      </c>
      <c r="AU193" s="43"/>
      <c r="AV193" s="44">
        <v>0</v>
      </c>
      <c r="AW193" s="46">
        <f t="shared" si="24"/>
        <v>0</v>
      </c>
      <c r="AX193" s="46">
        <f>O193</f>
        <v>0</v>
      </c>
      <c r="AY193" s="43"/>
    </row>
    <row r="194" spans="1:51" ht="58.5" customHeight="1" x14ac:dyDescent="0.25">
      <c r="A194" s="47" t="s">
        <v>1346</v>
      </c>
      <c r="B194" s="49">
        <v>45289</v>
      </c>
      <c r="C194" s="43">
        <v>1416</v>
      </c>
      <c r="D194" s="39"/>
      <c r="E194" s="42" t="s">
        <v>1347</v>
      </c>
      <c r="F194" s="40"/>
      <c r="G194" s="41"/>
      <c r="H194" s="43"/>
      <c r="I194" s="43" t="s">
        <v>1348</v>
      </c>
      <c r="J194" s="55">
        <v>695313219.03999996</v>
      </c>
      <c r="K194" s="55">
        <v>695313219.03999996</v>
      </c>
      <c r="L194" s="55">
        <v>0</v>
      </c>
      <c r="M194" s="55">
        <v>0</v>
      </c>
      <c r="N194" s="44">
        <v>0</v>
      </c>
      <c r="O194" s="34">
        <f t="shared" si="25"/>
        <v>0</v>
      </c>
      <c r="P194" s="34">
        <f t="shared" si="25"/>
        <v>0</v>
      </c>
      <c r="Q194" s="43"/>
      <c r="R194" s="43"/>
      <c r="S194" s="43"/>
      <c r="T194" s="43"/>
      <c r="U194" s="48"/>
      <c r="V194" s="41"/>
      <c r="W194" s="41"/>
      <c r="X194" s="50"/>
      <c r="Y194" s="34" t="e">
        <f>P194/AA194</f>
        <v>#DIV/0!</v>
      </c>
      <c r="Z194" s="44" t="e">
        <f t="shared" si="22"/>
        <v>#DIV/0!</v>
      </c>
      <c r="AA194" s="44">
        <f t="shared" si="20"/>
        <v>0</v>
      </c>
      <c r="AB194" s="44">
        <v>0</v>
      </c>
      <c r="AC194" s="44">
        <v>0</v>
      </c>
      <c r="AD194" s="44">
        <v>0</v>
      </c>
      <c r="AE194" s="44"/>
      <c r="AF194" s="44" t="e">
        <f t="shared" si="19"/>
        <v>#DIV/0!</v>
      </c>
      <c r="AG194" s="44"/>
      <c r="AH194" s="44" t="e">
        <f t="shared" si="26"/>
        <v>#DIV/0!</v>
      </c>
      <c r="AI194" s="44" t="e">
        <f t="shared" si="21"/>
        <v>#DIV/0!</v>
      </c>
      <c r="AJ194" s="44" t="e">
        <f t="shared" si="23"/>
        <v>#DIV/0!</v>
      </c>
      <c r="AK194" s="43"/>
      <c r="AL194" s="40">
        <v>45383</v>
      </c>
      <c r="AM194" s="40"/>
      <c r="AN194" s="40"/>
      <c r="AO194" s="40"/>
      <c r="AP194" s="40"/>
      <c r="AQ194" s="49"/>
      <c r="AR194" s="41"/>
      <c r="AS194" s="41">
        <v>10</v>
      </c>
      <c r="AT194" s="34">
        <f>(J194*10)/100</f>
        <v>69531321.903999999</v>
      </c>
      <c r="AU194" s="43"/>
      <c r="AV194" s="44">
        <v>0</v>
      </c>
      <c r="AW194" s="46">
        <f t="shared" si="24"/>
        <v>0</v>
      </c>
      <c r="AX194" s="46">
        <f>O194</f>
        <v>0</v>
      </c>
      <c r="AY194" s="43"/>
    </row>
    <row r="195" spans="1:51" ht="58.5" customHeight="1" x14ac:dyDescent="0.25">
      <c r="A195" s="47" t="s">
        <v>1349</v>
      </c>
      <c r="B195" s="49">
        <v>45289</v>
      </c>
      <c r="C195" s="43">
        <v>1416</v>
      </c>
      <c r="D195" s="39"/>
      <c r="E195" s="42" t="s">
        <v>1350</v>
      </c>
      <c r="F195" s="40">
        <v>45320</v>
      </c>
      <c r="G195" s="41" t="s">
        <v>1351</v>
      </c>
      <c r="H195" s="43" t="s">
        <v>53</v>
      </c>
      <c r="I195" s="43" t="s">
        <v>1352</v>
      </c>
      <c r="J195" s="55">
        <v>3614799</v>
      </c>
      <c r="K195" s="55">
        <v>3614799</v>
      </c>
      <c r="L195" s="55">
        <v>0</v>
      </c>
      <c r="M195" s="55">
        <v>0</v>
      </c>
      <c r="N195" s="44">
        <v>3614799</v>
      </c>
      <c r="O195" s="34">
        <f t="shared" si="25"/>
        <v>3614799</v>
      </c>
      <c r="P195" s="34">
        <f t="shared" si="25"/>
        <v>3614799</v>
      </c>
      <c r="Q195" s="43" t="s">
        <v>1353</v>
      </c>
      <c r="R195" s="43" t="s">
        <v>1354</v>
      </c>
      <c r="S195" s="43" t="s">
        <v>1355</v>
      </c>
      <c r="T195" s="43" t="s">
        <v>1356</v>
      </c>
      <c r="U195" s="48">
        <v>0</v>
      </c>
      <c r="V195" s="41">
        <v>100</v>
      </c>
      <c r="W195" s="41" t="s">
        <v>327</v>
      </c>
      <c r="X195" s="50">
        <v>100</v>
      </c>
      <c r="Y195" s="34">
        <f>P195/AA195</f>
        <v>197.53</v>
      </c>
      <c r="Z195" s="44">
        <f t="shared" si="22"/>
        <v>19753</v>
      </c>
      <c r="AA195" s="44">
        <f t="shared" si="20"/>
        <v>18300</v>
      </c>
      <c r="AB195" s="44">
        <f>14700+3600</f>
        <v>18300</v>
      </c>
      <c r="AC195" s="44">
        <v>0</v>
      </c>
      <c r="AD195" s="44">
        <v>0</v>
      </c>
      <c r="AE195" s="44">
        <v>14700</v>
      </c>
      <c r="AF195" s="44">
        <f t="shared" si="19"/>
        <v>2903691</v>
      </c>
      <c r="AG195" s="44">
        <v>3600</v>
      </c>
      <c r="AH195" s="44">
        <f t="shared" si="26"/>
        <v>711108</v>
      </c>
      <c r="AI195" s="44">
        <f t="shared" si="21"/>
        <v>183</v>
      </c>
      <c r="AJ195" s="44">
        <f t="shared" si="23"/>
        <v>183</v>
      </c>
      <c r="AK195" s="43"/>
      <c r="AL195" s="40">
        <v>45352</v>
      </c>
      <c r="AM195" s="40"/>
      <c r="AN195" s="40"/>
      <c r="AO195" s="40">
        <v>45383</v>
      </c>
      <c r="AP195" s="40"/>
      <c r="AQ195" s="49"/>
      <c r="AR195" s="41" t="s">
        <v>61</v>
      </c>
      <c r="AS195" s="41">
        <v>10</v>
      </c>
      <c r="AT195" s="34">
        <f>(J195*10)/100</f>
        <v>361479.9</v>
      </c>
      <c r="AU195" s="43"/>
      <c r="AV195" s="44">
        <v>0</v>
      </c>
      <c r="AW195" s="46">
        <f t="shared" si="24"/>
        <v>3614799</v>
      </c>
      <c r="AX195" s="46">
        <f>O195</f>
        <v>3614799</v>
      </c>
      <c r="AY195" s="43" t="s">
        <v>329</v>
      </c>
    </row>
    <row r="196" spans="1:51" ht="58.5" customHeight="1" x14ac:dyDescent="0.25">
      <c r="A196" s="47" t="s">
        <v>1357</v>
      </c>
      <c r="B196" s="49">
        <v>45289</v>
      </c>
      <c r="C196" s="43">
        <v>1416</v>
      </c>
      <c r="D196" s="39"/>
      <c r="E196" s="42" t="s">
        <v>1358</v>
      </c>
      <c r="F196" s="40"/>
      <c r="G196" s="41"/>
      <c r="H196" s="43"/>
      <c r="I196" s="43" t="s">
        <v>1359</v>
      </c>
      <c r="J196" s="55">
        <v>87974803.200000003</v>
      </c>
      <c r="K196" s="55">
        <v>87974803.200000003</v>
      </c>
      <c r="L196" s="55">
        <v>0</v>
      </c>
      <c r="M196" s="55">
        <v>0</v>
      </c>
      <c r="N196" s="44">
        <v>0</v>
      </c>
      <c r="O196" s="34">
        <f t="shared" si="25"/>
        <v>0</v>
      </c>
      <c r="P196" s="34">
        <f t="shared" si="25"/>
        <v>0</v>
      </c>
      <c r="Q196" s="43"/>
      <c r="R196" s="43"/>
      <c r="S196" s="43"/>
      <c r="T196" s="43"/>
      <c r="U196" s="48"/>
      <c r="V196" s="41"/>
      <c r="W196" s="41"/>
      <c r="X196" s="50"/>
      <c r="Y196" s="34" t="e">
        <f>P196/AA196</f>
        <v>#DIV/0!</v>
      </c>
      <c r="Z196" s="44" t="e">
        <f t="shared" si="22"/>
        <v>#DIV/0!</v>
      </c>
      <c r="AA196" s="44">
        <f t="shared" si="20"/>
        <v>0</v>
      </c>
      <c r="AB196" s="44">
        <v>0</v>
      </c>
      <c r="AC196" s="44">
        <v>0</v>
      </c>
      <c r="AD196" s="44">
        <v>0</v>
      </c>
      <c r="AE196" s="44"/>
      <c r="AF196" s="44" t="e">
        <f t="shared" si="19"/>
        <v>#DIV/0!</v>
      </c>
      <c r="AG196" s="44"/>
      <c r="AH196" s="44" t="e">
        <f t="shared" si="26"/>
        <v>#DIV/0!</v>
      </c>
      <c r="AI196" s="44" t="e">
        <f t="shared" si="21"/>
        <v>#DIV/0!</v>
      </c>
      <c r="AJ196" s="44" t="e">
        <f t="shared" si="23"/>
        <v>#DIV/0!</v>
      </c>
      <c r="AK196" s="43"/>
      <c r="AL196" s="40">
        <v>45352</v>
      </c>
      <c r="AM196" s="40">
        <v>45474</v>
      </c>
      <c r="AN196" s="40"/>
      <c r="AO196" s="40"/>
      <c r="AP196" s="40"/>
      <c r="AQ196" s="49"/>
      <c r="AR196" s="41"/>
      <c r="AS196" s="41">
        <v>10</v>
      </c>
      <c r="AT196" s="34">
        <f>(J196*10)/100</f>
        <v>8797480.3200000003</v>
      </c>
      <c r="AU196" s="43"/>
      <c r="AV196" s="44">
        <v>0</v>
      </c>
      <c r="AW196" s="46">
        <f t="shared" si="24"/>
        <v>0</v>
      </c>
      <c r="AX196" s="46">
        <f>O196</f>
        <v>0</v>
      </c>
      <c r="AY196" s="43"/>
    </row>
    <row r="197" spans="1:51" ht="58.5" customHeight="1" x14ac:dyDescent="0.25">
      <c r="A197" s="47" t="s">
        <v>1360</v>
      </c>
      <c r="B197" s="49">
        <v>45289</v>
      </c>
      <c r="C197" s="43">
        <v>1416</v>
      </c>
      <c r="D197" s="39"/>
      <c r="E197" s="42" t="s">
        <v>1361</v>
      </c>
      <c r="F197" s="40">
        <v>45320</v>
      </c>
      <c r="G197" s="41" t="s">
        <v>1362</v>
      </c>
      <c r="H197" s="43" t="s">
        <v>53</v>
      </c>
      <c r="I197" s="43" t="s">
        <v>1363</v>
      </c>
      <c r="J197" s="55">
        <v>165786.4</v>
      </c>
      <c r="K197" s="55">
        <v>165786.4</v>
      </c>
      <c r="L197" s="55">
        <v>0</v>
      </c>
      <c r="M197" s="55">
        <v>0</v>
      </c>
      <c r="N197" s="44">
        <v>165786.4</v>
      </c>
      <c r="O197" s="34">
        <f t="shared" si="25"/>
        <v>165786.4</v>
      </c>
      <c r="P197" s="34">
        <f t="shared" si="25"/>
        <v>165786.4</v>
      </c>
      <c r="Q197" s="43" t="s">
        <v>188</v>
      </c>
      <c r="R197" s="43" t="s">
        <v>1364</v>
      </c>
      <c r="S197" s="43" t="s">
        <v>1365</v>
      </c>
      <c r="T197" s="43" t="s">
        <v>1356</v>
      </c>
      <c r="U197" s="48">
        <v>0</v>
      </c>
      <c r="V197" s="41">
        <v>100</v>
      </c>
      <c r="W197" s="41" t="s">
        <v>327</v>
      </c>
      <c r="X197" s="50">
        <v>40</v>
      </c>
      <c r="Y197" s="34">
        <f>P197/AA197</f>
        <v>218.14</v>
      </c>
      <c r="Z197" s="44">
        <f t="shared" si="22"/>
        <v>8725.5999999999985</v>
      </c>
      <c r="AA197" s="44">
        <f t="shared" si="20"/>
        <v>760</v>
      </c>
      <c r="AB197" s="44">
        <v>760</v>
      </c>
      <c r="AC197" s="44">
        <v>0</v>
      </c>
      <c r="AD197" s="44">
        <v>0</v>
      </c>
      <c r="AE197" s="44">
        <v>760</v>
      </c>
      <c r="AF197" s="44">
        <f t="shared" si="19"/>
        <v>165786.4</v>
      </c>
      <c r="AG197" s="44">
        <v>0</v>
      </c>
      <c r="AH197" s="44">
        <f t="shared" si="26"/>
        <v>0</v>
      </c>
      <c r="AI197" s="44">
        <f t="shared" si="21"/>
        <v>19</v>
      </c>
      <c r="AJ197" s="44">
        <f t="shared" si="23"/>
        <v>19</v>
      </c>
      <c r="AK197" s="43"/>
      <c r="AL197" s="40">
        <v>45352</v>
      </c>
      <c r="AM197" s="40"/>
      <c r="AN197" s="40"/>
      <c r="AO197" s="40">
        <v>45383</v>
      </c>
      <c r="AP197" s="40"/>
      <c r="AQ197" s="49"/>
      <c r="AR197" s="41" t="s">
        <v>220</v>
      </c>
      <c r="AS197" s="41">
        <v>10</v>
      </c>
      <c r="AT197" s="34">
        <f>(J197*10)/100</f>
        <v>16578.64</v>
      </c>
      <c r="AU197" s="43"/>
      <c r="AV197" s="44">
        <v>0</v>
      </c>
      <c r="AW197" s="46">
        <f t="shared" si="24"/>
        <v>165786.4</v>
      </c>
      <c r="AX197" s="46">
        <f>O197</f>
        <v>165786.4</v>
      </c>
      <c r="AY197" s="43" t="s">
        <v>329</v>
      </c>
    </row>
    <row r="198" spans="1:51" ht="58.5" customHeight="1" x14ac:dyDescent="0.25">
      <c r="A198" s="47" t="s">
        <v>1366</v>
      </c>
      <c r="B198" s="49">
        <v>45289</v>
      </c>
      <c r="C198" s="43">
        <v>1416</v>
      </c>
      <c r="D198" s="39"/>
      <c r="E198" s="42" t="s">
        <v>1367</v>
      </c>
      <c r="F198" s="40"/>
      <c r="G198" s="41"/>
      <c r="H198" s="43"/>
      <c r="I198" s="43" t="s">
        <v>1368</v>
      </c>
      <c r="J198" s="55">
        <v>17068912</v>
      </c>
      <c r="K198" s="55">
        <v>17068912</v>
      </c>
      <c r="L198" s="55">
        <v>0</v>
      </c>
      <c r="M198" s="55">
        <v>0</v>
      </c>
      <c r="N198" s="44">
        <v>0</v>
      </c>
      <c r="O198" s="34">
        <f t="shared" si="25"/>
        <v>0</v>
      </c>
      <c r="P198" s="34">
        <f t="shared" si="25"/>
        <v>0</v>
      </c>
      <c r="Q198" s="43"/>
      <c r="R198" s="43"/>
      <c r="S198" s="43"/>
      <c r="T198" s="43"/>
      <c r="U198" s="48"/>
      <c r="V198" s="41"/>
      <c r="W198" s="41"/>
      <c r="X198" s="50"/>
      <c r="Y198" s="34" t="e">
        <f>P198/AA198</f>
        <v>#DIV/0!</v>
      </c>
      <c r="Z198" s="44" t="e">
        <f t="shared" si="22"/>
        <v>#DIV/0!</v>
      </c>
      <c r="AA198" s="44">
        <f t="shared" si="20"/>
        <v>0</v>
      </c>
      <c r="AB198" s="44">
        <v>0</v>
      </c>
      <c r="AC198" s="44">
        <v>0</v>
      </c>
      <c r="AD198" s="44">
        <v>0</v>
      </c>
      <c r="AE198" s="44"/>
      <c r="AF198" s="44" t="e">
        <f t="shared" si="19"/>
        <v>#DIV/0!</v>
      </c>
      <c r="AG198" s="44"/>
      <c r="AH198" s="44" t="e">
        <f t="shared" si="26"/>
        <v>#DIV/0!</v>
      </c>
      <c r="AI198" s="44" t="e">
        <f t="shared" si="21"/>
        <v>#DIV/0!</v>
      </c>
      <c r="AJ198" s="44" t="e">
        <f t="shared" si="23"/>
        <v>#DIV/0!</v>
      </c>
      <c r="AK198" s="43"/>
      <c r="AL198" s="40">
        <v>45352</v>
      </c>
      <c r="AM198" s="40"/>
      <c r="AN198" s="40"/>
      <c r="AO198" s="40"/>
      <c r="AP198" s="40"/>
      <c r="AQ198" s="49"/>
      <c r="AR198" s="41"/>
      <c r="AS198" s="41">
        <v>10</v>
      </c>
      <c r="AT198" s="34">
        <f>(J198*10)/100</f>
        <v>1706891.2</v>
      </c>
      <c r="AU198" s="43"/>
      <c r="AV198" s="44">
        <v>0</v>
      </c>
      <c r="AW198" s="46">
        <f t="shared" si="24"/>
        <v>0</v>
      </c>
      <c r="AX198" s="46">
        <f>O198</f>
        <v>0</v>
      </c>
      <c r="AY198" s="43"/>
    </row>
    <row r="199" spans="1:51" ht="58.5" customHeight="1" x14ac:dyDescent="0.25">
      <c r="A199" s="47" t="s">
        <v>1369</v>
      </c>
      <c r="B199" s="49">
        <v>45289</v>
      </c>
      <c r="C199" s="43">
        <v>1416</v>
      </c>
      <c r="D199" s="39"/>
      <c r="E199" s="42" t="s">
        <v>1370</v>
      </c>
      <c r="F199" s="40">
        <v>45317</v>
      </c>
      <c r="G199" s="41" t="s">
        <v>1371</v>
      </c>
      <c r="H199" s="43" t="s">
        <v>53</v>
      </c>
      <c r="I199" s="43" t="s">
        <v>614</v>
      </c>
      <c r="J199" s="55">
        <v>13163854000</v>
      </c>
      <c r="K199" s="55">
        <v>13163854000</v>
      </c>
      <c r="L199" s="55">
        <v>6581927000</v>
      </c>
      <c r="M199" s="55">
        <v>6581927000</v>
      </c>
      <c r="N199" s="44">
        <v>6581927000</v>
      </c>
      <c r="O199" s="34">
        <f t="shared" si="25"/>
        <v>6581927000</v>
      </c>
      <c r="P199" s="34">
        <v>13163854000</v>
      </c>
      <c r="Q199" s="43" t="s">
        <v>1372</v>
      </c>
      <c r="R199" s="43" t="s">
        <v>1373</v>
      </c>
      <c r="S199" s="43" t="s">
        <v>1374</v>
      </c>
      <c r="T199" s="43" t="s">
        <v>93</v>
      </c>
      <c r="U199" s="48">
        <v>0</v>
      </c>
      <c r="V199" s="41">
        <v>100</v>
      </c>
      <c r="W199" s="41" t="s">
        <v>82</v>
      </c>
      <c r="X199" s="50">
        <v>10</v>
      </c>
      <c r="Y199" s="34">
        <f>P199/AA199</f>
        <v>22696.3</v>
      </c>
      <c r="Z199" s="44">
        <f t="shared" si="22"/>
        <v>226963</v>
      </c>
      <c r="AA199" s="44">
        <v>580000</v>
      </c>
      <c r="AB199" s="44">
        <f>1560+288440</f>
        <v>290000</v>
      </c>
      <c r="AC199" s="44">
        <v>0</v>
      </c>
      <c r="AD199" s="44">
        <v>0</v>
      </c>
      <c r="AE199" s="44">
        <v>1560</v>
      </c>
      <c r="AF199" s="44">
        <f t="shared" ref="AF199:AF262" si="27">Y199*AE199</f>
        <v>35406228</v>
      </c>
      <c r="AG199" s="44">
        <v>288440</v>
      </c>
      <c r="AH199" s="44">
        <f t="shared" si="26"/>
        <v>6546520772</v>
      </c>
      <c r="AI199" s="44">
        <f t="shared" si="21"/>
        <v>58000</v>
      </c>
      <c r="AJ199" s="44">
        <f t="shared" si="23"/>
        <v>58000</v>
      </c>
      <c r="AK199" s="43"/>
      <c r="AL199" s="40">
        <v>45352</v>
      </c>
      <c r="AM199" s="40">
        <v>45717</v>
      </c>
      <c r="AN199" s="40"/>
      <c r="AO199" s="40">
        <v>45383</v>
      </c>
      <c r="AP199" s="40">
        <v>45748</v>
      </c>
      <c r="AQ199" s="49"/>
      <c r="AR199" s="41" t="s">
        <v>61</v>
      </c>
      <c r="AS199" s="41">
        <v>10</v>
      </c>
      <c r="AT199" s="34">
        <f>(J199*10)/100</f>
        <v>1316385400</v>
      </c>
      <c r="AU199" s="43"/>
      <c r="AV199" s="44">
        <v>0</v>
      </c>
      <c r="AW199" s="46">
        <f t="shared" si="24"/>
        <v>6581927000</v>
      </c>
      <c r="AX199" s="46">
        <f>O199</f>
        <v>6581927000</v>
      </c>
      <c r="AY199" s="43" t="s">
        <v>329</v>
      </c>
    </row>
    <row r="200" spans="1:51" ht="58.5" customHeight="1" x14ac:dyDescent="0.25">
      <c r="A200" s="47" t="s">
        <v>1375</v>
      </c>
      <c r="B200" s="49">
        <v>45289</v>
      </c>
      <c r="C200" s="43">
        <v>1416</v>
      </c>
      <c r="D200" s="39"/>
      <c r="E200" s="42" t="s">
        <v>1376</v>
      </c>
      <c r="F200" s="40">
        <v>45320</v>
      </c>
      <c r="G200" s="41" t="s">
        <v>1377</v>
      </c>
      <c r="H200" s="43" t="s">
        <v>225</v>
      </c>
      <c r="I200" s="43" t="s">
        <v>1378</v>
      </c>
      <c r="J200" s="55">
        <v>8914257</v>
      </c>
      <c r="K200" s="55">
        <v>8914257</v>
      </c>
      <c r="L200" s="55">
        <v>0</v>
      </c>
      <c r="M200" s="55">
        <v>0</v>
      </c>
      <c r="N200" s="44">
        <v>8914257</v>
      </c>
      <c r="O200" s="34">
        <f t="shared" si="25"/>
        <v>8914257</v>
      </c>
      <c r="P200" s="34">
        <f t="shared" si="25"/>
        <v>8914257</v>
      </c>
      <c r="Q200" s="43" t="s">
        <v>1379</v>
      </c>
      <c r="R200" s="43" t="s">
        <v>1380</v>
      </c>
      <c r="S200" s="43" t="s">
        <v>1381</v>
      </c>
      <c r="T200" s="43" t="s">
        <v>81</v>
      </c>
      <c r="U200" s="48">
        <v>100</v>
      </c>
      <c r="V200" s="41">
        <v>0</v>
      </c>
      <c r="W200" s="41" t="s">
        <v>392</v>
      </c>
      <c r="X200" s="50">
        <v>50</v>
      </c>
      <c r="Y200" s="34">
        <f>P200/AA200</f>
        <v>41.91</v>
      </c>
      <c r="Z200" s="44">
        <f t="shared" si="22"/>
        <v>2095.5</v>
      </c>
      <c r="AA200" s="44">
        <f t="shared" ref="AA200:AA263" si="28">AB200+AC200+AD200</f>
        <v>212700</v>
      </c>
      <c r="AB200" s="44">
        <f>7300+205400</f>
        <v>212700</v>
      </c>
      <c r="AC200" s="44">
        <v>0</v>
      </c>
      <c r="AD200" s="44">
        <v>0</v>
      </c>
      <c r="AE200" s="44">
        <v>7300</v>
      </c>
      <c r="AF200" s="44">
        <f t="shared" si="27"/>
        <v>305943</v>
      </c>
      <c r="AG200" s="44">
        <v>205400</v>
      </c>
      <c r="AH200" s="44">
        <f t="shared" si="26"/>
        <v>8608314</v>
      </c>
      <c r="AI200" s="44">
        <f t="shared" si="21"/>
        <v>4254</v>
      </c>
      <c r="AJ200" s="44">
        <f t="shared" si="23"/>
        <v>4254</v>
      </c>
      <c r="AK200" s="43"/>
      <c r="AL200" s="40">
        <v>45383</v>
      </c>
      <c r="AM200" s="40"/>
      <c r="AN200" s="40"/>
      <c r="AO200" s="40">
        <v>45413</v>
      </c>
      <c r="AP200" s="40"/>
      <c r="AQ200" s="49"/>
      <c r="AR200" s="41" t="s">
        <v>61</v>
      </c>
      <c r="AS200" s="41">
        <v>10</v>
      </c>
      <c r="AT200" s="34">
        <f>(J200*10)/100</f>
        <v>891425.7</v>
      </c>
      <c r="AU200" s="43"/>
      <c r="AV200" s="44">
        <v>0</v>
      </c>
      <c r="AW200" s="46">
        <f t="shared" si="24"/>
        <v>8914257</v>
      </c>
      <c r="AX200" s="46">
        <f>O200</f>
        <v>8914257</v>
      </c>
      <c r="AY200" s="43" t="s">
        <v>329</v>
      </c>
    </row>
    <row r="201" spans="1:51" ht="58.5" customHeight="1" x14ac:dyDescent="0.25">
      <c r="A201" s="47" t="s">
        <v>1382</v>
      </c>
      <c r="B201" s="49">
        <v>45289</v>
      </c>
      <c r="C201" s="43">
        <v>1688</v>
      </c>
      <c r="D201" s="39"/>
      <c r="E201" s="42" t="s">
        <v>1383</v>
      </c>
      <c r="F201" s="40"/>
      <c r="G201" s="41"/>
      <c r="H201" s="43"/>
      <c r="I201" s="43" t="s">
        <v>1384</v>
      </c>
      <c r="J201" s="55">
        <v>2263398</v>
      </c>
      <c r="K201" s="55">
        <v>2263398</v>
      </c>
      <c r="L201" s="55">
        <v>0</v>
      </c>
      <c r="M201" s="55">
        <v>0</v>
      </c>
      <c r="N201" s="44">
        <v>0</v>
      </c>
      <c r="O201" s="34">
        <f t="shared" si="25"/>
        <v>0</v>
      </c>
      <c r="P201" s="34">
        <f t="shared" si="25"/>
        <v>0</v>
      </c>
      <c r="Q201" s="43"/>
      <c r="R201" s="43"/>
      <c r="S201" s="43"/>
      <c r="T201" s="43"/>
      <c r="U201" s="48"/>
      <c r="V201" s="41"/>
      <c r="W201" s="41"/>
      <c r="X201" s="50"/>
      <c r="Y201" s="34" t="e">
        <f>P201/AA201</f>
        <v>#DIV/0!</v>
      </c>
      <c r="Z201" s="44" t="e">
        <f t="shared" si="22"/>
        <v>#DIV/0!</v>
      </c>
      <c r="AA201" s="44">
        <f t="shared" si="28"/>
        <v>0</v>
      </c>
      <c r="AB201" s="44">
        <v>0</v>
      </c>
      <c r="AC201" s="44">
        <v>0</v>
      </c>
      <c r="AD201" s="44">
        <v>0</v>
      </c>
      <c r="AE201" s="44"/>
      <c r="AF201" s="44" t="e">
        <f t="shared" si="27"/>
        <v>#DIV/0!</v>
      </c>
      <c r="AG201" s="44"/>
      <c r="AH201" s="44" t="e">
        <f t="shared" si="26"/>
        <v>#DIV/0!</v>
      </c>
      <c r="AI201" s="44" t="e">
        <f t="shared" si="21"/>
        <v>#DIV/0!</v>
      </c>
      <c r="AJ201" s="44" t="e">
        <f t="shared" si="23"/>
        <v>#DIV/0!</v>
      </c>
      <c r="AK201" s="43"/>
      <c r="AL201" s="40">
        <v>45337</v>
      </c>
      <c r="AM201" s="40"/>
      <c r="AN201" s="40"/>
      <c r="AO201" s="40"/>
      <c r="AP201" s="40"/>
      <c r="AQ201" s="49"/>
      <c r="AR201" s="41"/>
      <c r="AS201" s="41">
        <v>10</v>
      </c>
      <c r="AT201" s="34">
        <f>(J201*10)/100</f>
        <v>226339.8</v>
      </c>
      <c r="AU201" s="43"/>
      <c r="AV201" s="44">
        <v>0</v>
      </c>
      <c r="AW201" s="46">
        <f t="shared" si="24"/>
        <v>0</v>
      </c>
      <c r="AX201" s="46">
        <f>O201</f>
        <v>0</v>
      </c>
      <c r="AY201" s="43"/>
    </row>
    <row r="202" spans="1:51" ht="58.5" customHeight="1" x14ac:dyDescent="0.25">
      <c r="A202" s="47" t="s">
        <v>1385</v>
      </c>
      <c r="B202" s="49">
        <v>45289</v>
      </c>
      <c r="C202" s="43">
        <v>1416</v>
      </c>
      <c r="D202" s="39"/>
      <c r="E202" s="42" t="s">
        <v>1386</v>
      </c>
      <c r="F202" s="40"/>
      <c r="G202" s="41"/>
      <c r="H202" s="43"/>
      <c r="I202" s="43" t="s">
        <v>1387</v>
      </c>
      <c r="J202" s="55">
        <v>11061180</v>
      </c>
      <c r="K202" s="55">
        <v>11061180</v>
      </c>
      <c r="L202" s="55">
        <v>0</v>
      </c>
      <c r="M202" s="55">
        <v>0</v>
      </c>
      <c r="N202" s="44">
        <v>0</v>
      </c>
      <c r="O202" s="34">
        <f t="shared" si="25"/>
        <v>0</v>
      </c>
      <c r="P202" s="34">
        <f t="shared" si="25"/>
        <v>0</v>
      </c>
      <c r="Q202" s="43"/>
      <c r="R202" s="43"/>
      <c r="S202" s="43"/>
      <c r="T202" s="43"/>
      <c r="U202" s="48"/>
      <c r="V202" s="41"/>
      <c r="W202" s="41"/>
      <c r="X202" s="50"/>
      <c r="Y202" s="34" t="e">
        <f>P202/AA202</f>
        <v>#DIV/0!</v>
      </c>
      <c r="Z202" s="44" t="e">
        <f t="shared" si="22"/>
        <v>#DIV/0!</v>
      </c>
      <c r="AA202" s="44">
        <f t="shared" si="28"/>
        <v>0</v>
      </c>
      <c r="AB202" s="44">
        <v>0</v>
      </c>
      <c r="AC202" s="44">
        <v>0</v>
      </c>
      <c r="AD202" s="44">
        <v>0</v>
      </c>
      <c r="AE202" s="44"/>
      <c r="AF202" s="44" t="e">
        <f t="shared" si="27"/>
        <v>#DIV/0!</v>
      </c>
      <c r="AG202" s="44"/>
      <c r="AH202" s="44" t="e">
        <f t="shared" si="26"/>
        <v>#DIV/0!</v>
      </c>
      <c r="AI202" s="44" t="e">
        <f t="shared" si="21"/>
        <v>#DIV/0!</v>
      </c>
      <c r="AJ202" s="44" t="e">
        <f t="shared" si="23"/>
        <v>#DIV/0!</v>
      </c>
      <c r="AK202" s="43"/>
      <c r="AL202" s="40">
        <v>45432</v>
      </c>
      <c r="AM202" s="40"/>
      <c r="AN202" s="40"/>
      <c r="AO202" s="40"/>
      <c r="AP202" s="40"/>
      <c r="AQ202" s="49"/>
      <c r="AR202" s="41"/>
      <c r="AS202" s="41">
        <v>10</v>
      </c>
      <c r="AT202" s="34">
        <f>(J202*10)/100</f>
        <v>1106118</v>
      </c>
      <c r="AU202" s="43"/>
      <c r="AV202" s="44">
        <v>0</v>
      </c>
      <c r="AW202" s="46">
        <f t="shared" si="24"/>
        <v>0</v>
      </c>
      <c r="AX202" s="46">
        <f>O202</f>
        <v>0</v>
      </c>
      <c r="AY202" s="43"/>
    </row>
    <row r="203" spans="1:51" ht="58.5" customHeight="1" x14ac:dyDescent="0.25">
      <c r="A203" s="47" t="s">
        <v>1388</v>
      </c>
      <c r="B203" s="49">
        <v>45289</v>
      </c>
      <c r="C203" s="43">
        <v>1416</v>
      </c>
      <c r="D203" s="39"/>
      <c r="E203" s="42" t="s">
        <v>1389</v>
      </c>
      <c r="F203" s="40">
        <v>45320</v>
      </c>
      <c r="G203" s="41" t="s">
        <v>1390</v>
      </c>
      <c r="H203" s="43" t="s">
        <v>1193</v>
      </c>
      <c r="I203" s="43" t="s">
        <v>1391</v>
      </c>
      <c r="J203" s="55">
        <v>353355.52000000002</v>
      </c>
      <c r="K203" s="55">
        <v>353355.52000000002</v>
      </c>
      <c r="L203" s="55">
        <v>0</v>
      </c>
      <c r="M203" s="55">
        <v>0</v>
      </c>
      <c r="N203" s="44">
        <v>353355.52000000002</v>
      </c>
      <c r="O203" s="34">
        <f t="shared" si="25"/>
        <v>353355.52000000002</v>
      </c>
      <c r="P203" s="34">
        <f t="shared" si="25"/>
        <v>353355.52000000002</v>
      </c>
      <c r="Q203" s="43" t="s">
        <v>1392</v>
      </c>
      <c r="R203" s="43" t="s">
        <v>1393</v>
      </c>
      <c r="S203" s="43" t="s">
        <v>1394</v>
      </c>
      <c r="T203" s="43" t="s">
        <v>81</v>
      </c>
      <c r="U203" s="48">
        <v>100</v>
      </c>
      <c r="V203" s="41">
        <v>0</v>
      </c>
      <c r="W203" s="41" t="s">
        <v>392</v>
      </c>
      <c r="X203" s="50">
        <v>50</v>
      </c>
      <c r="Y203" s="34">
        <f>P203/AA203</f>
        <v>97.72</v>
      </c>
      <c r="Z203" s="44">
        <f t="shared" si="22"/>
        <v>4886</v>
      </c>
      <c r="AA203" s="44">
        <f t="shared" si="28"/>
        <v>3616</v>
      </c>
      <c r="AB203" s="44">
        <f>366+3250</f>
        <v>3616</v>
      </c>
      <c r="AC203" s="44">
        <v>0</v>
      </c>
      <c r="AD203" s="44">
        <v>0</v>
      </c>
      <c r="AE203" s="44">
        <v>366</v>
      </c>
      <c r="AF203" s="44">
        <f t="shared" si="27"/>
        <v>35765.519999999997</v>
      </c>
      <c r="AG203" s="44">
        <v>3250</v>
      </c>
      <c r="AH203" s="44">
        <f t="shared" si="26"/>
        <v>317590</v>
      </c>
      <c r="AI203" s="44">
        <f t="shared" si="21"/>
        <v>72.319999999999993</v>
      </c>
      <c r="AJ203" s="44">
        <f t="shared" si="23"/>
        <v>73</v>
      </c>
      <c r="AK203" s="43"/>
      <c r="AL203" s="40">
        <v>45352</v>
      </c>
      <c r="AM203" s="40"/>
      <c r="AN203" s="40"/>
      <c r="AO203" s="40">
        <v>45383</v>
      </c>
      <c r="AP203" s="40"/>
      <c r="AQ203" s="49"/>
      <c r="AR203" s="41" t="s">
        <v>220</v>
      </c>
      <c r="AS203" s="41">
        <v>10</v>
      </c>
      <c r="AT203" s="34">
        <f>(J203*10)/100</f>
        <v>35335.552000000003</v>
      </c>
      <c r="AU203" s="43"/>
      <c r="AV203" s="44">
        <v>0</v>
      </c>
      <c r="AW203" s="46">
        <f t="shared" si="24"/>
        <v>353355.52000000002</v>
      </c>
      <c r="AX203" s="46">
        <f>O203</f>
        <v>353355.52000000002</v>
      </c>
      <c r="AY203" s="43" t="s">
        <v>329</v>
      </c>
    </row>
    <row r="204" spans="1:51" ht="58.5" customHeight="1" x14ac:dyDescent="0.25">
      <c r="A204" s="47" t="s">
        <v>1395</v>
      </c>
      <c r="B204" s="49">
        <v>45289</v>
      </c>
      <c r="C204" s="43">
        <v>1416</v>
      </c>
      <c r="D204" s="39"/>
      <c r="E204" s="42" t="s">
        <v>1396</v>
      </c>
      <c r="F204" s="40">
        <v>45320</v>
      </c>
      <c r="G204" s="41" t="s">
        <v>1397</v>
      </c>
      <c r="H204" s="43" t="s">
        <v>225</v>
      </c>
      <c r="I204" s="43" t="s">
        <v>1398</v>
      </c>
      <c r="J204" s="55">
        <v>19324800</v>
      </c>
      <c r="K204" s="55">
        <v>19324800</v>
      </c>
      <c r="L204" s="55">
        <v>0</v>
      </c>
      <c r="M204" s="55">
        <v>0</v>
      </c>
      <c r="N204" s="44">
        <v>19324800</v>
      </c>
      <c r="O204" s="34">
        <f t="shared" si="25"/>
        <v>19324800</v>
      </c>
      <c r="P204" s="34">
        <f t="shared" si="25"/>
        <v>19324800</v>
      </c>
      <c r="Q204" s="43" t="s">
        <v>881</v>
      </c>
      <c r="R204" s="43" t="s">
        <v>1399</v>
      </c>
      <c r="S204" s="43" t="s">
        <v>883</v>
      </c>
      <c r="T204" s="43" t="s">
        <v>81</v>
      </c>
      <c r="U204" s="48">
        <v>100</v>
      </c>
      <c r="V204" s="41">
        <v>0</v>
      </c>
      <c r="W204" s="41" t="s">
        <v>392</v>
      </c>
      <c r="X204" s="50">
        <v>50</v>
      </c>
      <c r="Y204" s="34">
        <f>P204/AA204</f>
        <v>24</v>
      </c>
      <c r="Z204" s="44">
        <f t="shared" si="22"/>
        <v>1200</v>
      </c>
      <c r="AA204" s="44">
        <f t="shared" si="28"/>
        <v>805200</v>
      </c>
      <c r="AB204" s="44">
        <f>25050+780150</f>
        <v>805200</v>
      </c>
      <c r="AC204" s="44">
        <v>0</v>
      </c>
      <c r="AD204" s="44">
        <v>0</v>
      </c>
      <c r="AE204" s="44">
        <v>25050</v>
      </c>
      <c r="AF204" s="44">
        <f t="shared" si="27"/>
        <v>601200</v>
      </c>
      <c r="AG204" s="44">
        <v>780150</v>
      </c>
      <c r="AH204" s="44">
        <f t="shared" si="26"/>
        <v>18723600</v>
      </c>
      <c r="AI204" s="44">
        <f t="shared" si="21"/>
        <v>16104</v>
      </c>
      <c r="AJ204" s="44">
        <f t="shared" si="23"/>
        <v>16104</v>
      </c>
      <c r="AK204" s="43"/>
      <c r="AL204" s="40">
        <v>45354</v>
      </c>
      <c r="AM204" s="40"/>
      <c r="AN204" s="40"/>
      <c r="AO204" s="40">
        <v>45385</v>
      </c>
      <c r="AP204" s="40"/>
      <c r="AQ204" s="49"/>
      <c r="AR204" s="41" t="s">
        <v>61</v>
      </c>
      <c r="AS204" s="41">
        <v>10</v>
      </c>
      <c r="AT204" s="34">
        <f>(J204*10)/100</f>
        <v>1932480</v>
      </c>
      <c r="AU204" s="43"/>
      <c r="AV204" s="44">
        <v>0</v>
      </c>
      <c r="AW204" s="46">
        <f t="shared" si="24"/>
        <v>19324800</v>
      </c>
      <c r="AX204" s="46">
        <f>O204</f>
        <v>19324800</v>
      </c>
      <c r="AY204" s="43" t="s">
        <v>329</v>
      </c>
    </row>
    <row r="205" spans="1:51" ht="58.5" customHeight="1" x14ac:dyDescent="0.25">
      <c r="A205" s="47" t="s">
        <v>1400</v>
      </c>
      <c r="B205" s="49">
        <v>45289</v>
      </c>
      <c r="C205" s="43">
        <v>1416</v>
      </c>
      <c r="D205" s="39"/>
      <c r="E205" s="42" t="s">
        <v>1401</v>
      </c>
      <c r="F205" s="40">
        <v>45320</v>
      </c>
      <c r="G205" s="41" t="s">
        <v>1402</v>
      </c>
      <c r="H205" s="43" t="s">
        <v>87</v>
      </c>
      <c r="I205" s="43" t="s">
        <v>1403</v>
      </c>
      <c r="J205" s="55">
        <v>438990662.5</v>
      </c>
      <c r="K205" s="55">
        <v>438990662.5</v>
      </c>
      <c r="L205" s="55">
        <v>0</v>
      </c>
      <c r="M205" s="55">
        <v>0</v>
      </c>
      <c r="N205" s="44">
        <v>438990662.5</v>
      </c>
      <c r="O205" s="34">
        <f t="shared" si="25"/>
        <v>438990662.5</v>
      </c>
      <c r="P205" s="34">
        <f t="shared" si="25"/>
        <v>438990662.5</v>
      </c>
      <c r="Q205" s="43" t="s">
        <v>1404</v>
      </c>
      <c r="R205" s="43" t="s">
        <v>1405</v>
      </c>
      <c r="S205" s="43" t="s">
        <v>1406</v>
      </c>
      <c r="T205" s="43" t="s">
        <v>791</v>
      </c>
      <c r="U205" s="48">
        <v>0</v>
      </c>
      <c r="V205" s="41">
        <v>100</v>
      </c>
      <c r="W205" s="41" t="s">
        <v>94</v>
      </c>
      <c r="X205" s="50">
        <v>1000</v>
      </c>
      <c r="Y205" s="34">
        <f>P205/AA205</f>
        <v>24.05</v>
      </c>
      <c r="Z205" s="44">
        <f t="shared" si="22"/>
        <v>24050</v>
      </c>
      <c r="AA205" s="44">
        <f t="shared" si="28"/>
        <v>18253250</v>
      </c>
      <c r="AB205" s="44">
        <f>6453500+11799750</f>
        <v>18253250</v>
      </c>
      <c r="AC205" s="44">
        <v>0</v>
      </c>
      <c r="AD205" s="44">
        <v>0</v>
      </c>
      <c r="AE205" s="44">
        <v>6453500</v>
      </c>
      <c r="AF205" s="44">
        <f t="shared" si="27"/>
        <v>155206675</v>
      </c>
      <c r="AG205" s="44">
        <v>11799750</v>
      </c>
      <c r="AH205" s="44">
        <f t="shared" si="26"/>
        <v>283783987.5</v>
      </c>
      <c r="AI205" s="44">
        <f t="shared" si="21"/>
        <v>18253.25</v>
      </c>
      <c r="AJ205" s="44">
        <f t="shared" si="23"/>
        <v>18254</v>
      </c>
      <c r="AK205" s="43"/>
      <c r="AL205" s="40">
        <v>45412</v>
      </c>
      <c r="AM205" s="40"/>
      <c r="AN205" s="40"/>
      <c r="AO205" s="40">
        <v>45444</v>
      </c>
      <c r="AP205" s="40"/>
      <c r="AQ205" s="49"/>
      <c r="AR205" s="41" t="s">
        <v>61</v>
      </c>
      <c r="AS205" s="41">
        <v>10</v>
      </c>
      <c r="AT205" s="34">
        <f>(J205*10)/100</f>
        <v>43899066.25</v>
      </c>
      <c r="AU205" s="43"/>
      <c r="AV205" s="44">
        <v>0</v>
      </c>
      <c r="AW205" s="46">
        <f t="shared" si="24"/>
        <v>438990662.5</v>
      </c>
      <c r="AX205" s="46">
        <f>O205</f>
        <v>438990662.5</v>
      </c>
      <c r="AY205" s="43" t="s">
        <v>329</v>
      </c>
    </row>
    <row r="206" spans="1:51" ht="58.5" customHeight="1" x14ac:dyDescent="0.25">
      <c r="A206" s="47" t="s">
        <v>1407</v>
      </c>
      <c r="B206" s="49">
        <v>45289</v>
      </c>
      <c r="C206" s="43">
        <v>1688</v>
      </c>
      <c r="D206" s="39"/>
      <c r="E206" s="42" t="s">
        <v>1408</v>
      </c>
      <c r="F206" s="40"/>
      <c r="G206" s="41"/>
      <c r="H206" s="43"/>
      <c r="I206" s="43" t="s">
        <v>1409</v>
      </c>
      <c r="J206" s="55">
        <v>18480709.800000001</v>
      </c>
      <c r="K206" s="55">
        <v>18480709.800000001</v>
      </c>
      <c r="L206" s="55">
        <v>0</v>
      </c>
      <c r="M206" s="55">
        <v>0</v>
      </c>
      <c r="N206" s="44">
        <v>0</v>
      </c>
      <c r="O206" s="34">
        <f t="shared" si="25"/>
        <v>0</v>
      </c>
      <c r="P206" s="34">
        <f t="shared" si="25"/>
        <v>0</v>
      </c>
      <c r="Q206" s="43"/>
      <c r="R206" s="43"/>
      <c r="S206" s="43"/>
      <c r="T206" s="43"/>
      <c r="U206" s="48"/>
      <c r="V206" s="41"/>
      <c r="W206" s="41"/>
      <c r="X206" s="50"/>
      <c r="Y206" s="34" t="e">
        <f>P206/AA206</f>
        <v>#DIV/0!</v>
      </c>
      <c r="Z206" s="44" t="e">
        <f t="shared" si="22"/>
        <v>#DIV/0!</v>
      </c>
      <c r="AA206" s="44">
        <f t="shared" si="28"/>
        <v>0</v>
      </c>
      <c r="AB206" s="44">
        <v>0</v>
      </c>
      <c r="AC206" s="44">
        <v>0</v>
      </c>
      <c r="AD206" s="44">
        <v>0</v>
      </c>
      <c r="AE206" s="44"/>
      <c r="AF206" s="44" t="e">
        <f t="shared" si="27"/>
        <v>#DIV/0!</v>
      </c>
      <c r="AG206" s="44"/>
      <c r="AH206" s="44" t="e">
        <f t="shared" si="26"/>
        <v>#DIV/0!</v>
      </c>
      <c r="AI206" s="44" t="e">
        <f t="shared" si="21"/>
        <v>#DIV/0!</v>
      </c>
      <c r="AJ206" s="44" t="e">
        <f t="shared" si="23"/>
        <v>#DIV/0!</v>
      </c>
      <c r="AK206" s="43"/>
      <c r="AL206" s="40">
        <v>45337</v>
      </c>
      <c r="AM206" s="40"/>
      <c r="AN206" s="40"/>
      <c r="AO206" s="40"/>
      <c r="AP206" s="40"/>
      <c r="AQ206" s="49"/>
      <c r="AR206" s="41"/>
      <c r="AS206" s="41">
        <v>10</v>
      </c>
      <c r="AT206" s="34">
        <f>(J206*10)/100</f>
        <v>1848070.98</v>
      </c>
      <c r="AU206" s="43"/>
      <c r="AV206" s="44">
        <v>0</v>
      </c>
      <c r="AW206" s="46">
        <f t="shared" si="24"/>
        <v>0</v>
      </c>
      <c r="AX206" s="46">
        <f>O206</f>
        <v>0</v>
      </c>
      <c r="AY206" s="43"/>
    </row>
    <row r="207" spans="1:51" ht="58.5" customHeight="1" x14ac:dyDescent="0.25">
      <c r="A207" s="47" t="s">
        <v>1410</v>
      </c>
      <c r="B207" s="49">
        <v>45289</v>
      </c>
      <c r="C207" s="43">
        <v>1688</v>
      </c>
      <c r="D207" s="39"/>
      <c r="E207" s="42" t="s">
        <v>1411</v>
      </c>
      <c r="F207" s="40"/>
      <c r="G207" s="41"/>
      <c r="H207" s="43"/>
      <c r="I207" s="43" t="s">
        <v>1412</v>
      </c>
      <c r="J207" s="55">
        <v>22320340.800000001</v>
      </c>
      <c r="K207" s="55">
        <v>22320340.800000001</v>
      </c>
      <c r="L207" s="55">
        <v>0</v>
      </c>
      <c r="M207" s="55">
        <v>0</v>
      </c>
      <c r="N207" s="44">
        <v>0</v>
      </c>
      <c r="O207" s="34">
        <f t="shared" si="25"/>
        <v>0</v>
      </c>
      <c r="P207" s="34">
        <f t="shared" si="25"/>
        <v>0</v>
      </c>
      <c r="Q207" s="43"/>
      <c r="R207" s="43"/>
      <c r="S207" s="43"/>
      <c r="T207" s="43"/>
      <c r="U207" s="48"/>
      <c r="V207" s="41"/>
      <c r="W207" s="41"/>
      <c r="X207" s="50"/>
      <c r="Y207" s="34" t="e">
        <f>P207/AA207</f>
        <v>#DIV/0!</v>
      </c>
      <c r="Z207" s="44" t="e">
        <f t="shared" si="22"/>
        <v>#DIV/0!</v>
      </c>
      <c r="AA207" s="44">
        <f t="shared" si="28"/>
        <v>0</v>
      </c>
      <c r="AB207" s="44">
        <v>0</v>
      </c>
      <c r="AC207" s="44">
        <v>0</v>
      </c>
      <c r="AD207" s="44">
        <v>0</v>
      </c>
      <c r="AE207" s="44"/>
      <c r="AF207" s="44" t="e">
        <f t="shared" si="27"/>
        <v>#DIV/0!</v>
      </c>
      <c r="AG207" s="44"/>
      <c r="AH207" s="44" t="e">
        <f t="shared" si="26"/>
        <v>#DIV/0!</v>
      </c>
      <c r="AI207" s="44" t="e">
        <f t="shared" ref="AI207:AI270" si="29">AA207/X207</f>
        <v>#DIV/0!</v>
      </c>
      <c r="AJ207" s="44" t="e">
        <f t="shared" si="23"/>
        <v>#DIV/0!</v>
      </c>
      <c r="AK207" s="43"/>
      <c r="AL207" s="40">
        <v>45337</v>
      </c>
      <c r="AM207" s="40"/>
      <c r="AN207" s="40"/>
      <c r="AO207" s="40"/>
      <c r="AP207" s="40"/>
      <c r="AQ207" s="49"/>
      <c r="AR207" s="41"/>
      <c r="AS207" s="41">
        <v>10</v>
      </c>
      <c r="AT207" s="34">
        <f>(J207*10)/100</f>
        <v>2232034.08</v>
      </c>
      <c r="AU207" s="43"/>
      <c r="AV207" s="44">
        <v>0</v>
      </c>
      <c r="AW207" s="46">
        <f t="shared" si="24"/>
        <v>0</v>
      </c>
      <c r="AX207" s="46">
        <f>O207</f>
        <v>0</v>
      </c>
      <c r="AY207" s="43"/>
    </row>
    <row r="208" spans="1:51" ht="58.5" customHeight="1" x14ac:dyDescent="0.25">
      <c r="A208" s="47" t="s">
        <v>1413</v>
      </c>
      <c r="B208" s="49">
        <v>45289</v>
      </c>
      <c r="C208" s="43">
        <v>1688</v>
      </c>
      <c r="D208" s="39"/>
      <c r="E208" s="42" t="s">
        <v>1414</v>
      </c>
      <c r="F208" s="40"/>
      <c r="G208" s="41"/>
      <c r="H208" s="43"/>
      <c r="I208" s="43" t="s">
        <v>1415</v>
      </c>
      <c r="J208" s="55">
        <v>1681405.5</v>
      </c>
      <c r="K208" s="55">
        <v>1681405.5</v>
      </c>
      <c r="L208" s="55">
        <v>0</v>
      </c>
      <c r="M208" s="55">
        <v>0</v>
      </c>
      <c r="N208" s="44">
        <v>0</v>
      </c>
      <c r="O208" s="34">
        <f t="shared" si="25"/>
        <v>0</v>
      </c>
      <c r="P208" s="34">
        <f t="shared" si="25"/>
        <v>0</v>
      </c>
      <c r="Q208" s="43"/>
      <c r="R208" s="43"/>
      <c r="S208" s="43"/>
      <c r="T208" s="43"/>
      <c r="U208" s="48"/>
      <c r="V208" s="41"/>
      <c r="W208" s="41"/>
      <c r="X208" s="50"/>
      <c r="Y208" s="34" t="e">
        <f>P208/AA208</f>
        <v>#DIV/0!</v>
      </c>
      <c r="Z208" s="44" t="e">
        <f t="shared" si="22"/>
        <v>#DIV/0!</v>
      </c>
      <c r="AA208" s="44">
        <f t="shared" si="28"/>
        <v>0</v>
      </c>
      <c r="AB208" s="44">
        <v>0</v>
      </c>
      <c r="AC208" s="44">
        <v>0</v>
      </c>
      <c r="AD208" s="44">
        <v>0</v>
      </c>
      <c r="AE208" s="44"/>
      <c r="AF208" s="44" t="e">
        <f t="shared" si="27"/>
        <v>#DIV/0!</v>
      </c>
      <c r="AG208" s="44"/>
      <c r="AH208" s="44" t="e">
        <f t="shared" si="26"/>
        <v>#DIV/0!</v>
      </c>
      <c r="AI208" s="44" t="e">
        <f t="shared" si="29"/>
        <v>#DIV/0!</v>
      </c>
      <c r="AJ208" s="44" t="e">
        <f t="shared" si="23"/>
        <v>#DIV/0!</v>
      </c>
      <c r="AK208" s="43"/>
      <c r="AL208" s="40">
        <v>45337</v>
      </c>
      <c r="AM208" s="40"/>
      <c r="AN208" s="40"/>
      <c r="AO208" s="40"/>
      <c r="AP208" s="40"/>
      <c r="AQ208" s="49"/>
      <c r="AR208" s="41"/>
      <c r="AS208" s="41">
        <v>10</v>
      </c>
      <c r="AT208" s="34">
        <f>(J208*10)/100</f>
        <v>168140.55</v>
      </c>
      <c r="AU208" s="43"/>
      <c r="AV208" s="44">
        <v>0</v>
      </c>
      <c r="AW208" s="46">
        <f t="shared" si="24"/>
        <v>0</v>
      </c>
      <c r="AX208" s="46">
        <f>O208</f>
        <v>0</v>
      </c>
      <c r="AY208" s="43"/>
    </row>
    <row r="209" spans="1:51" ht="58.5" customHeight="1" x14ac:dyDescent="0.25">
      <c r="A209" s="47" t="s">
        <v>1416</v>
      </c>
      <c r="B209" s="49">
        <v>45289</v>
      </c>
      <c r="C209" s="43">
        <v>1688</v>
      </c>
      <c r="D209" s="39"/>
      <c r="E209" s="42" t="s">
        <v>1417</v>
      </c>
      <c r="F209" s="40"/>
      <c r="G209" s="41"/>
      <c r="H209" s="43"/>
      <c r="I209" s="43" t="s">
        <v>1418</v>
      </c>
      <c r="J209" s="55">
        <v>1575266</v>
      </c>
      <c r="K209" s="55">
        <v>1575266</v>
      </c>
      <c r="L209" s="55">
        <v>0</v>
      </c>
      <c r="M209" s="55">
        <v>0</v>
      </c>
      <c r="N209" s="44">
        <v>0</v>
      </c>
      <c r="O209" s="34">
        <f t="shared" si="25"/>
        <v>0</v>
      </c>
      <c r="P209" s="34">
        <f t="shared" si="25"/>
        <v>0</v>
      </c>
      <c r="Q209" s="43"/>
      <c r="R209" s="43"/>
      <c r="S209" s="43"/>
      <c r="T209" s="43"/>
      <c r="U209" s="48"/>
      <c r="V209" s="41"/>
      <c r="W209" s="41"/>
      <c r="X209" s="50"/>
      <c r="Y209" s="34" t="e">
        <f>P209/AA209</f>
        <v>#DIV/0!</v>
      </c>
      <c r="Z209" s="44" t="e">
        <f t="shared" si="22"/>
        <v>#DIV/0!</v>
      </c>
      <c r="AA209" s="44">
        <f t="shared" si="28"/>
        <v>0</v>
      </c>
      <c r="AB209" s="44">
        <v>0</v>
      </c>
      <c r="AC209" s="44">
        <v>0</v>
      </c>
      <c r="AD209" s="44">
        <v>0</v>
      </c>
      <c r="AE209" s="44"/>
      <c r="AF209" s="44" t="e">
        <f t="shared" si="27"/>
        <v>#DIV/0!</v>
      </c>
      <c r="AG209" s="44"/>
      <c r="AH209" s="44" t="e">
        <f t="shared" si="26"/>
        <v>#DIV/0!</v>
      </c>
      <c r="AI209" s="44" t="e">
        <f t="shared" si="29"/>
        <v>#DIV/0!</v>
      </c>
      <c r="AJ209" s="44" t="e">
        <f t="shared" si="23"/>
        <v>#DIV/0!</v>
      </c>
      <c r="AK209" s="43"/>
      <c r="AL209" s="40">
        <v>45337</v>
      </c>
      <c r="AM209" s="40"/>
      <c r="AN209" s="40"/>
      <c r="AO209" s="40"/>
      <c r="AP209" s="40"/>
      <c r="AQ209" s="49"/>
      <c r="AR209" s="41"/>
      <c r="AS209" s="41">
        <v>10</v>
      </c>
      <c r="AT209" s="34">
        <f>(J209*10)/100</f>
        <v>157526.6</v>
      </c>
      <c r="AU209" s="43"/>
      <c r="AV209" s="44">
        <v>0</v>
      </c>
      <c r="AW209" s="46">
        <f t="shared" si="24"/>
        <v>0</v>
      </c>
      <c r="AX209" s="46">
        <f>O209</f>
        <v>0</v>
      </c>
      <c r="AY209" s="43"/>
    </row>
    <row r="210" spans="1:51" ht="58.5" customHeight="1" x14ac:dyDescent="0.25">
      <c r="A210" s="47" t="s">
        <v>1419</v>
      </c>
      <c r="B210" s="49">
        <v>45289</v>
      </c>
      <c r="C210" s="43">
        <v>1688</v>
      </c>
      <c r="D210" s="39"/>
      <c r="E210" s="42" t="s">
        <v>1420</v>
      </c>
      <c r="F210" s="40"/>
      <c r="G210" s="41"/>
      <c r="H210" s="43"/>
      <c r="I210" s="43" t="s">
        <v>1421</v>
      </c>
      <c r="J210" s="55">
        <v>9131068.6500000004</v>
      </c>
      <c r="K210" s="55">
        <v>9131068.6500000004</v>
      </c>
      <c r="L210" s="55">
        <v>0</v>
      </c>
      <c r="M210" s="55">
        <v>0</v>
      </c>
      <c r="N210" s="44">
        <v>0</v>
      </c>
      <c r="O210" s="34">
        <f t="shared" si="25"/>
        <v>0</v>
      </c>
      <c r="P210" s="34">
        <f t="shared" si="25"/>
        <v>0</v>
      </c>
      <c r="Q210" s="43"/>
      <c r="R210" s="43"/>
      <c r="S210" s="43"/>
      <c r="T210" s="43"/>
      <c r="U210" s="48"/>
      <c r="V210" s="41"/>
      <c r="W210" s="41"/>
      <c r="X210" s="50"/>
      <c r="Y210" s="34" t="e">
        <f>P210/AA210</f>
        <v>#DIV/0!</v>
      </c>
      <c r="Z210" s="44" t="e">
        <f t="shared" si="22"/>
        <v>#DIV/0!</v>
      </c>
      <c r="AA210" s="44">
        <f t="shared" si="28"/>
        <v>0</v>
      </c>
      <c r="AB210" s="44">
        <v>0</v>
      </c>
      <c r="AC210" s="44">
        <v>0</v>
      </c>
      <c r="AD210" s="44">
        <v>0</v>
      </c>
      <c r="AE210" s="44"/>
      <c r="AF210" s="44" t="e">
        <f t="shared" si="27"/>
        <v>#DIV/0!</v>
      </c>
      <c r="AG210" s="44"/>
      <c r="AH210" s="44" t="e">
        <f t="shared" si="26"/>
        <v>#DIV/0!</v>
      </c>
      <c r="AI210" s="44" t="e">
        <f t="shared" si="29"/>
        <v>#DIV/0!</v>
      </c>
      <c r="AJ210" s="44" t="e">
        <f t="shared" si="23"/>
        <v>#DIV/0!</v>
      </c>
      <c r="AK210" s="43"/>
      <c r="AL210" s="40">
        <v>45337</v>
      </c>
      <c r="AM210" s="40"/>
      <c r="AN210" s="40"/>
      <c r="AO210" s="40"/>
      <c r="AP210" s="40"/>
      <c r="AQ210" s="49"/>
      <c r="AR210" s="41"/>
      <c r="AS210" s="41">
        <v>10</v>
      </c>
      <c r="AT210" s="34">
        <f>(J210*10)/100</f>
        <v>913106.86499999999</v>
      </c>
      <c r="AU210" s="43"/>
      <c r="AV210" s="44">
        <v>0</v>
      </c>
      <c r="AW210" s="46">
        <f t="shared" si="24"/>
        <v>0</v>
      </c>
      <c r="AX210" s="46">
        <f>O210</f>
        <v>0</v>
      </c>
      <c r="AY210" s="43"/>
    </row>
    <row r="211" spans="1:51" ht="58.5" customHeight="1" x14ac:dyDescent="0.25">
      <c r="A211" s="47" t="s">
        <v>1422</v>
      </c>
      <c r="B211" s="49">
        <v>45289</v>
      </c>
      <c r="C211" s="43">
        <v>1688</v>
      </c>
      <c r="D211" s="39"/>
      <c r="E211" s="42" t="s">
        <v>1423</v>
      </c>
      <c r="F211" s="40"/>
      <c r="G211" s="41"/>
      <c r="H211" s="43"/>
      <c r="I211" s="43" t="s">
        <v>1424</v>
      </c>
      <c r="J211" s="55">
        <v>5736354</v>
      </c>
      <c r="K211" s="55">
        <v>5736354</v>
      </c>
      <c r="L211" s="55">
        <v>0</v>
      </c>
      <c r="M211" s="55">
        <v>0</v>
      </c>
      <c r="N211" s="44">
        <v>0</v>
      </c>
      <c r="O211" s="34">
        <f t="shared" si="25"/>
        <v>0</v>
      </c>
      <c r="P211" s="34">
        <f t="shared" si="25"/>
        <v>0</v>
      </c>
      <c r="Q211" s="43"/>
      <c r="R211" s="43"/>
      <c r="S211" s="43"/>
      <c r="T211" s="43"/>
      <c r="U211" s="48"/>
      <c r="V211" s="41"/>
      <c r="W211" s="41"/>
      <c r="X211" s="50"/>
      <c r="Y211" s="34" t="e">
        <f>P211/AA211</f>
        <v>#DIV/0!</v>
      </c>
      <c r="Z211" s="44" t="e">
        <f t="shared" si="22"/>
        <v>#DIV/0!</v>
      </c>
      <c r="AA211" s="44">
        <f t="shared" si="28"/>
        <v>0</v>
      </c>
      <c r="AB211" s="44">
        <v>0</v>
      </c>
      <c r="AC211" s="44">
        <v>0</v>
      </c>
      <c r="AD211" s="44">
        <v>0</v>
      </c>
      <c r="AE211" s="44"/>
      <c r="AF211" s="44" t="e">
        <f t="shared" si="27"/>
        <v>#DIV/0!</v>
      </c>
      <c r="AG211" s="44"/>
      <c r="AH211" s="44" t="e">
        <f t="shared" si="26"/>
        <v>#DIV/0!</v>
      </c>
      <c r="AI211" s="44" t="e">
        <f t="shared" si="29"/>
        <v>#DIV/0!</v>
      </c>
      <c r="AJ211" s="44" t="e">
        <f t="shared" si="23"/>
        <v>#DIV/0!</v>
      </c>
      <c r="AK211" s="43"/>
      <c r="AL211" s="40">
        <v>45337</v>
      </c>
      <c r="AM211" s="40"/>
      <c r="AN211" s="40"/>
      <c r="AO211" s="40"/>
      <c r="AP211" s="40"/>
      <c r="AQ211" s="49"/>
      <c r="AR211" s="41"/>
      <c r="AS211" s="41">
        <v>10</v>
      </c>
      <c r="AT211" s="34">
        <f>(J211*10)/100</f>
        <v>573635.4</v>
      </c>
      <c r="AU211" s="43"/>
      <c r="AV211" s="44">
        <v>0</v>
      </c>
      <c r="AW211" s="46">
        <f t="shared" si="24"/>
        <v>0</v>
      </c>
      <c r="AX211" s="46">
        <f>O211</f>
        <v>0</v>
      </c>
      <c r="AY211" s="43"/>
    </row>
    <row r="212" spans="1:51" ht="58.5" customHeight="1" x14ac:dyDescent="0.25">
      <c r="A212" s="47" t="s">
        <v>1425</v>
      </c>
      <c r="B212" s="49">
        <v>45289</v>
      </c>
      <c r="C212" s="43">
        <v>1688</v>
      </c>
      <c r="D212" s="39"/>
      <c r="E212" s="42" t="s">
        <v>1426</v>
      </c>
      <c r="F212" s="40"/>
      <c r="G212" s="41"/>
      <c r="H212" s="43"/>
      <c r="I212" s="43" t="s">
        <v>1427</v>
      </c>
      <c r="J212" s="55">
        <v>48510</v>
      </c>
      <c r="K212" s="55">
        <v>48510</v>
      </c>
      <c r="L212" s="55">
        <v>0</v>
      </c>
      <c r="M212" s="55">
        <v>0</v>
      </c>
      <c r="N212" s="44">
        <v>0</v>
      </c>
      <c r="O212" s="34">
        <f t="shared" si="25"/>
        <v>0</v>
      </c>
      <c r="P212" s="34">
        <f t="shared" si="25"/>
        <v>0</v>
      </c>
      <c r="Q212" s="43"/>
      <c r="R212" s="43"/>
      <c r="S212" s="43"/>
      <c r="T212" s="43"/>
      <c r="U212" s="48"/>
      <c r="V212" s="41"/>
      <c r="W212" s="41"/>
      <c r="X212" s="50"/>
      <c r="Y212" s="34" t="e">
        <f>P212/AA212</f>
        <v>#DIV/0!</v>
      </c>
      <c r="Z212" s="44" t="e">
        <f t="shared" si="22"/>
        <v>#DIV/0!</v>
      </c>
      <c r="AA212" s="44">
        <f t="shared" si="28"/>
        <v>0</v>
      </c>
      <c r="AB212" s="44">
        <v>0</v>
      </c>
      <c r="AC212" s="44">
        <v>0</v>
      </c>
      <c r="AD212" s="44">
        <v>0</v>
      </c>
      <c r="AE212" s="44"/>
      <c r="AF212" s="44" t="e">
        <f t="shared" si="27"/>
        <v>#DIV/0!</v>
      </c>
      <c r="AG212" s="44"/>
      <c r="AH212" s="44" t="e">
        <f t="shared" si="26"/>
        <v>#DIV/0!</v>
      </c>
      <c r="AI212" s="44" t="e">
        <f t="shared" si="29"/>
        <v>#DIV/0!</v>
      </c>
      <c r="AJ212" s="44" t="e">
        <f t="shared" si="23"/>
        <v>#DIV/0!</v>
      </c>
      <c r="AK212" s="43"/>
      <c r="AL212" s="40">
        <v>45337</v>
      </c>
      <c r="AM212" s="40"/>
      <c r="AN212" s="40"/>
      <c r="AO212" s="40"/>
      <c r="AP212" s="40"/>
      <c r="AQ212" s="49"/>
      <c r="AR212" s="41"/>
      <c r="AS212" s="41">
        <v>10</v>
      </c>
      <c r="AT212" s="34">
        <f>(J212*10)/100</f>
        <v>4851</v>
      </c>
      <c r="AU212" s="43"/>
      <c r="AV212" s="44">
        <v>0</v>
      </c>
      <c r="AW212" s="46">
        <f t="shared" si="24"/>
        <v>0</v>
      </c>
      <c r="AX212" s="46">
        <f>O212</f>
        <v>0</v>
      </c>
      <c r="AY212" s="43"/>
    </row>
    <row r="213" spans="1:51" ht="58.5" customHeight="1" x14ac:dyDescent="0.25">
      <c r="A213" s="47" t="s">
        <v>1428</v>
      </c>
      <c r="B213" s="49">
        <v>45289</v>
      </c>
      <c r="C213" s="43">
        <v>1688</v>
      </c>
      <c r="D213" s="39"/>
      <c r="E213" s="42" t="s">
        <v>1429</v>
      </c>
      <c r="F213" s="40"/>
      <c r="G213" s="41"/>
      <c r="H213" s="43"/>
      <c r="I213" s="43" t="s">
        <v>1430</v>
      </c>
      <c r="J213" s="55">
        <v>2140185.6000000001</v>
      </c>
      <c r="K213" s="55">
        <v>2140185.6000000001</v>
      </c>
      <c r="L213" s="55">
        <v>0</v>
      </c>
      <c r="M213" s="55">
        <v>0</v>
      </c>
      <c r="N213" s="44">
        <v>0</v>
      </c>
      <c r="O213" s="34">
        <f t="shared" si="25"/>
        <v>0</v>
      </c>
      <c r="P213" s="34">
        <f t="shared" si="25"/>
        <v>0</v>
      </c>
      <c r="Q213" s="43"/>
      <c r="R213" s="43"/>
      <c r="S213" s="43"/>
      <c r="T213" s="43"/>
      <c r="U213" s="48"/>
      <c r="V213" s="41"/>
      <c r="W213" s="41"/>
      <c r="X213" s="50"/>
      <c r="Y213" s="34" t="e">
        <f>P213/AA213</f>
        <v>#DIV/0!</v>
      </c>
      <c r="Z213" s="44" t="e">
        <f t="shared" si="22"/>
        <v>#DIV/0!</v>
      </c>
      <c r="AA213" s="44">
        <f t="shared" si="28"/>
        <v>0</v>
      </c>
      <c r="AB213" s="44">
        <v>0</v>
      </c>
      <c r="AC213" s="44">
        <v>0</v>
      </c>
      <c r="AD213" s="44">
        <v>0</v>
      </c>
      <c r="AE213" s="44"/>
      <c r="AF213" s="44" t="e">
        <f t="shared" si="27"/>
        <v>#DIV/0!</v>
      </c>
      <c r="AG213" s="44"/>
      <c r="AH213" s="44" t="e">
        <f t="shared" si="26"/>
        <v>#DIV/0!</v>
      </c>
      <c r="AI213" s="44" t="e">
        <f t="shared" si="29"/>
        <v>#DIV/0!</v>
      </c>
      <c r="AJ213" s="44" t="e">
        <f t="shared" si="23"/>
        <v>#DIV/0!</v>
      </c>
      <c r="AK213" s="43"/>
      <c r="AL213" s="40">
        <v>45337</v>
      </c>
      <c r="AM213" s="40"/>
      <c r="AN213" s="40"/>
      <c r="AO213" s="40"/>
      <c r="AP213" s="40"/>
      <c r="AQ213" s="49"/>
      <c r="AR213" s="41"/>
      <c r="AS213" s="41">
        <v>10</v>
      </c>
      <c r="AT213" s="34">
        <f>(J213*10)/100</f>
        <v>214018.56</v>
      </c>
      <c r="AU213" s="43"/>
      <c r="AV213" s="44">
        <v>0</v>
      </c>
      <c r="AW213" s="46">
        <f t="shared" si="24"/>
        <v>0</v>
      </c>
      <c r="AX213" s="46">
        <f>O213</f>
        <v>0</v>
      </c>
      <c r="AY213" s="43"/>
    </row>
    <row r="214" spans="1:51" ht="58.5" customHeight="1" x14ac:dyDescent="0.25">
      <c r="A214" s="47" t="s">
        <v>1431</v>
      </c>
      <c r="B214" s="49">
        <v>45289</v>
      </c>
      <c r="C214" s="43">
        <v>1688</v>
      </c>
      <c r="D214" s="39"/>
      <c r="E214" s="42" t="s">
        <v>1432</v>
      </c>
      <c r="F214" s="40"/>
      <c r="G214" s="41"/>
      <c r="H214" s="43"/>
      <c r="I214" s="43" t="s">
        <v>1433</v>
      </c>
      <c r="J214" s="55">
        <v>17084253.760000002</v>
      </c>
      <c r="K214" s="55">
        <v>17084253.760000002</v>
      </c>
      <c r="L214" s="55">
        <v>0</v>
      </c>
      <c r="M214" s="55">
        <v>0</v>
      </c>
      <c r="N214" s="44">
        <v>0</v>
      </c>
      <c r="O214" s="34">
        <f t="shared" si="25"/>
        <v>0</v>
      </c>
      <c r="P214" s="34">
        <f t="shared" si="25"/>
        <v>0</v>
      </c>
      <c r="Q214" s="43"/>
      <c r="R214" s="43"/>
      <c r="S214" s="43"/>
      <c r="T214" s="43"/>
      <c r="U214" s="48"/>
      <c r="V214" s="41"/>
      <c r="W214" s="41"/>
      <c r="X214" s="50"/>
      <c r="Y214" s="34" t="e">
        <f>P214/AA214</f>
        <v>#DIV/0!</v>
      </c>
      <c r="Z214" s="44" t="e">
        <f t="shared" si="22"/>
        <v>#DIV/0!</v>
      </c>
      <c r="AA214" s="44">
        <f t="shared" si="28"/>
        <v>0</v>
      </c>
      <c r="AB214" s="44">
        <v>0</v>
      </c>
      <c r="AC214" s="44">
        <v>0</v>
      </c>
      <c r="AD214" s="44">
        <v>0</v>
      </c>
      <c r="AE214" s="44"/>
      <c r="AF214" s="44" t="e">
        <f t="shared" si="27"/>
        <v>#DIV/0!</v>
      </c>
      <c r="AG214" s="44"/>
      <c r="AH214" s="44" t="e">
        <f t="shared" si="26"/>
        <v>#DIV/0!</v>
      </c>
      <c r="AI214" s="44" t="e">
        <f t="shared" si="29"/>
        <v>#DIV/0!</v>
      </c>
      <c r="AJ214" s="44" t="e">
        <f t="shared" si="23"/>
        <v>#DIV/0!</v>
      </c>
      <c r="AK214" s="43"/>
      <c r="AL214" s="40">
        <v>45337</v>
      </c>
      <c r="AM214" s="40"/>
      <c r="AN214" s="40"/>
      <c r="AO214" s="40"/>
      <c r="AP214" s="40"/>
      <c r="AQ214" s="49"/>
      <c r="AR214" s="41"/>
      <c r="AS214" s="41">
        <v>10</v>
      </c>
      <c r="AT214" s="34">
        <f>(J214*10)/100</f>
        <v>1708425.3760000002</v>
      </c>
      <c r="AU214" s="43"/>
      <c r="AV214" s="44">
        <v>0</v>
      </c>
      <c r="AW214" s="46">
        <f t="shared" si="24"/>
        <v>0</v>
      </c>
      <c r="AX214" s="46">
        <f>O214</f>
        <v>0</v>
      </c>
      <c r="AY214" s="43"/>
    </row>
    <row r="215" spans="1:51" ht="58.5" customHeight="1" x14ac:dyDescent="0.25">
      <c r="A215" s="47" t="s">
        <v>1434</v>
      </c>
      <c r="B215" s="49">
        <v>45289</v>
      </c>
      <c r="C215" s="43">
        <v>1416</v>
      </c>
      <c r="D215" s="39"/>
      <c r="E215" s="42" t="s">
        <v>1435</v>
      </c>
      <c r="F215" s="40"/>
      <c r="G215" s="41"/>
      <c r="H215" s="43"/>
      <c r="I215" s="43" t="s">
        <v>1436</v>
      </c>
      <c r="J215" s="55">
        <v>15950302.199999999</v>
      </c>
      <c r="K215" s="55">
        <v>15950302.199999999</v>
      </c>
      <c r="L215" s="55">
        <v>0</v>
      </c>
      <c r="M215" s="55">
        <v>0</v>
      </c>
      <c r="N215" s="44">
        <v>0</v>
      </c>
      <c r="O215" s="34">
        <f t="shared" si="25"/>
        <v>0</v>
      </c>
      <c r="P215" s="34">
        <f t="shared" si="25"/>
        <v>0</v>
      </c>
      <c r="Q215" s="43"/>
      <c r="R215" s="43"/>
      <c r="S215" s="43"/>
      <c r="T215" s="43"/>
      <c r="U215" s="48"/>
      <c r="V215" s="41"/>
      <c r="W215" s="41"/>
      <c r="X215" s="50"/>
      <c r="Y215" s="34" t="e">
        <f>P215/AA215</f>
        <v>#DIV/0!</v>
      </c>
      <c r="Z215" s="44" t="e">
        <f t="shared" si="22"/>
        <v>#DIV/0!</v>
      </c>
      <c r="AA215" s="44">
        <f t="shared" si="28"/>
        <v>0</v>
      </c>
      <c r="AB215" s="44">
        <v>0</v>
      </c>
      <c r="AC215" s="44">
        <v>0</v>
      </c>
      <c r="AD215" s="44">
        <v>0</v>
      </c>
      <c r="AE215" s="44"/>
      <c r="AF215" s="44" t="e">
        <f t="shared" si="27"/>
        <v>#DIV/0!</v>
      </c>
      <c r="AG215" s="44"/>
      <c r="AH215" s="44" t="e">
        <f t="shared" si="26"/>
        <v>#DIV/0!</v>
      </c>
      <c r="AI215" s="44" t="e">
        <f t="shared" si="29"/>
        <v>#DIV/0!</v>
      </c>
      <c r="AJ215" s="44" t="e">
        <f t="shared" si="23"/>
        <v>#DIV/0!</v>
      </c>
      <c r="AK215" s="43"/>
      <c r="AL215" s="40">
        <v>45352</v>
      </c>
      <c r="AM215" s="40">
        <v>45474</v>
      </c>
      <c r="AN215" s="40"/>
      <c r="AO215" s="40"/>
      <c r="AP215" s="40"/>
      <c r="AQ215" s="49"/>
      <c r="AR215" s="41"/>
      <c r="AS215" s="41">
        <v>10</v>
      </c>
      <c r="AT215" s="34">
        <f>(J215*10)/100</f>
        <v>1595030.22</v>
      </c>
      <c r="AU215" s="43"/>
      <c r="AV215" s="44">
        <v>0</v>
      </c>
      <c r="AW215" s="46">
        <f t="shared" si="24"/>
        <v>0</v>
      </c>
      <c r="AX215" s="46">
        <f>O215</f>
        <v>0</v>
      </c>
      <c r="AY215" s="43"/>
    </row>
    <row r="216" spans="1:51" ht="58.5" customHeight="1" x14ac:dyDescent="0.25">
      <c r="A216" s="47" t="s">
        <v>1437</v>
      </c>
      <c r="B216" s="49">
        <v>45289</v>
      </c>
      <c r="C216" s="43">
        <v>545</v>
      </c>
      <c r="D216" s="39"/>
      <c r="E216" s="42" t="s">
        <v>1438</v>
      </c>
      <c r="F216" s="40"/>
      <c r="G216" s="41"/>
      <c r="H216" s="43"/>
      <c r="I216" s="43" t="s">
        <v>353</v>
      </c>
      <c r="J216" s="55">
        <v>195352434</v>
      </c>
      <c r="K216" s="55">
        <v>195352434</v>
      </c>
      <c r="L216" s="55">
        <v>0</v>
      </c>
      <c r="M216" s="55">
        <v>0</v>
      </c>
      <c r="N216" s="44">
        <v>0</v>
      </c>
      <c r="O216" s="34">
        <f t="shared" si="25"/>
        <v>0</v>
      </c>
      <c r="P216" s="34">
        <f t="shared" si="25"/>
        <v>0</v>
      </c>
      <c r="Q216" s="43"/>
      <c r="R216" s="43"/>
      <c r="S216" s="43"/>
      <c r="T216" s="43"/>
      <c r="U216" s="48"/>
      <c r="V216" s="41"/>
      <c r="W216" s="41"/>
      <c r="X216" s="50"/>
      <c r="Y216" s="34" t="e">
        <f>P216/AA216</f>
        <v>#DIV/0!</v>
      </c>
      <c r="Z216" s="44" t="e">
        <f t="shared" si="22"/>
        <v>#DIV/0!</v>
      </c>
      <c r="AA216" s="44">
        <f t="shared" si="28"/>
        <v>0</v>
      </c>
      <c r="AB216" s="44">
        <v>0</v>
      </c>
      <c r="AC216" s="44">
        <v>0</v>
      </c>
      <c r="AD216" s="44">
        <v>0</v>
      </c>
      <c r="AE216" s="44"/>
      <c r="AF216" s="44" t="e">
        <f t="shared" si="27"/>
        <v>#DIV/0!</v>
      </c>
      <c r="AG216" s="44"/>
      <c r="AH216" s="44" t="e">
        <f t="shared" si="26"/>
        <v>#DIV/0!</v>
      </c>
      <c r="AI216" s="44" t="e">
        <f t="shared" si="29"/>
        <v>#DIV/0!</v>
      </c>
      <c r="AJ216" s="44" t="e">
        <f t="shared" si="23"/>
        <v>#DIV/0!</v>
      </c>
      <c r="AK216" s="43"/>
      <c r="AL216" s="40">
        <v>45342</v>
      </c>
      <c r="AM216" s="40"/>
      <c r="AN216" s="40"/>
      <c r="AO216" s="40"/>
      <c r="AP216" s="40"/>
      <c r="AQ216" s="49"/>
      <c r="AR216" s="41"/>
      <c r="AS216" s="41">
        <v>10</v>
      </c>
      <c r="AT216" s="34">
        <f>(J216*10)/100</f>
        <v>19535243.399999999</v>
      </c>
      <c r="AU216" s="43"/>
      <c r="AV216" s="44">
        <v>0</v>
      </c>
      <c r="AW216" s="46">
        <f t="shared" si="24"/>
        <v>0</v>
      </c>
      <c r="AX216" s="46">
        <f>O216</f>
        <v>0</v>
      </c>
      <c r="AY216" s="43" t="s">
        <v>329</v>
      </c>
    </row>
    <row r="217" spans="1:51" ht="48.75" customHeight="1" x14ac:dyDescent="0.25">
      <c r="A217" s="61" t="s">
        <v>1439</v>
      </c>
      <c r="B217" s="62">
        <v>45313</v>
      </c>
      <c r="C217" s="43">
        <v>1512</v>
      </c>
      <c r="D217" s="39"/>
      <c r="E217" s="43"/>
      <c r="F217" s="40"/>
      <c r="G217" s="41"/>
      <c r="H217" s="43"/>
      <c r="I217" s="43" t="s">
        <v>1440</v>
      </c>
      <c r="J217" s="63">
        <v>229822000.5</v>
      </c>
      <c r="K217" s="44">
        <v>0</v>
      </c>
      <c r="L217" s="55">
        <v>0</v>
      </c>
      <c r="M217" s="55">
        <v>0</v>
      </c>
      <c r="N217" s="44">
        <v>0</v>
      </c>
      <c r="O217" s="34">
        <f t="shared" si="25"/>
        <v>0</v>
      </c>
      <c r="P217" s="34">
        <f t="shared" si="25"/>
        <v>0</v>
      </c>
      <c r="Q217" s="43"/>
      <c r="R217" s="43"/>
      <c r="S217" s="43"/>
      <c r="T217" s="43"/>
      <c r="U217" s="48"/>
      <c r="V217" s="41"/>
      <c r="W217" s="41"/>
      <c r="X217" s="50"/>
      <c r="Y217" s="34" t="e">
        <f>P217/AA217</f>
        <v>#DIV/0!</v>
      </c>
      <c r="Z217" s="44" t="e">
        <f t="shared" si="22"/>
        <v>#DIV/0!</v>
      </c>
      <c r="AA217" s="44">
        <f t="shared" si="28"/>
        <v>0</v>
      </c>
      <c r="AB217" s="44">
        <v>0</v>
      </c>
      <c r="AC217" s="44">
        <v>0</v>
      </c>
      <c r="AD217" s="44">
        <v>0</v>
      </c>
      <c r="AE217" s="44"/>
      <c r="AF217" s="44" t="e">
        <f t="shared" si="27"/>
        <v>#DIV/0!</v>
      </c>
      <c r="AG217" s="44"/>
      <c r="AH217" s="44" t="e">
        <f t="shared" si="26"/>
        <v>#DIV/0!</v>
      </c>
      <c r="AI217" s="44" t="e">
        <f t="shared" si="29"/>
        <v>#DIV/0!</v>
      </c>
      <c r="AJ217" s="44" t="e">
        <f t="shared" si="23"/>
        <v>#DIV/0!</v>
      </c>
      <c r="AK217" s="43"/>
      <c r="AL217" s="40"/>
      <c r="AM217" s="40"/>
      <c r="AN217" s="40"/>
      <c r="AO217" s="40"/>
      <c r="AP217" s="40"/>
      <c r="AQ217" s="49"/>
      <c r="AR217" s="41"/>
      <c r="AS217" s="41">
        <v>10</v>
      </c>
      <c r="AT217" s="34">
        <f>(J217*10)/100</f>
        <v>22982200.050000001</v>
      </c>
      <c r="AU217" s="43"/>
      <c r="AV217" s="44">
        <v>0</v>
      </c>
      <c r="AW217" s="46">
        <f t="shared" si="24"/>
        <v>0</v>
      </c>
      <c r="AX217" s="46">
        <f>O217</f>
        <v>0</v>
      </c>
      <c r="AY217" s="43"/>
    </row>
    <row r="218" spans="1:51" ht="48.75" customHeight="1" x14ac:dyDescent="0.25">
      <c r="A218" s="61" t="s">
        <v>1441</v>
      </c>
      <c r="B218" s="62">
        <v>45313</v>
      </c>
      <c r="C218" s="43">
        <v>1512</v>
      </c>
      <c r="D218" s="39"/>
      <c r="E218" s="43"/>
      <c r="F218" s="40"/>
      <c r="G218" s="41"/>
      <c r="H218" s="43"/>
      <c r="I218" s="43" t="s">
        <v>1442</v>
      </c>
      <c r="J218" s="63">
        <v>3858140</v>
      </c>
      <c r="K218" s="44">
        <v>0</v>
      </c>
      <c r="L218" s="55">
        <v>0</v>
      </c>
      <c r="M218" s="55">
        <v>0</v>
      </c>
      <c r="N218" s="44">
        <v>0</v>
      </c>
      <c r="O218" s="34">
        <f t="shared" si="25"/>
        <v>0</v>
      </c>
      <c r="P218" s="34">
        <f t="shared" si="25"/>
        <v>0</v>
      </c>
      <c r="Q218" s="43"/>
      <c r="R218" s="43"/>
      <c r="S218" s="43"/>
      <c r="T218" s="43"/>
      <c r="U218" s="48"/>
      <c r="V218" s="41"/>
      <c r="W218" s="41"/>
      <c r="X218" s="50"/>
      <c r="Y218" s="34" t="e">
        <f>P218/AA218</f>
        <v>#DIV/0!</v>
      </c>
      <c r="Z218" s="44" t="e">
        <f t="shared" si="22"/>
        <v>#DIV/0!</v>
      </c>
      <c r="AA218" s="44">
        <f t="shared" si="28"/>
        <v>0</v>
      </c>
      <c r="AB218" s="44">
        <v>0</v>
      </c>
      <c r="AC218" s="44">
        <v>0</v>
      </c>
      <c r="AD218" s="44">
        <v>0</v>
      </c>
      <c r="AE218" s="44"/>
      <c r="AF218" s="44" t="e">
        <f t="shared" si="27"/>
        <v>#DIV/0!</v>
      </c>
      <c r="AG218" s="44"/>
      <c r="AH218" s="44" t="e">
        <f t="shared" si="26"/>
        <v>#DIV/0!</v>
      </c>
      <c r="AI218" s="44" t="e">
        <f t="shared" si="29"/>
        <v>#DIV/0!</v>
      </c>
      <c r="AJ218" s="44" t="e">
        <f t="shared" si="23"/>
        <v>#DIV/0!</v>
      </c>
      <c r="AK218" s="43"/>
      <c r="AL218" s="40"/>
      <c r="AM218" s="40"/>
      <c r="AN218" s="40"/>
      <c r="AO218" s="40"/>
      <c r="AP218" s="40"/>
      <c r="AQ218" s="49"/>
      <c r="AR218" s="41"/>
      <c r="AS218" s="41">
        <v>10</v>
      </c>
      <c r="AT218" s="34">
        <f>(J218*10)/100</f>
        <v>385814</v>
      </c>
      <c r="AU218" s="43"/>
      <c r="AV218" s="44">
        <v>0</v>
      </c>
      <c r="AW218" s="46">
        <f t="shared" si="24"/>
        <v>0</v>
      </c>
      <c r="AX218" s="46">
        <f>O218</f>
        <v>0</v>
      </c>
      <c r="AY218" s="43"/>
    </row>
    <row r="219" spans="1:51" ht="48.75" customHeight="1" x14ac:dyDescent="0.25">
      <c r="A219" s="61" t="s">
        <v>1443</v>
      </c>
      <c r="B219" s="62">
        <v>45313</v>
      </c>
      <c r="C219" s="43">
        <v>1512</v>
      </c>
      <c r="D219" s="39"/>
      <c r="E219" s="43"/>
      <c r="F219" s="40"/>
      <c r="G219" s="41"/>
      <c r="H219" s="43"/>
      <c r="I219" s="43" t="s">
        <v>1444</v>
      </c>
      <c r="J219" s="63">
        <v>331056</v>
      </c>
      <c r="K219" s="44">
        <v>0</v>
      </c>
      <c r="L219" s="55">
        <v>0</v>
      </c>
      <c r="M219" s="55">
        <v>0</v>
      </c>
      <c r="N219" s="44">
        <v>0</v>
      </c>
      <c r="O219" s="34">
        <f t="shared" si="25"/>
        <v>0</v>
      </c>
      <c r="P219" s="34">
        <f t="shared" si="25"/>
        <v>0</v>
      </c>
      <c r="Q219" s="43"/>
      <c r="R219" s="43"/>
      <c r="S219" s="43"/>
      <c r="T219" s="43"/>
      <c r="U219" s="48"/>
      <c r="V219" s="41"/>
      <c r="W219" s="41"/>
      <c r="X219" s="50"/>
      <c r="Y219" s="34" t="e">
        <f>P219/AA219</f>
        <v>#DIV/0!</v>
      </c>
      <c r="Z219" s="44" t="e">
        <f t="shared" si="22"/>
        <v>#DIV/0!</v>
      </c>
      <c r="AA219" s="44">
        <f t="shared" si="28"/>
        <v>0</v>
      </c>
      <c r="AB219" s="44">
        <v>0</v>
      </c>
      <c r="AC219" s="44">
        <v>0</v>
      </c>
      <c r="AD219" s="44">
        <v>0</v>
      </c>
      <c r="AE219" s="44"/>
      <c r="AF219" s="44" t="e">
        <f t="shared" si="27"/>
        <v>#DIV/0!</v>
      </c>
      <c r="AG219" s="44"/>
      <c r="AH219" s="44" t="e">
        <f t="shared" si="26"/>
        <v>#DIV/0!</v>
      </c>
      <c r="AI219" s="44" t="e">
        <f t="shared" si="29"/>
        <v>#DIV/0!</v>
      </c>
      <c r="AJ219" s="44" t="e">
        <f t="shared" si="23"/>
        <v>#DIV/0!</v>
      </c>
      <c r="AK219" s="43"/>
      <c r="AL219" s="40"/>
      <c r="AM219" s="40"/>
      <c r="AN219" s="40"/>
      <c r="AO219" s="40"/>
      <c r="AP219" s="40"/>
      <c r="AQ219" s="49"/>
      <c r="AR219" s="41"/>
      <c r="AS219" s="41">
        <v>10</v>
      </c>
      <c r="AT219" s="34">
        <f>(J219*10)/100</f>
        <v>33105.599999999999</v>
      </c>
      <c r="AU219" s="43"/>
      <c r="AV219" s="44">
        <v>0</v>
      </c>
      <c r="AW219" s="46">
        <f t="shared" si="24"/>
        <v>0</v>
      </c>
      <c r="AX219" s="46">
        <f>O219</f>
        <v>0</v>
      </c>
      <c r="AY219" s="43"/>
    </row>
    <row r="220" spans="1:51" ht="48.75" customHeight="1" x14ac:dyDescent="0.25">
      <c r="A220" s="61" t="s">
        <v>1445</v>
      </c>
      <c r="B220" s="62">
        <v>45313</v>
      </c>
      <c r="C220" s="43">
        <v>1512</v>
      </c>
      <c r="D220" s="39"/>
      <c r="E220" s="43"/>
      <c r="F220" s="40"/>
      <c r="G220" s="41"/>
      <c r="H220" s="43"/>
      <c r="I220" s="43" t="s">
        <v>1446</v>
      </c>
      <c r="J220" s="63">
        <v>388170432</v>
      </c>
      <c r="K220" s="44">
        <v>0</v>
      </c>
      <c r="L220" s="55">
        <v>0</v>
      </c>
      <c r="M220" s="55">
        <v>0</v>
      </c>
      <c r="N220" s="44">
        <v>0</v>
      </c>
      <c r="O220" s="34">
        <f t="shared" si="25"/>
        <v>0</v>
      </c>
      <c r="P220" s="34">
        <f t="shared" si="25"/>
        <v>0</v>
      </c>
      <c r="Q220" s="43"/>
      <c r="R220" s="43"/>
      <c r="S220" s="43"/>
      <c r="T220" s="43"/>
      <c r="U220" s="48"/>
      <c r="V220" s="41"/>
      <c r="W220" s="41"/>
      <c r="X220" s="50"/>
      <c r="Y220" s="34" t="e">
        <f>P220/AA220</f>
        <v>#DIV/0!</v>
      </c>
      <c r="Z220" s="44" t="e">
        <f t="shared" si="22"/>
        <v>#DIV/0!</v>
      </c>
      <c r="AA220" s="44">
        <f t="shared" si="28"/>
        <v>0</v>
      </c>
      <c r="AB220" s="44">
        <v>0</v>
      </c>
      <c r="AC220" s="44">
        <v>0</v>
      </c>
      <c r="AD220" s="44">
        <v>0</v>
      </c>
      <c r="AE220" s="44"/>
      <c r="AF220" s="44" t="e">
        <f t="shared" si="27"/>
        <v>#DIV/0!</v>
      </c>
      <c r="AG220" s="44"/>
      <c r="AH220" s="44" t="e">
        <f t="shared" si="26"/>
        <v>#DIV/0!</v>
      </c>
      <c r="AI220" s="44" t="e">
        <f t="shared" si="29"/>
        <v>#DIV/0!</v>
      </c>
      <c r="AJ220" s="44" t="e">
        <f t="shared" si="23"/>
        <v>#DIV/0!</v>
      </c>
      <c r="AK220" s="43"/>
      <c r="AL220" s="40"/>
      <c r="AM220" s="40"/>
      <c r="AN220" s="40"/>
      <c r="AO220" s="40"/>
      <c r="AP220" s="40"/>
      <c r="AQ220" s="49"/>
      <c r="AR220" s="41"/>
      <c r="AS220" s="41">
        <v>10</v>
      </c>
      <c r="AT220" s="34">
        <f>(J220*10)/100</f>
        <v>38817043.200000003</v>
      </c>
      <c r="AU220" s="43"/>
      <c r="AV220" s="44">
        <v>0</v>
      </c>
      <c r="AW220" s="46">
        <f t="shared" si="24"/>
        <v>0</v>
      </c>
      <c r="AX220" s="46">
        <f>O220</f>
        <v>0</v>
      </c>
      <c r="AY220" s="43"/>
    </row>
    <row r="221" spans="1:51" ht="48.75" customHeight="1" x14ac:dyDescent="0.25">
      <c r="A221" s="61" t="s">
        <v>1447</v>
      </c>
      <c r="B221" s="62">
        <v>45313</v>
      </c>
      <c r="C221" s="43">
        <v>1512</v>
      </c>
      <c r="D221" s="39"/>
      <c r="E221" s="43"/>
      <c r="F221" s="40"/>
      <c r="G221" s="41"/>
      <c r="H221" s="43"/>
      <c r="I221" s="43" t="s">
        <v>1448</v>
      </c>
      <c r="J221" s="63">
        <v>46479725.399999999</v>
      </c>
      <c r="K221" s="44">
        <v>0</v>
      </c>
      <c r="L221" s="55">
        <v>0</v>
      </c>
      <c r="M221" s="55">
        <v>0</v>
      </c>
      <c r="N221" s="44">
        <v>0</v>
      </c>
      <c r="O221" s="34">
        <f t="shared" si="25"/>
        <v>0</v>
      </c>
      <c r="P221" s="34">
        <f t="shared" si="25"/>
        <v>0</v>
      </c>
      <c r="Q221" s="43"/>
      <c r="R221" s="43"/>
      <c r="S221" s="43"/>
      <c r="T221" s="43"/>
      <c r="U221" s="48"/>
      <c r="V221" s="41"/>
      <c r="W221" s="41"/>
      <c r="X221" s="50"/>
      <c r="Y221" s="34" t="e">
        <f>P221/AA221</f>
        <v>#DIV/0!</v>
      </c>
      <c r="Z221" s="44" t="e">
        <f t="shared" si="22"/>
        <v>#DIV/0!</v>
      </c>
      <c r="AA221" s="44">
        <f t="shared" si="28"/>
        <v>0</v>
      </c>
      <c r="AB221" s="44">
        <v>0</v>
      </c>
      <c r="AC221" s="44">
        <v>0</v>
      </c>
      <c r="AD221" s="44">
        <v>0</v>
      </c>
      <c r="AE221" s="44"/>
      <c r="AF221" s="44" t="e">
        <f t="shared" si="27"/>
        <v>#DIV/0!</v>
      </c>
      <c r="AG221" s="44"/>
      <c r="AH221" s="44" t="e">
        <f t="shared" si="26"/>
        <v>#DIV/0!</v>
      </c>
      <c r="AI221" s="44" t="e">
        <f t="shared" si="29"/>
        <v>#DIV/0!</v>
      </c>
      <c r="AJ221" s="44" t="e">
        <f t="shared" si="23"/>
        <v>#DIV/0!</v>
      </c>
      <c r="AK221" s="43"/>
      <c r="AL221" s="40"/>
      <c r="AM221" s="40"/>
      <c r="AN221" s="40"/>
      <c r="AO221" s="40"/>
      <c r="AP221" s="40"/>
      <c r="AQ221" s="49"/>
      <c r="AR221" s="41"/>
      <c r="AS221" s="41">
        <v>10</v>
      </c>
      <c r="AT221" s="34">
        <f>(J221*10)/100</f>
        <v>4647972.54</v>
      </c>
      <c r="AU221" s="43"/>
      <c r="AV221" s="44">
        <v>0</v>
      </c>
      <c r="AW221" s="46">
        <f t="shared" si="24"/>
        <v>0</v>
      </c>
      <c r="AX221" s="46">
        <f>O221</f>
        <v>0</v>
      </c>
      <c r="AY221" s="43"/>
    </row>
    <row r="222" spans="1:51" ht="48.75" customHeight="1" x14ac:dyDescent="0.25">
      <c r="A222" s="61" t="s">
        <v>1449</v>
      </c>
      <c r="B222" s="62">
        <v>45313</v>
      </c>
      <c r="C222" s="43">
        <v>1512</v>
      </c>
      <c r="D222" s="39"/>
      <c r="E222" s="43"/>
      <c r="F222" s="40"/>
      <c r="G222" s="41"/>
      <c r="H222" s="43"/>
      <c r="I222" s="41" t="s">
        <v>1450</v>
      </c>
      <c r="J222" s="63">
        <v>822463.2</v>
      </c>
      <c r="K222" s="44">
        <v>0</v>
      </c>
      <c r="L222" s="55">
        <v>0</v>
      </c>
      <c r="M222" s="55">
        <v>0</v>
      </c>
      <c r="N222" s="44">
        <v>0</v>
      </c>
      <c r="O222" s="34">
        <f t="shared" si="25"/>
        <v>0</v>
      </c>
      <c r="P222" s="34">
        <f t="shared" si="25"/>
        <v>0</v>
      </c>
      <c r="Q222" s="43"/>
      <c r="R222" s="43"/>
      <c r="S222" s="43"/>
      <c r="T222" s="43"/>
      <c r="U222" s="48"/>
      <c r="V222" s="41"/>
      <c r="W222" s="41"/>
      <c r="X222" s="50"/>
      <c r="Y222" s="34" t="e">
        <f>P222/AA222</f>
        <v>#DIV/0!</v>
      </c>
      <c r="Z222" s="44" t="e">
        <f t="shared" ref="Z222:Z285" si="30">Y222*X222</f>
        <v>#DIV/0!</v>
      </c>
      <c r="AA222" s="44">
        <f t="shared" si="28"/>
        <v>0</v>
      </c>
      <c r="AB222" s="44">
        <v>0</v>
      </c>
      <c r="AC222" s="44">
        <v>0</v>
      </c>
      <c r="AD222" s="44">
        <v>0</v>
      </c>
      <c r="AE222" s="44"/>
      <c r="AF222" s="44" t="e">
        <f t="shared" si="27"/>
        <v>#DIV/0!</v>
      </c>
      <c r="AG222" s="44"/>
      <c r="AH222" s="44" t="e">
        <f t="shared" si="26"/>
        <v>#DIV/0!</v>
      </c>
      <c r="AI222" s="44" t="e">
        <f t="shared" si="29"/>
        <v>#DIV/0!</v>
      </c>
      <c r="AJ222" s="44" t="e">
        <f t="shared" si="23"/>
        <v>#DIV/0!</v>
      </c>
      <c r="AK222" s="43"/>
      <c r="AL222" s="40"/>
      <c r="AM222" s="40"/>
      <c r="AN222" s="40"/>
      <c r="AO222" s="40"/>
      <c r="AP222" s="40"/>
      <c r="AQ222" s="49"/>
      <c r="AR222" s="41"/>
      <c r="AS222" s="41">
        <v>10</v>
      </c>
      <c r="AT222" s="34">
        <f>(J222*10)/100</f>
        <v>82246.320000000007</v>
      </c>
      <c r="AU222" s="43"/>
      <c r="AV222" s="44">
        <v>0</v>
      </c>
      <c r="AW222" s="46">
        <f t="shared" si="24"/>
        <v>0</v>
      </c>
      <c r="AX222" s="46">
        <f>O222</f>
        <v>0</v>
      </c>
      <c r="AY222" s="43"/>
    </row>
    <row r="223" spans="1:51" ht="48.75" customHeight="1" x14ac:dyDescent="0.25">
      <c r="A223" s="61" t="s">
        <v>1451</v>
      </c>
      <c r="B223" s="62">
        <v>45313</v>
      </c>
      <c r="C223" s="43">
        <v>1512</v>
      </c>
      <c r="D223" s="39"/>
      <c r="E223" s="43"/>
      <c r="F223" s="40"/>
      <c r="G223" s="41"/>
      <c r="H223" s="43"/>
      <c r="I223" s="41" t="s">
        <v>1452</v>
      </c>
      <c r="J223" s="63">
        <v>79713664.799999997</v>
      </c>
      <c r="K223" s="44">
        <v>0</v>
      </c>
      <c r="L223" s="55">
        <v>0</v>
      </c>
      <c r="M223" s="55">
        <v>0</v>
      </c>
      <c r="N223" s="44">
        <v>0</v>
      </c>
      <c r="O223" s="34">
        <f t="shared" si="25"/>
        <v>0</v>
      </c>
      <c r="P223" s="34">
        <f t="shared" si="25"/>
        <v>0</v>
      </c>
      <c r="Q223" s="43"/>
      <c r="R223" s="43"/>
      <c r="S223" s="43"/>
      <c r="T223" s="43"/>
      <c r="U223" s="48"/>
      <c r="V223" s="41"/>
      <c r="W223" s="41"/>
      <c r="X223" s="50"/>
      <c r="Y223" s="34" t="e">
        <f>P223/AA223</f>
        <v>#DIV/0!</v>
      </c>
      <c r="Z223" s="44" t="e">
        <f t="shared" si="30"/>
        <v>#DIV/0!</v>
      </c>
      <c r="AA223" s="44">
        <f t="shared" si="28"/>
        <v>0</v>
      </c>
      <c r="AB223" s="44">
        <v>0</v>
      </c>
      <c r="AC223" s="44">
        <v>0</v>
      </c>
      <c r="AD223" s="44">
        <v>0</v>
      </c>
      <c r="AE223" s="44"/>
      <c r="AF223" s="44" t="e">
        <f t="shared" si="27"/>
        <v>#DIV/0!</v>
      </c>
      <c r="AG223" s="44"/>
      <c r="AH223" s="44" t="e">
        <f t="shared" si="26"/>
        <v>#DIV/0!</v>
      </c>
      <c r="AI223" s="44" t="e">
        <f t="shared" si="29"/>
        <v>#DIV/0!</v>
      </c>
      <c r="AJ223" s="44" t="e">
        <f t="shared" si="23"/>
        <v>#DIV/0!</v>
      </c>
      <c r="AK223" s="43"/>
      <c r="AL223" s="40"/>
      <c r="AM223" s="40"/>
      <c r="AN223" s="40"/>
      <c r="AO223" s="40"/>
      <c r="AP223" s="40"/>
      <c r="AQ223" s="49"/>
      <c r="AR223" s="41"/>
      <c r="AS223" s="41">
        <v>10</v>
      </c>
      <c r="AT223" s="34">
        <f>(J223*10)/100</f>
        <v>7971366.4800000004</v>
      </c>
      <c r="AU223" s="43"/>
      <c r="AV223" s="44">
        <v>0</v>
      </c>
      <c r="AW223" s="46">
        <f t="shared" si="24"/>
        <v>0</v>
      </c>
      <c r="AX223" s="46">
        <f>O223</f>
        <v>0</v>
      </c>
      <c r="AY223" s="43"/>
    </row>
    <row r="224" spans="1:51" ht="48.75" customHeight="1" x14ac:dyDescent="0.25">
      <c r="A224" s="61" t="s">
        <v>1453</v>
      </c>
      <c r="B224" s="62">
        <v>45313</v>
      </c>
      <c r="C224" s="43">
        <v>1512</v>
      </c>
      <c r="D224" s="39"/>
      <c r="E224" s="43"/>
      <c r="F224" s="40"/>
      <c r="G224" s="41"/>
      <c r="H224" s="43"/>
      <c r="I224" s="41" t="s">
        <v>1454</v>
      </c>
      <c r="J224" s="63">
        <v>1115237257.2</v>
      </c>
      <c r="K224" s="44">
        <v>0</v>
      </c>
      <c r="L224" s="55">
        <v>0</v>
      </c>
      <c r="M224" s="55">
        <v>0</v>
      </c>
      <c r="N224" s="44">
        <v>0</v>
      </c>
      <c r="O224" s="34">
        <f t="shared" si="25"/>
        <v>0</v>
      </c>
      <c r="P224" s="34">
        <f t="shared" si="25"/>
        <v>0</v>
      </c>
      <c r="Q224" s="43"/>
      <c r="R224" s="43"/>
      <c r="S224" s="43"/>
      <c r="T224" s="43"/>
      <c r="U224" s="48"/>
      <c r="V224" s="41"/>
      <c r="W224" s="41"/>
      <c r="X224" s="50"/>
      <c r="Y224" s="34" t="e">
        <f>P224/AA224</f>
        <v>#DIV/0!</v>
      </c>
      <c r="Z224" s="44" t="e">
        <f t="shared" si="30"/>
        <v>#DIV/0!</v>
      </c>
      <c r="AA224" s="44">
        <f t="shared" si="28"/>
        <v>0</v>
      </c>
      <c r="AB224" s="44">
        <v>0</v>
      </c>
      <c r="AC224" s="44">
        <v>0</v>
      </c>
      <c r="AD224" s="44">
        <v>0</v>
      </c>
      <c r="AE224" s="44"/>
      <c r="AF224" s="44" t="e">
        <f t="shared" si="27"/>
        <v>#DIV/0!</v>
      </c>
      <c r="AG224" s="44"/>
      <c r="AH224" s="44" t="e">
        <f t="shared" si="26"/>
        <v>#DIV/0!</v>
      </c>
      <c r="AI224" s="44" t="e">
        <f t="shared" si="29"/>
        <v>#DIV/0!</v>
      </c>
      <c r="AJ224" s="44" t="e">
        <f t="shared" ref="AJ224:AJ287" si="31">_xlfn.CEILING.MATH(AI224)</f>
        <v>#DIV/0!</v>
      </c>
      <c r="AK224" s="43"/>
      <c r="AL224" s="40"/>
      <c r="AM224" s="40"/>
      <c r="AN224" s="40"/>
      <c r="AO224" s="40"/>
      <c r="AP224" s="40"/>
      <c r="AQ224" s="49"/>
      <c r="AR224" s="41"/>
      <c r="AS224" s="41">
        <v>10</v>
      </c>
      <c r="AT224" s="34">
        <f>(J224*10)/100</f>
        <v>111523725.72</v>
      </c>
      <c r="AU224" s="43"/>
      <c r="AV224" s="44">
        <v>0</v>
      </c>
      <c r="AW224" s="46">
        <f t="shared" ref="AW224:AW287" si="32">AX224-AV224</f>
        <v>0</v>
      </c>
      <c r="AX224" s="46">
        <f>O224</f>
        <v>0</v>
      </c>
      <c r="AY224" s="43"/>
    </row>
    <row r="225" spans="1:51" ht="48.75" customHeight="1" x14ac:dyDescent="0.25">
      <c r="A225" s="61" t="s">
        <v>1455</v>
      </c>
      <c r="B225" s="62">
        <v>45313</v>
      </c>
      <c r="C225" s="43">
        <v>1512</v>
      </c>
      <c r="D225" s="39"/>
      <c r="E225" s="43"/>
      <c r="F225" s="40"/>
      <c r="G225" s="41"/>
      <c r="H225" s="43"/>
      <c r="I225" s="41" t="s">
        <v>1456</v>
      </c>
      <c r="J225" s="63">
        <v>64233933</v>
      </c>
      <c r="K225" s="44">
        <v>0</v>
      </c>
      <c r="L225" s="55">
        <v>0</v>
      </c>
      <c r="M225" s="55">
        <v>0</v>
      </c>
      <c r="N225" s="44">
        <v>0</v>
      </c>
      <c r="O225" s="34">
        <f t="shared" si="25"/>
        <v>0</v>
      </c>
      <c r="P225" s="34">
        <f t="shared" si="25"/>
        <v>0</v>
      </c>
      <c r="Q225" s="43"/>
      <c r="R225" s="43"/>
      <c r="S225" s="43"/>
      <c r="T225" s="43"/>
      <c r="U225" s="48"/>
      <c r="V225" s="41"/>
      <c r="W225" s="41"/>
      <c r="X225" s="50"/>
      <c r="Y225" s="34" t="e">
        <f>P225/AA225</f>
        <v>#DIV/0!</v>
      </c>
      <c r="Z225" s="44" t="e">
        <f t="shared" si="30"/>
        <v>#DIV/0!</v>
      </c>
      <c r="AA225" s="44">
        <f t="shared" si="28"/>
        <v>0</v>
      </c>
      <c r="AB225" s="44">
        <v>0</v>
      </c>
      <c r="AC225" s="44">
        <v>0</v>
      </c>
      <c r="AD225" s="44">
        <v>0</v>
      </c>
      <c r="AE225" s="44"/>
      <c r="AF225" s="44" t="e">
        <f t="shared" si="27"/>
        <v>#DIV/0!</v>
      </c>
      <c r="AG225" s="44"/>
      <c r="AH225" s="44" t="e">
        <f t="shared" si="26"/>
        <v>#DIV/0!</v>
      </c>
      <c r="AI225" s="44" t="e">
        <f t="shared" si="29"/>
        <v>#DIV/0!</v>
      </c>
      <c r="AJ225" s="44" t="e">
        <f t="shared" si="31"/>
        <v>#DIV/0!</v>
      </c>
      <c r="AK225" s="43"/>
      <c r="AL225" s="40"/>
      <c r="AM225" s="40"/>
      <c r="AN225" s="40"/>
      <c r="AO225" s="40"/>
      <c r="AP225" s="40"/>
      <c r="AQ225" s="49"/>
      <c r="AR225" s="41"/>
      <c r="AS225" s="41">
        <v>10</v>
      </c>
      <c r="AT225" s="34">
        <f>(J225*10)/100</f>
        <v>6423393.2999999998</v>
      </c>
      <c r="AU225" s="43"/>
      <c r="AV225" s="44">
        <v>0</v>
      </c>
      <c r="AW225" s="46">
        <f t="shared" si="32"/>
        <v>0</v>
      </c>
      <c r="AX225" s="46">
        <f>O225</f>
        <v>0</v>
      </c>
      <c r="AY225" s="43"/>
    </row>
    <row r="226" spans="1:51" ht="48.75" customHeight="1" x14ac:dyDescent="0.25">
      <c r="A226" s="61" t="s">
        <v>1457</v>
      </c>
      <c r="B226" s="62">
        <v>45313</v>
      </c>
      <c r="C226" s="43">
        <v>1512</v>
      </c>
      <c r="D226" s="39"/>
      <c r="E226" s="43"/>
      <c r="F226" s="40"/>
      <c r="G226" s="41"/>
      <c r="H226" s="43"/>
      <c r="I226" s="43" t="s">
        <v>1458</v>
      </c>
      <c r="J226" s="63">
        <v>113162592</v>
      </c>
      <c r="K226" s="44">
        <v>0</v>
      </c>
      <c r="L226" s="55">
        <v>0</v>
      </c>
      <c r="M226" s="55">
        <v>0</v>
      </c>
      <c r="N226" s="44">
        <v>0</v>
      </c>
      <c r="O226" s="34">
        <f t="shared" si="25"/>
        <v>0</v>
      </c>
      <c r="P226" s="34">
        <f t="shared" si="25"/>
        <v>0</v>
      </c>
      <c r="Q226" s="43"/>
      <c r="R226" s="43"/>
      <c r="S226" s="43"/>
      <c r="T226" s="43"/>
      <c r="U226" s="48"/>
      <c r="V226" s="41"/>
      <c r="W226" s="41"/>
      <c r="X226" s="50"/>
      <c r="Y226" s="34" t="e">
        <f>P226/AA226</f>
        <v>#DIV/0!</v>
      </c>
      <c r="Z226" s="44" t="e">
        <f t="shared" si="30"/>
        <v>#DIV/0!</v>
      </c>
      <c r="AA226" s="44">
        <f t="shared" si="28"/>
        <v>0</v>
      </c>
      <c r="AB226" s="44">
        <v>0</v>
      </c>
      <c r="AC226" s="44">
        <v>0</v>
      </c>
      <c r="AD226" s="44">
        <v>0</v>
      </c>
      <c r="AE226" s="44"/>
      <c r="AF226" s="44" t="e">
        <f t="shared" si="27"/>
        <v>#DIV/0!</v>
      </c>
      <c r="AG226" s="44"/>
      <c r="AH226" s="44" t="e">
        <f t="shared" si="26"/>
        <v>#DIV/0!</v>
      </c>
      <c r="AI226" s="44" t="e">
        <f t="shared" si="29"/>
        <v>#DIV/0!</v>
      </c>
      <c r="AJ226" s="44" t="e">
        <f t="shared" si="31"/>
        <v>#DIV/0!</v>
      </c>
      <c r="AK226" s="43"/>
      <c r="AL226" s="40"/>
      <c r="AM226" s="40"/>
      <c r="AN226" s="40"/>
      <c r="AO226" s="40"/>
      <c r="AP226" s="40"/>
      <c r="AQ226" s="49"/>
      <c r="AR226" s="41"/>
      <c r="AS226" s="41">
        <v>10</v>
      </c>
      <c r="AT226" s="34">
        <f>(J226*10)/100</f>
        <v>11316259.199999999</v>
      </c>
      <c r="AU226" s="43"/>
      <c r="AV226" s="44">
        <v>0</v>
      </c>
      <c r="AW226" s="46">
        <f t="shared" si="32"/>
        <v>0</v>
      </c>
      <c r="AX226" s="46">
        <f>O226</f>
        <v>0</v>
      </c>
      <c r="AY226" s="43"/>
    </row>
    <row r="227" spans="1:51" ht="48.75" customHeight="1" x14ac:dyDescent="0.25">
      <c r="A227" s="61" t="s">
        <v>1459</v>
      </c>
      <c r="B227" s="62">
        <v>45313</v>
      </c>
      <c r="C227" s="43">
        <v>1512</v>
      </c>
      <c r="D227" s="39"/>
      <c r="E227" s="43"/>
      <c r="F227" s="40"/>
      <c r="G227" s="41"/>
      <c r="H227" s="43"/>
      <c r="I227" s="43" t="s">
        <v>1460</v>
      </c>
      <c r="J227" s="63">
        <v>113308.8</v>
      </c>
      <c r="K227" s="44">
        <v>0</v>
      </c>
      <c r="L227" s="55">
        <v>0</v>
      </c>
      <c r="M227" s="55">
        <v>0</v>
      </c>
      <c r="N227" s="44">
        <v>0</v>
      </c>
      <c r="O227" s="34">
        <f t="shared" si="25"/>
        <v>0</v>
      </c>
      <c r="P227" s="34">
        <f t="shared" si="25"/>
        <v>0</v>
      </c>
      <c r="Q227" s="43"/>
      <c r="R227" s="43"/>
      <c r="S227" s="43"/>
      <c r="T227" s="43"/>
      <c r="U227" s="48"/>
      <c r="V227" s="41"/>
      <c r="W227" s="41"/>
      <c r="X227" s="50"/>
      <c r="Y227" s="34" t="e">
        <f>P227/AA227</f>
        <v>#DIV/0!</v>
      </c>
      <c r="Z227" s="44" t="e">
        <f t="shared" si="30"/>
        <v>#DIV/0!</v>
      </c>
      <c r="AA227" s="44">
        <f t="shared" si="28"/>
        <v>0</v>
      </c>
      <c r="AB227" s="44">
        <v>0</v>
      </c>
      <c r="AC227" s="44">
        <v>0</v>
      </c>
      <c r="AD227" s="44">
        <v>0</v>
      </c>
      <c r="AE227" s="44"/>
      <c r="AF227" s="44" t="e">
        <f t="shared" si="27"/>
        <v>#DIV/0!</v>
      </c>
      <c r="AG227" s="44"/>
      <c r="AH227" s="44" t="e">
        <f t="shared" si="26"/>
        <v>#DIV/0!</v>
      </c>
      <c r="AI227" s="44" t="e">
        <f t="shared" si="29"/>
        <v>#DIV/0!</v>
      </c>
      <c r="AJ227" s="44" t="e">
        <f t="shared" si="31"/>
        <v>#DIV/0!</v>
      </c>
      <c r="AK227" s="43"/>
      <c r="AL227" s="40"/>
      <c r="AM227" s="40"/>
      <c r="AN227" s="40"/>
      <c r="AO227" s="40"/>
      <c r="AP227" s="40"/>
      <c r="AQ227" s="49"/>
      <c r="AR227" s="41"/>
      <c r="AS227" s="41">
        <v>10</v>
      </c>
      <c r="AT227" s="34">
        <f>(J227*10)/100</f>
        <v>11330.88</v>
      </c>
      <c r="AU227" s="43"/>
      <c r="AV227" s="44">
        <v>0</v>
      </c>
      <c r="AW227" s="46">
        <f t="shared" si="32"/>
        <v>0</v>
      </c>
      <c r="AX227" s="46">
        <f>O227</f>
        <v>0</v>
      </c>
      <c r="AY227" s="43"/>
    </row>
    <row r="228" spans="1:51" ht="48.75" customHeight="1" x14ac:dyDescent="0.25">
      <c r="A228" s="61" t="s">
        <v>1461</v>
      </c>
      <c r="B228" s="62">
        <v>45313</v>
      </c>
      <c r="C228" s="43">
        <v>1512</v>
      </c>
      <c r="D228" s="39"/>
      <c r="E228" s="43"/>
      <c r="F228" s="40"/>
      <c r="G228" s="41"/>
      <c r="H228" s="43"/>
      <c r="I228" s="43" t="s">
        <v>1462</v>
      </c>
      <c r="J228" s="63">
        <v>6380774.4000000004</v>
      </c>
      <c r="K228" s="44">
        <v>0</v>
      </c>
      <c r="L228" s="55">
        <v>0</v>
      </c>
      <c r="M228" s="55">
        <v>0</v>
      </c>
      <c r="N228" s="44">
        <v>0</v>
      </c>
      <c r="O228" s="34">
        <f t="shared" si="25"/>
        <v>0</v>
      </c>
      <c r="P228" s="34">
        <f t="shared" si="25"/>
        <v>0</v>
      </c>
      <c r="Q228" s="43"/>
      <c r="R228" s="43"/>
      <c r="S228" s="43"/>
      <c r="T228" s="43"/>
      <c r="U228" s="48"/>
      <c r="V228" s="41"/>
      <c r="W228" s="41"/>
      <c r="X228" s="50"/>
      <c r="Y228" s="34" t="e">
        <f>P228/AA228</f>
        <v>#DIV/0!</v>
      </c>
      <c r="Z228" s="44" t="e">
        <f t="shared" si="30"/>
        <v>#DIV/0!</v>
      </c>
      <c r="AA228" s="44">
        <f t="shared" si="28"/>
        <v>0</v>
      </c>
      <c r="AB228" s="44">
        <v>0</v>
      </c>
      <c r="AC228" s="44">
        <v>0</v>
      </c>
      <c r="AD228" s="44">
        <v>0</v>
      </c>
      <c r="AE228" s="44"/>
      <c r="AF228" s="44" t="e">
        <f t="shared" si="27"/>
        <v>#DIV/0!</v>
      </c>
      <c r="AG228" s="44"/>
      <c r="AH228" s="44" t="e">
        <f t="shared" si="26"/>
        <v>#DIV/0!</v>
      </c>
      <c r="AI228" s="44" t="e">
        <f t="shared" si="29"/>
        <v>#DIV/0!</v>
      </c>
      <c r="AJ228" s="44" t="e">
        <f t="shared" si="31"/>
        <v>#DIV/0!</v>
      </c>
      <c r="AK228" s="43"/>
      <c r="AL228" s="40"/>
      <c r="AM228" s="40"/>
      <c r="AN228" s="40"/>
      <c r="AO228" s="40"/>
      <c r="AP228" s="40"/>
      <c r="AQ228" s="49"/>
      <c r="AR228" s="41"/>
      <c r="AS228" s="41">
        <v>10</v>
      </c>
      <c r="AT228" s="34">
        <f>(J228*10)/100</f>
        <v>638077.43999999994</v>
      </c>
      <c r="AU228" s="43"/>
      <c r="AV228" s="44">
        <v>0</v>
      </c>
      <c r="AW228" s="46">
        <f t="shared" si="32"/>
        <v>0</v>
      </c>
      <c r="AX228" s="46">
        <f>O228</f>
        <v>0</v>
      </c>
      <c r="AY228" s="43"/>
    </row>
    <row r="229" spans="1:51" ht="48.75" customHeight="1" x14ac:dyDescent="0.25">
      <c r="A229" s="61" t="s">
        <v>1463</v>
      </c>
      <c r="B229" s="62">
        <v>45313</v>
      </c>
      <c r="C229" s="43">
        <v>1512</v>
      </c>
      <c r="D229" s="39"/>
      <c r="E229" s="43"/>
      <c r="F229" s="40"/>
      <c r="G229" s="41"/>
      <c r="H229" s="43"/>
      <c r="I229" s="43" t="s">
        <v>1464</v>
      </c>
      <c r="J229" s="63">
        <v>1209780</v>
      </c>
      <c r="K229" s="44">
        <v>0</v>
      </c>
      <c r="L229" s="55">
        <v>0</v>
      </c>
      <c r="M229" s="55">
        <v>0</v>
      </c>
      <c r="N229" s="44">
        <v>0</v>
      </c>
      <c r="O229" s="34">
        <f t="shared" si="25"/>
        <v>0</v>
      </c>
      <c r="P229" s="34">
        <f t="shared" si="25"/>
        <v>0</v>
      </c>
      <c r="Q229" s="43"/>
      <c r="R229" s="43"/>
      <c r="S229" s="43"/>
      <c r="T229" s="43"/>
      <c r="U229" s="48"/>
      <c r="V229" s="41"/>
      <c r="W229" s="41"/>
      <c r="X229" s="50"/>
      <c r="Y229" s="34" t="e">
        <f>P229/AA229</f>
        <v>#DIV/0!</v>
      </c>
      <c r="Z229" s="44" t="e">
        <f t="shared" si="30"/>
        <v>#DIV/0!</v>
      </c>
      <c r="AA229" s="44">
        <f t="shared" si="28"/>
        <v>0</v>
      </c>
      <c r="AB229" s="44">
        <v>0</v>
      </c>
      <c r="AC229" s="44">
        <v>0</v>
      </c>
      <c r="AD229" s="44">
        <v>0</v>
      </c>
      <c r="AE229" s="44"/>
      <c r="AF229" s="44" t="e">
        <f t="shared" si="27"/>
        <v>#DIV/0!</v>
      </c>
      <c r="AG229" s="44"/>
      <c r="AH229" s="44" t="e">
        <f t="shared" si="26"/>
        <v>#DIV/0!</v>
      </c>
      <c r="AI229" s="44" t="e">
        <f t="shared" si="29"/>
        <v>#DIV/0!</v>
      </c>
      <c r="AJ229" s="44" t="e">
        <f t="shared" si="31"/>
        <v>#DIV/0!</v>
      </c>
      <c r="AK229" s="43"/>
      <c r="AL229" s="40"/>
      <c r="AM229" s="40"/>
      <c r="AN229" s="40"/>
      <c r="AO229" s="40"/>
      <c r="AP229" s="40"/>
      <c r="AQ229" s="49"/>
      <c r="AR229" s="41"/>
      <c r="AS229" s="41">
        <v>10</v>
      </c>
      <c r="AT229" s="34">
        <f>(J229*10)/100</f>
        <v>120978</v>
      </c>
      <c r="AU229" s="43"/>
      <c r="AV229" s="44">
        <v>0</v>
      </c>
      <c r="AW229" s="46">
        <f t="shared" si="32"/>
        <v>0</v>
      </c>
      <c r="AX229" s="46">
        <f>O229</f>
        <v>0</v>
      </c>
      <c r="AY229" s="43"/>
    </row>
    <row r="230" spans="1:51" ht="48.75" customHeight="1" x14ac:dyDescent="0.25">
      <c r="A230" s="61" t="s">
        <v>1465</v>
      </c>
      <c r="B230" s="62">
        <v>45313</v>
      </c>
      <c r="C230" s="43">
        <v>545</v>
      </c>
      <c r="D230" s="39"/>
      <c r="E230" s="43"/>
      <c r="F230" s="40"/>
      <c r="G230" s="41"/>
      <c r="H230" s="43"/>
      <c r="I230" s="41" t="s">
        <v>597</v>
      </c>
      <c r="J230" s="63">
        <v>11343667.5</v>
      </c>
      <c r="K230" s="44">
        <v>0</v>
      </c>
      <c r="L230" s="55">
        <v>0</v>
      </c>
      <c r="M230" s="55">
        <v>0</v>
      </c>
      <c r="N230" s="44">
        <v>0</v>
      </c>
      <c r="O230" s="34">
        <f t="shared" ref="O230:P293" si="33">N230</f>
        <v>0</v>
      </c>
      <c r="P230" s="34">
        <f t="shared" si="33"/>
        <v>0</v>
      </c>
      <c r="Q230" s="43"/>
      <c r="R230" s="43"/>
      <c r="S230" s="43"/>
      <c r="T230" s="43"/>
      <c r="U230" s="48"/>
      <c r="V230" s="41"/>
      <c r="W230" s="41"/>
      <c r="X230" s="50"/>
      <c r="Y230" s="34" t="e">
        <f>P230/AA230</f>
        <v>#DIV/0!</v>
      </c>
      <c r="Z230" s="44" t="e">
        <f t="shared" si="30"/>
        <v>#DIV/0!</v>
      </c>
      <c r="AA230" s="44">
        <f t="shared" si="28"/>
        <v>0</v>
      </c>
      <c r="AB230" s="44">
        <v>0</v>
      </c>
      <c r="AC230" s="44">
        <v>0</v>
      </c>
      <c r="AD230" s="44">
        <v>0</v>
      </c>
      <c r="AE230" s="44"/>
      <c r="AF230" s="44" t="e">
        <f t="shared" si="27"/>
        <v>#DIV/0!</v>
      </c>
      <c r="AG230" s="44"/>
      <c r="AH230" s="44" t="e">
        <f t="shared" si="26"/>
        <v>#DIV/0!</v>
      </c>
      <c r="AI230" s="44" t="e">
        <f t="shared" si="29"/>
        <v>#DIV/0!</v>
      </c>
      <c r="AJ230" s="44" t="e">
        <f t="shared" si="31"/>
        <v>#DIV/0!</v>
      </c>
      <c r="AK230" s="43"/>
      <c r="AL230" s="40"/>
      <c r="AM230" s="40"/>
      <c r="AN230" s="40"/>
      <c r="AO230" s="40"/>
      <c r="AP230" s="40"/>
      <c r="AQ230" s="49"/>
      <c r="AR230" s="41"/>
      <c r="AS230" s="41">
        <v>10</v>
      </c>
      <c r="AT230" s="34">
        <f>(J230*10)/100</f>
        <v>1134366.75</v>
      </c>
      <c r="AU230" s="43"/>
      <c r="AV230" s="44">
        <v>0</v>
      </c>
      <c r="AW230" s="46">
        <f t="shared" si="32"/>
        <v>0</v>
      </c>
      <c r="AX230" s="46">
        <f>O230</f>
        <v>0</v>
      </c>
      <c r="AY230" s="43"/>
    </row>
    <row r="231" spans="1:51" ht="48.75" customHeight="1" x14ac:dyDescent="0.25">
      <c r="A231" s="61" t="s">
        <v>1466</v>
      </c>
      <c r="B231" s="62">
        <v>45313</v>
      </c>
      <c r="C231" s="43">
        <v>1512</v>
      </c>
      <c r="D231" s="39"/>
      <c r="E231" s="43"/>
      <c r="F231" s="40"/>
      <c r="G231" s="41"/>
      <c r="H231" s="43"/>
      <c r="I231" s="43" t="s">
        <v>1467</v>
      </c>
      <c r="J231" s="63">
        <v>64033200</v>
      </c>
      <c r="K231" s="44">
        <v>0</v>
      </c>
      <c r="L231" s="55">
        <v>0</v>
      </c>
      <c r="M231" s="55">
        <v>0</v>
      </c>
      <c r="N231" s="44">
        <v>0</v>
      </c>
      <c r="O231" s="34">
        <f t="shared" si="33"/>
        <v>0</v>
      </c>
      <c r="P231" s="34">
        <f t="shared" si="33"/>
        <v>0</v>
      </c>
      <c r="Q231" s="43"/>
      <c r="R231" s="43"/>
      <c r="S231" s="43"/>
      <c r="T231" s="43"/>
      <c r="U231" s="48"/>
      <c r="V231" s="41"/>
      <c r="W231" s="41"/>
      <c r="X231" s="50"/>
      <c r="Y231" s="34" t="e">
        <f>P231/AA231</f>
        <v>#DIV/0!</v>
      </c>
      <c r="Z231" s="44" t="e">
        <f t="shared" si="30"/>
        <v>#DIV/0!</v>
      </c>
      <c r="AA231" s="44">
        <f t="shared" si="28"/>
        <v>0</v>
      </c>
      <c r="AB231" s="44">
        <v>0</v>
      </c>
      <c r="AC231" s="44">
        <v>0</v>
      </c>
      <c r="AD231" s="44">
        <v>0</v>
      </c>
      <c r="AE231" s="44"/>
      <c r="AF231" s="44" t="e">
        <f t="shared" si="27"/>
        <v>#DIV/0!</v>
      </c>
      <c r="AG231" s="44"/>
      <c r="AH231" s="44" t="e">
        <f t="shared" si="26"/>
        <v>#DIV/0!</v>
      </c>
      <c r="AI231" s="44" t="e">
        <f t="shared" si="29"/>
        <v>#DIV/0!</v>
      </c>
      <c r="AJ231" s="44" t="e">
        <f t="shared" si="31"/>
        <v>#DIV/0!</v>
      </c>
      <c r="AK231" s="43"/>
      <c r="AL231" s="40"/>
      <c r="AM231" s="40"/>
      <c r="AN231" s="40"/>
      <c r="AO231" s="40"/>
      <c r="AP231" s="40"/>
      <c r="AQ231" s="49"/>
      <c r="AR231" s="41"/>
      <c r="AS231" s="41">
        <v>10</v>
      </c>
      <c r="AT231" s="34">
        <f>(J231*10)/100</f>
        <v>6403320</v>
      </c>
      <c r="AU231" s="43"/>
      <c r="AV231" s="44">
        <v>0</v>
      </c>
      <c r="AW231" s="46">
        <f t="shared" si="32"/>
        <v>0</v>
      </c>
      <c r="AX231" s="46">
        <f>O231</f>
        <v>0</v>
      </c>
      <c r="AY231" s="43"/>
    </row>
    <row r="232" spans="1:51" ht="48.75" customHeight="1" x14ac:dyDescent="0.25">
      <c r="A232" s="61" t="s">
        <v>1468</v>
      </c>
      <c r="B232" s="62">
        <v>45315</v>
      </c>
      <c r="C232" s="43">
        <v>545</v>
      </c>
      <c r="D232" s="39"/>
      <c r="E232" s="43"/>
      <c r="F232" s="40"/>
      <c r="G232" s="41"/>
      <c r="H232" s="43"/>
      <c r="I232" s="43" t="s">
        <v>343</v>
      </c>
      <c r="J232" s="63">
        <v>395718042.30000001</v>
      </c>
      <c r="K232" s="44">
        <v>0</v>
      </c>
      <c r="L232" s="55">
        <v>0</v>
      </c>
      <c r="M232" s="55">
        <v>0</v>
      </c>
      <c r="N232" s="44">
        <v>0</v>
      </c>
      <c r="O232" s="34">
        <f t="shared" si="33"/>
        <v>0</v>
      </c>
      <c r="P232" s="34">
        <f t="shared" si="33"/>
        <v>0</v>
      </c>
      <c r="Q232" s="43"/>
      <c r="R232" s="43"/>
      <c r="S232" s="43"/>
      <c r="T232" s="43"/>
      <c r="U232" s="48"/>
      <c r="V232" s="41"/>
      <c r="W232" s="41"/>
      <c r="X232" s="50"/>
      <c r="Y232" s="34" t="e">
        <f>P232/AA232</f>
        <v>#DIV/0!</v>
      </c>
      <c r="Z232" s="44" t="e">
        <f t="shared" si="30"/>
        <v>#DIV/0!</v>
      </c>
      <c r="AA232" s="44">
        <f t="shared" si="28"/>
        <v>0</v>
      </c>
      <c r="AB232" s="44">
        <v>0</v>
      </c>
      <c r="AC232" s="44">
        <v>0</v>
      </c>
      <c r="AD232" s="44">
        <v>0</v>
      </c>
      <c r="AE232" s="44"/>
      <c r="AF232" s="44" t="e">
        <f t="shared" si="27"/>
        <v>#DIV/0!</v>
      </c>
      <c r="AG232" s="44"/>
      <c r="AH232" s="44" t="e">
        <f t="shared" si="26"/>
        <v>#DIV/0!</v>
      </c>
      <c r="AI232" s="44" t="e">
        <f t="shared" si="29"/>
        <v>#DIV/0!</v>
      </c>
      <c r="AJ232" s="44" t="e">
        <f t="shared" si="31"/>
        <v>#DIV/0!</v>
      </c>
      <c r="AK232" s="43"/>
      <c r="AL232" s="40"/>
      <c r="AM232" s="40"/>
      <c r="AN232" s="40"/>
      <c r="AO232" s="40"/>
      <c r="AP232" s="40"/>
      <c r="AQ232" s="49"/>
      <c r="AR232" s="41"/>
      <c r="AS232" s="41">
        <v>10</v>
      </c>
      <c r="AT232" s="34">
        <f>(J232*10)/100</f>
        <v>39571804.229999997</v>
      </c>
      <c r="AU232" s="43"/>
      <c r="AV232" s="44">
        <v>0</v>
      </c>
      <c r="AW232" s="46">
        <f t="shared" si="32"/>
        <v>0</v>
      </c>
      <c r="AX232" s="46">
        <f>O232</f>
        <v>0</v>
      </c>
      <c r="AY232" s="43"/>
    </row>
    <row r="233" spans="1:51" ht="48.75" customHeight="1" x14ac:dyDescent="0.25">
      <c r="A233" s="61" t="s">
        <v>1469</v>
      </c>
      <c r="B233" s="62">
        <v>45315</v>
      </c>
      <c r="C233" s="43">
        <v>545</v>
      </c>
      <c r="D233" s="39"/>
      <c r="E233" s="43"/>
      <c r="F233" s="40"/>
      <c r="G233" s="41"/>
      <c r="H233" s="43"/>
      <c r="I233" s="43" t="s">
        <v>418</v>
      </c>
      <c r="J233" s="63">
        <v>32524846.199999999</v>
      </c>
      <c r="K233" s="44">
        <v>0</v>
      </c>
      <c r="L233" s="55">
        <v>0</v>
      </c>
      <c r="M233" s="55">
        <v>0</v>
      </c>
      <c r="N233" s="44">
        <v>0</v>
      </c>
      <c r="O233" s="34">
        <f t="shared" si="33"/>
        <v>0</v>
      </c>
      <c r="P233" s="34">
        <f t="shared" si="33"/>
        <v>0</v>
      </c>
      <c r="Q233" s="43"/>
      <c r="R233" s="43"/>
      <c r="S233" s="43"/>
      <c r="T233" s="43"/>
      <c r="U233" s="48"/>
      <c r="V233" s="41"/>
      <c r="W233" s="41"/>
      <c r="X233" s="50"/>
      <c r="Y233" s="34" t="e">
        <f>P233/AA233</f>
        <v>#DIV/0!</v>
      </c>
      <c r="Z233" s="44" t="e">
        <f t="shared" si="30"/>
        <v>#DIV/0!</v>
      </c>
      <c r="AA233" s="44">
        <f t="shared" si="28"/>
        <v>0</v>
      </c>
      <c r="AB233" s="44">
        <v>0</v>
      </c>
      <c r="AC233" s="44">
        <v>0</v>
      </c>
      <c r="AD233" s="44">
        <v>0</v>
      </c>
      <c r="AE233" s="44"/>
      <c r="AF233" s="44" t="e">
        <f t="shared" si="27"/>
        <v>#DIV/0!</v>
      </c>
      <c r="AG233" s="44"/>
      <c r="AH233" s="44" t="e">
        <f t="shared" si="26"/>
        <v>#DIV/0!</v>
      </c>
      <c r="AI233" s="44" t="e">
        <f t="shared" si="29"/>
        <v>#DIV/0!</v>
      </c>
      <c r="AJ233" s="44" t="e">
        <f t="shared" si="31"/>
        <v>#DIV/0!</v>
      </c>
      <c r="AK233" s="43"/>
      <c r="AL233" s="40"/>
      <c r="AM233" s="40"/>
      <c r="AN233" s="40"/>
      <c r="AO233" s="40"/>
      <c r="AP233" s="40"/>
      <c r="AQ233" s="49"/>
      <c r="AR233" s="41"/>
      <c r="AS233" s="41">
        <v>10</v>
      </c>
      <c r="AT233" s="34">
        <f>(J233*10)/100</f>
        <v>3252484.62</v>
      </c>
      <c r="AU233" s="43"/>
      <c r="AV233" s="44">
        <v>0</v>
      </c>
      <c r="AW233" s="46">
        <f t="shared" si="32"/>
        <v>0</v>
      </c>
      <c r="AX233" s="46">
        <f>O233</f>
        <v>0</v>
      </c>
      <c r="AY233" s="43"/>
    </row>
    <row r="234" spans="1:51" ht="48.75" customHeight="1" x14ac:dyDescent="0.25">
      <c r="A234" s="61" t="s">
        <v>1470</v>
      </c>
      <c r="B234" s="62">
        <v>45315</v>
      </c>
      <c r="C234" s="43">
        <v>545</v>
      </c>
      <c r="D234" s="39"/>
      <c r="E234" s="43"/>
      <c r="F234" s="40"/>
      <c r="G234" s="41"/>
      <c r="H234" s="43"/>
      <c r="I234" s="43" t="s">
        <v>1471</v>
      </c>
      <c r="J234" s="63">
        <v>80605931.120000005</v>
      </c>
      <c r="K234" s="44">
        <v>0</v>
      </c>
      <c r="L234" s="55">
        <v>0</v>
      </c>
      <c r="M234" s="55">
        <v>0</v>
      </c>
      <c r="N234" s="44">
        <v>0</v>
      </c>
      <c r="O234" s="34">
        <f t="shared" si="33"/>
        <v>0</v>
      </c>
      <c r="P234" s="34">
        <f t="shared" si="33"/>
        <v>0</v>
      </c>
      <c r="Q234" s="43"/>
      <c r="R234" s="43"/>
      <c r="S234" s="43"/>
      <c r="T234" s="43"/>
      <c r="U234" s="48"/>
      <c r="V234" s="41"/>
      <c r="W234" s="41"/>
      <c r="X234" s="50"/>
      <c r="Y234" s="34" t="e">
        <f>P234/AA234</f>
        <v>#DIV/0!</v>
      </c>
      <c r="Z234" s="44" t="e">
        <f t="shared" si="30"/>
        <v>#DIV/0!</v>
      </c>
      <c r="AA234" s="44">
        <f t="shared" si="28"/>
        <v>0</v>
      </c>
      <c r="AB234" s="44">
        <v>0</v>
      </c>
      <c r="AC234" s="44">
        <v>0</v>
      </c>
      <c r="AD234" s="44">
        <v>0</v>
      </c>
      <c r="AE234" s="44"/>
      <c r="AF234" s="44" t="e">
        <f t="shared" si="27"/>
        <v>#DIV/0!</v>
      </c>
      <c r="AG234" s="44"/>
      <c r="AH234" s="44" t="e">
        <f t="shared" si="26"/>
        <v>#DIV/0!</v>
      </c>
      <c r="AI234" s="44" t="e">
        <f t="shared" si="29"/>
        <v>#DIV/0!</v>
      </c>
      <c r="AJ234" s="44" t="e">
        <f t="shared" si="31"/>
        <v>#DIV/0!</v>
      </c>
      <c r="AK234" s="43"/>
      <c r="AL234" s="40"/>
      <c r="AM234" s="40"/>
      <c r="AN234" s="40"/>
      <c r="AO234" s="40"/>
      <c r="AP234" s="40"/>
      <c r="AQ234" s="49"/>
      <c r="AR234" s="41"/>
      <c r="AS234" s="41">
        <v>10</v>
      </c>
      <c r="AT234" s="34">
        <f>(J234*10)/100</f>
        <v>8060593.1120000007</v>
      </c>
      <c r="AU234" s="43"/>
      <c r="AV234" s="44">
        <v>0</v>
      </c>
      <c r="AW234" s="46">
        <f t="shared" si="32"/>
        <v>0</v>
      </c>
      <c r="AX234" s="46">
        <f>O234</f>
        <v>0</v>
      </c>
      <c r="AY234" s="43"/>
    </row>
    <row r="235" spans="1:51" ht="48.75" customHeight="1" x14ac:dyDescent="0.25">
      <c r="A235" s="61" t="s">
        <v>1472</v>
      </c>
      <c r="B235" s="62">
        <v>45315</v>
      </c>
      <c r="C235" s="43">
        <v>1512</v>
      </c>
      <c r="D235" s="39"/>
      <c r="E235" s="43"/>
      <c r="F235" s="40"/>
      <c r="G235" s="41"/>
      <c r="H235" s="43"/>
      <c r="I235" s="43" t="s">
        <v>1473</v>
      </c>
      <c r="J235" s="63">
        <v>13141958.4</v>
      </c>
      <c r="K235" s="44">
        <v>0</v>
      </c>
      <c r="L235" s="55">
        <v>0</v>
      </c>
      <c r="M235" s="55">
        <v>0</v>
      </c>
      <c r="N235" s="44">
        <v>0</v>
      </c>
      <c r="O235" s="34">
        <f t="shared" si="33"/>
        <v>0</v>
      </c>
      <c r="P235" s="34">
        <f t="shared" si="33"/>
        <v>0</v>
      </c>
      <c r="Q235" s="43"/>
      <c r="R235" s="43"/>
      <c r="S235" s="43"/>
      <c r="T235" s="43"/>
      <c r="U235" s="48"/>
      <c r="V235" s="41"/>
      <c r="W235" s="41"/>
      <c r="X235" s="50"/>
      <c r="Y235" s="34" t="e">
        <f>P235/AA235</f>
        <v>#DIV/0!</v>
      </c>
      <c r="Z235" s="44" t="e">
        <f t="shared" si="30"/>
        <v>#DIV/0!</v>
      </c>
      <c r="AA235" s="44">
        <f t="shared" si="28"/>
        <v>0</v>
      </c>
      <c r="AB235" s="44">
        <v>0</v>
      </c>
      <c r="AC235" s="44">
        <v>0</v>
      </c>
      <c r="AD235" s="44">
        <v>0</v>
      </c>
      <c r="AE235" s="44"/>
      <c r="AF235" s="44" t="e">
        <f t="shared" si="27"/>
        <v>#DIV/0!</v>
      </c>
      <c r="AG235" s="44"/>
      <c r="AH235" s="44" t="e">
        <f t="shared" si="26"/>
        <v>#DIV/0!</v>
      </c>
      <c r="AI235" s="44" t="e">
        <f t="shared" si="29"/>
        <v>#DIV/0!</v>
      </c>
      <c r="AJ235" s="44" t="e">
        <f t="shared" si="31"/>
        <v>#DIV/0!</v>
      </c>
      <c r="AK235" s="43"/>
      <c r="AL235" s="40"/>
      <c r="AM235" s="40"/>
      <c r="AN235" s="40"/>
      <c r="AO235" s="40"/>
      <c r="AP235" s="40"/>
      <c r="AQ235" s="49"/>
      <c r="AR235" s="41"/>
      <c r="AS235" s="41">
        <v>10</v>
      </c>
      <c r="AT235" s="34">
        <f>(J235*10)/100</f>
        <v>1314195.8400000001</v>
      </c>
      <c r="AU235" s="43"/>
      <c r="AV235" s="44">
        <v>0</v>
      </c>
      <c r="AW235" s="46">
        <f t="shared" si="32"/>
        <v>0</v>
      </c>
      <c r="AX235" s="46">
        <f>O235</f>
        <v>0</v>
      </c>
      <c r="AY235" s="43"/>
    </row>
    <row r="236" spans="1:51" ht="48.75" customHeight="1" x14ac:dyDescent="0.25">
      <c r="A236" s="61" t="s">
        <v>1474</v>
      </c>
      <c r="B236" s="62">
        <v>45315</v>
      </c>
      <c r="C236" s="43">
        <v>1512</v>
      </c>
      <c r="D236" s="39"/>
      <c r="E236" s="43"/>
      <c r="F236" s="40"/>
      <c r="G236" s="41"/>
      <c r="H236" s="43"/>
      <c r="I236" s="43" t="s">
        <v>1475</v>
      </c>
      <c r="J236" s="63">
        <v>1645354403.7</v>
      </c>
      <c r="K236" s="44">
        <v>0</v>
      </c>
      <c r="L236" s="55">
        <v>0</v>
      </c>
      <c r="M236" s="55">
        <v>0</v>
      </c>
      <c r="N236" s="44">
        <v>0</v>
      </c>
      <c r="O236" s="34">
        <f t="shared" si="33"/>
        <v>0</v>
      </c>
      <c r="P236" s="34">
        <f t="shared" si="33"/>
        <v>0</v>
      </c>
      <c r="Q236" s="43"/>
      <c r="R236" s="43"/>
      <c r="S236" s="43"/>
      <c r="T236" s="43"/>
      <c r="U236" s="48"/>
      <c r="V236" s="41"/>
      <c r="W236" s="41"/>
      <c r="X236" s="50"/>
      <c r="Y236" s="34" t="e">
        <f>P236/AA236</f>
        <v>#DIV/0!</v>
      </c>
      <c r="Z236" s="44" t="e">
        <f t="shared" si="30"/>
        <v>#DIV/0!</v>
      </c>
      <c r="AA236" s="44">
        <f t="shared" si="28"/>
        <v>0</v>
      </c>
      <c r="AB236" s="44">
        <v>0</v>
      </c>
      <c r="AC236" s="44">
        <v>0</v>
      </c>
      <c r="AD236" s="44">
        <v>0</v>
      </c>
      <c r="AE236" s="44"/>
      <c r="AF236" s="44" t="e">
        <f t="shared" si="27"/>
        <v>#DIV/0!</v>
      </c>
      <c r="AG236" s="44"/>
      <c r="AH236" s="44" t="e">
        <f t="shared" si="26"/>
        <v>#DIV/0!</v>
      </c>
      <c r="AI236" s="44" t="e">
        <f t="shared" si="29"/>
        <v>#DIV/0!</v>
      </c>
      <c r="AJ236" s="44" t="e">
        <f t="shared" si="31"/>
        <v>#DIV/0!</v>
      </c>
      <c r="AK236" s="43"/>
      <c r="AL236" s="40"/>
      <c r="AM236" s="40"/>
      <c r="AN236" s="40"/>
      <c r="AO236" s="40"/>
      <c r="AP236" s="40"/>
      <c r="AQ236" s="49"/>
      <c r="AR236" s="41"/>
      <c r="AS236" s="41">
        <v>10</v>
      </c>
      <c r="AT236" s="34">
        <f>(J236*10)/100</f>
        <v>164535440.37</v>
      </c>
      <c r="AU236" s="43"/>
      <c r="AV236" s="44">
        <v>0</v>
      </c>
      <c r="AW236" s="46">
        <f t="shared" si="32"/>
        <v>0</v>
      </c>
      <c r="AX236" s="46">
        <f>O236</f>
        <v>0</v>
      </c>
      <c r="AY236" s="43"/>
    </row>
    <row r="237" spans="1:51" ht="48.75" customHeight="1" x14ac:dyDescent="0.25">
      <c r="A237" s="61" t="s">
        <v>1476</v>
      </c>
      <c r="B237" s="62">
        <v>45315</v>
      </c>
      <c r="C237" s="43">
        <v>1512</v>
      </c>
      <c r="D237" s="39"/>
      <c r="E237" s="43"/>
      <c r="F237" s="40"/>
      <c r="G237" s="41"/>
      <c r="H237" s="43"/>
      <c r="I237" s="43" t="s">
        <v>1477</v>
      </c>
      <c r="J237" s="63">
        <v>25002721.199999999</v>
      </c>
      <c r="K237" s="44">
        <v>0</v>
      </c>
      <c r="L237" s="55">
        <v>0</v>
      </c>
      <c r="M237" s="55">
        <v>0</v>
      </c>
      <c r="N237" s="44">
        <v>0</v>
      </c>
      <c r="O237" s="34">
        <f t="shared" si="33"/>
        <v>0</v>
      </c>
      <c r="P237" s="34">
        <f t="shared" si="33"/>
        <v>0</v>
      </c>
      <c r="Q237" s="43"/>
      <c r="R237" s="43"/>
      <c r="S237" s="43"/>
      <c r="T237" s="43"/>
      <c r="U237" s="48"/>
      <c r="V237" s="41"/>
      <c r="W237" s="41"/>
      <c r="X237" s="50"/>
      <c r="Y237" s="34" t="e">
        <f>P237/AA237</f>
        <v>#DIV/0!</v>
      </c>
      <c r="Z237" s="44" t="e">
        <f t="shared" si="30"/>
        <v>#DIV/0!</v>
      </c>
      <c r="AA237" s="44">
        <f t="shared" si="28"/>
        <v>0</v>
      </c>
      <c r="AB237" s="44">
        <v>0</v>
      </c>
      <c r="AC237" s="44">
        <v>0</v>
      </c>
      <c r="AD237" s="44">
        <v>0</v>
      </c>
      <c r="AE237" s="44"/>
      <c r="AF237" s="44" t="e">
        <f t="shared" si="27"/>
        <v>#DIV/0!</v>
      </c>
      <c r="AG237" s="44"/>
      <c r="AH237" s="44" t="e">
        <f t="shared" si="26"/>
        <v>#DIV/0!</v>
      </c>
      <c r="AI237" s="44" t="e">
        <f t="shared" si="29"/>
        <v>#DIV/0!</v>
      </c>
      <c r="AJ237" s="44" t="e">
        <f t="shared" si="31"/>
        <v>#DIV/0!</v>
      </c>
      <c r="AK237" s="43"/>
      <c r="AL237" s="40"/>
      <c r="AM237" s="40"/>
      <c r="AN237" s="40"/>
      <c r="AO237" s="40"/>
      <c r="AP237" s="40"/>
      <c r="AQ237" s="49"/>
      <c r="AR237" s="41"/>
      <c r="AS237" s="41">
        <v>10</v>
      </c>
      <c r="AT237" s="34">
        <f>(J237*10)/100</f>
        <v>2500272.12</v>
      </c>
      <c r="AU237" s="43"/>
      <c r="AV237" s="44">
        <v>0</v>
      </c>
      <c r="AW237" s="46">
        <f t="shared" si="32"/>
        <v>0</v>
      </c>
      <c r="AX237" s="46">
        <f>O237</f>
        <v>0</v>
      </c>
      <c r="AY237" s="43"/>
    </row>
    <row r="238" spans="1:51" ht="48.75" customHeight="1" x14ac:dyDescent="0.25">
      <c r="A238" s="61" t="s">
        <v>1478</v>
      </c>
      <c r="B238" s="62">
        <v>45315</v>
      </c>
      <c r="C238" s="43">
        <v>1512</v>
      </c>
      <c r="D238" s="39"/>
      <c r="E238" s="43"/>
      <c r="F238" s="40"/>
      <c r="G238" s="41"/>
      <c r="H238" s="43"/>
      <c r="I238" s="43" t="s">
        <v>1479</v>
      </c>
      <c r="J238" s="63">
        <v>12275383.800000001</v>
      </c>
      <c r="K238" s="44">
        <v>0</v>
      </c>
      <c r="L238" s="55">
        <v>0</v>
      </c>
      <c r="M238" s="55">
        <v>0</v>
      </c>
      <c r="N238" s="44">
        <v>0</v>
      </c>
      <c r="O238" s="34">
        <f t="shared" si="33"/>
        <v>0</v>
      </c>
      <c r="P238" s="34">
        <f t="shared" si="33"/>
        <v>0</v>
      </c>
      <c r="Q238" s="43"/>
      <c r="R238" s="43"/>
      <c r="S238" s="43"/>
      <c r="T238" s="43"/>
      <c r="U238" s="48"/>
      <c r="V238" s="41"/>
      <c r="W238" s="41"/>
      <c r="X238" s="50"/>
      <c r="Y238" s="34" t="e">
        <f>P238/AA238</f>
        <v>#DIV/0!</v>
      </c>
      <c r="Z238" s="44" t="e">
        <f t="shared" si="30"/>
        <v>#DIV/0!</v>
      </c>
      <c r="AA238" s="44">
        <f t="shared" si="28"/>
        <v>0</v>
      </c>
      <c r="AB238" s="44">
        <v>0</v>
      </c>
      <c r="AC238" s="44">
        <v>0</v>
      </c>
      <c r="AD238" s="44">
        <v>0</v>
      </c>
      <c r="AE238" s="44"/>
      <c r="AF238" s="44" t="e">
        <f t="shared" si="27"/>
        <v>#DIV/0!</v>
      </c>
      <c r="AG238" s="44"/>
      <c r="AH238" s="44" t="e">
        <f t="shared" si="26"/>
        <v>#DIV/0!</v>
      </c>
      <c r="AI238" s="44" t="e">
        <f t="shared" si="29"/>
        <v>#DIV/0!</v>
      </c>
      <c r="AJ238" s="44" t="e">
        <f t="shared" si="31"/>
        <v>#DIV/0!</v>
      </c>
      <c r="AK238" s="43"/>
      <c r="AL238" s="40"/>
      <c r="AM238" s="40"/>
      <c r="AN238" s="40"/>
      <c r="AO238" s="40"/>
      <c r="AP238" s="40"/>
      <c r="AQ238" s="49"/>
      <c r="AR238" s="41"/>
      <c r="AS238" s="41">
        <v>10</v>
      </c>
      <c r="AT238" s="34">
        <f>(J238*10)/100</f>
        <v>1227538.3799999999</v>
      </c>
      <c r="AU238" s="43"/>
      <c r="AV238" s="44">
        <v>0</v>
      </c>
      <c r="AW238" s="46">
        <f t="shared" si="32"/>
        <v>0</v>
      </c>
      <c r="AX238" s="46">
        <f>O238</f>
        <v>0</v>
      </c>
      <c r="AY238" s="43"/>
    </row>
    <row r="239" spans="1:51" ht="48.75" customHeight="1" x14ac:dyDescent="0.25">
      <c r="A239" s="61" t="s">
        <v>1480</v>
      </c>
      <c r="B239" s="62">
        <v>45315</v>
      </c>
      <c r="C239" s="43">
        <v>1512</v>
      </c>
      <c r="D239" s="39"/>
      <c r="E239" s="43"/>
      <c r="F239" s="40"/>
      <c r="G239" s="41"/>
      <c r="H239" s="43"/>
      <c r="I239" s="43" t="s">
        <v>1481</v>
      </c>
      <c r="J239" s="63">
        <v>901309.5</v>
      </c>
      <c r="K239" s="44">
        <v>0</v>
      </c>
      <c r="L239" s="55">
        <v>0</v>
      </c>
      <c r="M239" s="55">
        <v>0</v>
      </c>
      <c r="N239" s="44">
        <v>0</v>
      </c>
      <c r="O239" s="34">
        <f t="shared" si="33"/>
        <v>0</v>
      </c>
      <c r="P239" s="34">
        <f t="shared" si="33"/>
        <v>0</v>
      </c>
      <c r="Q239" s="43"/>
      <c r="R239" s="43"/>
      <c r="S239" s="43"/>
      <c r="T239" s="43"/>
      <c r="U239" s="48"/>
      <c r="V239" s="41"/>
      <c r="W239" s="41"/>
      <c r="X239" s="50"/>
      <c r="Y239" s="34" t="e">
        <f>P239/AA239</f>
        <v>#DIV/0!</v>
      </c>
      <c r="Z239" s="44" t="e">
        <f t="shared" si="30"/>
        <v>#DIV/0!</v>
      </c>
      <c r="AA239" s="44">
        <f t="shared" si="28"/>
        <v>0</v>
      </c>
      <c r="AB239" s="44">
        <v>0</v>
      </c>
      <c r="AC239" s="44">
        <v>0</v>
      </c>
      <c r="AD239" s="44">
        <v>0</v>
      </c>
      <c r="AE239" s="44"/>
      <c r="AF239" s="44" t="e">
        <f t="shared" si="27"/>
        <v>#DIV/0!</v>
      </c>
      <c r="AG239" s="44"/>
      <c r="AH239" s="44" t="e">
        <f t="shared" si="26"/>
        <v>#DIV/0!</v>
      </c>
      <c r="AI239" s="44" t="e">
        <f t="shared" si="29"/>
        <v>#DIV/0!</v>
      </c>
      <c r="AJ239" s="44" t="e">
        <f t="shared" si="31"/>
        <v>#DIV/0!</v>
      </c>
      <c r="AK239" s="43"/>
      <c r="AL239" s="40"/>
      <c r="AM239" s="40"/>
      <c r="AN239" s="40"/>
      <c r="AO239" s="40"/>
      <c r="AP239" s="40"/>
      <c r="AQ239" s="49"/>
      <c r="AR239" s="41"/>
      <c r="AS239" s="41">
        <v>10</v>
      </c>
      <c r="AT239" s="34">
        <f>(J239*10)/100</f>
        <v>90130.95</v>
      </c>
      <c r="AU239" s="43"/>
      <c r="AV239" s="44">
        <v>0</v>
      </c>
      <c r="AW239" s="46">
        <f t="shared" si="32"/>
        <v>0</v>
      </c>
      <c r="AX239" s="46">
        <f>O239</f>
        <v>0</v>
      </c>
      <c r="AY239" s="43"/>
    </row>
    <row r="240" spans="1:51" ht="48.75" customHeight="1" x14ac:dyDescent="0.25">
      <c r="A240" s="61" t="s">
        <v>1482</v>
      </c>
      <c r="B240" s="62">
        <v>45315</v>
      </c>
      <c r="C240" s="43">
        <v>1512</v>
      </c>
      <c r="D240" s="39"/>
      <c r="E240" s="43"/>
      <c r="F240" s="40"/>
      <c r="G240" s="41"/>
      <c r="H240" s="43"/>
      <c r="I240" s="43" t="s">
        <v>1483</v>
      </c>
      <c r="J240" s="63">
        <v>62961254.399999999</v>
      </c>
      <c r="K240" s="44">
        <v>0</v>
      </c>
      <c r="L240" s="55">
        <v>0</v>
      </c>
      <c r="M240" s="55">
        <v>0</v>
      </c>
      <c r="N240" s="44">
        <v>0</v>
      </c>
      <c r="O240" s="34">
        <f t="shared" si="33"/>
        <v>0</v>
      </c>
      <c r="P240" s="34">
        <f t="shared" si="33"/>
        <v>0</v>
      </c>
      <c r="Q240" s="43"/>
      <c r="R240" s="43"/>
      <c r="S240" s="43"/>
      <c r="T240" s="43"/>
      <c r="U240" s="48"/>
      <c r="V240" s="41"/>
      <c r="W240" s="41"/>
      <c r="X240" s="50"/>
      <c r="Y240" s="34" t="e">
        <f>P240/AA240</f>
        <v>#DIV/0!</v>
      </c>
      <c r="Z240" s="44" t="e">
        <f t="shared" si="30"/>
        <v>#DIV/0!</v>
      </c>
      <c r="AA240" s="44">
        <f t="shared" si="28"/>
        <v>0</v>
      </c>
      <c r="AB240" s="44">
        <v>0</v>
      </c>
      <c r="AC240" s="44">
        <v>0</v>
      </c>
      <c r="AD240" s="44">
        <v>0</v>
      </c>
      <c r="AE240" s="44"/>
      <c r="AF240" s="44" t="e">
        <f t="shared" si="27"/>
        <v>#DIV/0!</v>
      </c>
      <c r="AG240" s="44"/>
      <c r="AH240" s="44" t="e">
        <f t="shared" si="26"/>
        <v>#DIV/0!</v>
      </c>
      <c r="AI240" s="44" t="e">
        <f t="shared" si="29"/>
        <v>#DIV/0!</v>
      </c>
      <c r="AJ240" s="44" t="e">
        <f t="shared" si="31"/>
        <v>#DIV/0!</v>
      </c>
      <c r="AK240" s="43"/>
      <c r="AL240" s="40"/>
      <c r="AM240" s="40"/>
      <c r="AN240" s="40"/>
      <c r="AO240" s="40"/>
      <c r="AP240" s="40"/>
      <c r="AQ240" s="49"/>
      <c r="AR240" s="41"/>
      <c r="AS240" s="41">
        <v>10</v>
      </c>
      <c r="AT240" s="34">
        <f>(J240*10)/100</f>
        <v>6296125.4400000004</v>
      </c>
      <c r="AU240" s="43"/>
      <c r="AV240" s="44">
        <v>0</v>
      </c>
      <c r="AW240" s="46">
        <f t="shared" si="32"/>
        <v>0</v>
      </c>
      <c r="AX240" s="46">
        <f>O240</f>
        <v>0</v>
      </c>
      <c r="AY240" s="43"/>
    </row>
    <row r="241" spans="1:51" ht="48.75" customHeight="1" x14ac:dyDescent="0.25">
      <c r="A241" s="61" t="s">
        <v>1484</v>
      </c>
      <c r="B241" s="62">
        <v>45315</v>
      </c>
      <c r="C241" s="43">
        <v>1512</v>
      </c>
      <c r="D241" s="39"/>
      <c r="E241" s="43"/>
      <c r="F241" s="40"/>
      <c r="G241" s="41"/>
      <c r="H241" s="43"/>
      <c r="I241" s="43" t="s">
        <v>1485</v>
      </c>
      <c r="J241" s="63">
        <v>21929927.280000001</v>
      </c>
      <c r="K241" s="44">
        <v>0</v>
      </c>
      <c r="L241" s="55">
        <v>0</v>
      </c>
      <c r="M241" s="55">
        <v>0</v>
      </c>
      <c r="N241" s="44">
        <v>0</v>
      </c>
      <c r="O241" s="34">
        <f t="shared" si="33"/>
        <v>0</v>
      </c>
      <c r="P241" s="34">
        <f t="shared" si="33"/>
        <v>0</v>
      </c>
      <c r="Q241" s="43"/>
      <c r="R241" s="43"/>
      <c r="S241" s="43"/>
      <c r="T241" s="43"/>
      <c r="U241" s="48"/>
      <c r="V241" s="41"/>
      <c r="W241" s="41"/>
      <c r="X241" s="50"/>
      <c r="Y241" s="34" t="e">
        <f>P241/AA241</f>
        <v>#DIV/0!</v>
      </c>
      <c r="Z241" s="44" t="e">
        <f t="shared" si="30"/>
        <v>#DIV/0!</v>
      </c>
      <c r="AA241" s="44">
        <f t="shared" si="28"/>
        <v>0</v>
      </c>
      <c r="AB241" s="44">
        <v>0</v>
      </c>
      <c r="AC241" s="44">
        <v>0</v>
      </c>
      <c r="AD241" s="44">
        <v>0</v>
      </c>
      <c r="AE241" s="44"/>
      <c r="AF241" s="44" t="e">
        <f t="shared" si="27"/>
        <v>#DIV/0!</v>
      </c>
      <c r="AG241" s="44"/>
      <c r="AH241" s="44" t="e">
        <f t="shared" si="26"/>
        <v>#DIV/0!</v>
      </c>
      <c r="AI241" s="44" t="e">
        <f t="shared" si="29"/>
        <v>#DIV/0!</v>
      </c>
      <c r="AJ241" s="44" t="e">
        <f t="shared" si="31"/>
        <v>#DIV/0!</v>
      </c>
      <c r="AK241" s="43"/>
      <c r="AL241" s="40"/>
      <c r="AM241" s="40"/>
      <c r="AN241" s="40"/>
      <c r="AO241" s="40"/>
      <c r="AP241" s="40"/>
      <c r="AQ241" s="49"/>
      <c r="AR241" s="41"/>
      <c r="AS241" s="41">
        <v>10</v>
      </c>
      <c r="AT241" s="34">
        <f>(J241*10)/100</f>
        <v>2192992.7280000001</v>
      </c>
      <c r="AU241" s="43"/>
      <c r="AV241" s="44">
        <v>0</v>
      </c>
      <c r="AW241" s="46">
        <f t="shared" si="32"/>
        <v>0</v>
      </c>
      <c r="AX241" s="46">
        <f>O241</f>
        <v>0</v>
      </c>
      <c r="AY241" s="43"/>
    </row>
    <row r="242" spans="1:51" ht="48.75" customHeight="1" x14ac:dyDescent="0.25">
      <c r="A242" s="61" t="s">
        <v>1486</v>
      </c>
      <c r="B242" s="62">
        <v>45315</v>
      </c>
      <c r="C242" s="43">
        <v>1512</v>
      </c>
      <c r="D242" s="39"/>
      <c r="E242" s="43"/>
      <c r="F242" s="40"/>
      <c r="G242" s="41"/>
      <c r="H242" s="43"/>
      <c r="I242" s="43" t="s">
        <v>1487</v>
      </c>
      <c r="J242" s="63">
        <v>187929721.19999999</v>
      </c>
      <c r="K242" s="44">
        <v>0</v>
      </c>
      <c r="L242" s="55">
        <v>0</v>
      </c>
      <c r="M242" s="55">
        <v>0</v>
      </c>
      <c r="N242" s="44">
        <v>0</v>
      </c>
      <c r="O242" s="34">
        <f t="shared" si="33"/>
        <v>0</v>
      </c>
      <c r="P242" s="34">
        <f t="shared" si="33"/>
        <v>0</v>
      </c>
      <c r="Q242" s="43"/>
      <c r="R242" s="43"/>
      <c r="S242" s="43"/>
      <c r="T242" s="43"/>
      <c r="U242" s="48"/>
      <c r="V242" s="41"/>
      <c r="W242" s="41"/>
      <c r="X242" s="50"/>
      <c r="Y242" s="34" t="e">
        <f>P242/AA242</f>
        <v>#DIV/0!</v>
      </c>
      <c r="Z242" s="44" t="e">
        <f t="shared" si="30"/>
        <v>#DIV/0!</v>
      </c>
      <c r="AA242" s="44">
        <f t="shared" si="28"/>
        <v>0</v>
      </c>
      <c r="AB242" s="44">
        <v>0</v>
      </c>
      <c r="AC242" s="44">
        <v>0</v>
      </c>
      <c r="AD242" s="44">
        <v>0</v>
      </c>
      <c r="AE242" s="44"/>
      <c r="AF242" s="44" t="e">
        <f t="shared" si="27"/>
        <v>#DIV/0!</v>
      </c>
      <c r="AG242" s="44"/>
      <c r="AH242" s="44" t="e">
        <f t="shared" si="26"/>
        <v>#DIV/0!</v>
      </c>
      <c r="AI242" s="44" t="e">
        <f t="shared" si="29"/>
        <v>#DIV/0!</v>
      </c>
      <c r="AJ242" s="44" t="e">
        <f t="shared" si="31"/>
        <v>#DIV/0!</v>
      </c>
      <c r="AK242" s="43"/>
      <c r="AL242" s="40"/>
      <c r="AM242" s="40"/>
      <c r="AN242" s="40"/>
      <c r="AO242" s="40"/>
      <c r="AP242" s="40"/>
      <c r="AQ242" s="49"/>
      <c r="AR242" s="41"/>
      <c r="AS242" s="41">
        <v>10</v>
      </c>
      <c r="AT242" s="34">
        <f>(J242*10)/100</f>
        <v>18792972.120000001</v>
      </c>
      <c r="AU242" s="43"/>
      <c r="AV242" s="44">
        <v>0</v>
      </c>
      <c r="AW242" s="46">
        <f t="shared" si="32"/>
        <v>0</v>
      </c>
      <c r="AX242" s="46">
        <f>O242</f>
        <v>0</v>
      </c>
      <c r="AY242" s="43"/>
    </row>
    <row r="243" spans="1:51" ht="48.75" customHeight="1" x14ac:dyDescent="0.25">
      <c r="A243" s="61" t="s">
        <v>1488</v>
      </c>
      <c r="B243" s="62">
        <v>45315</v>
      </c>
      <c r="C243" s="43">
        <v>1512</v>
      </c>
      <c r="D243" s="39"/>
      <c r="E243" s="43"/>
      <c r="F243" s="40"/>
      <c r="G243" s="41"/>
      <c r="H243" s="43"/>
      <c r="I243" s="43" t="s">
        <v>1489</v>
      </c>
      <c r="J243" s="63">
        <v>35170380</v>
      </c>
      <c r="K243" s="44">
        <v>0</v>
      </c>
      <c r="L243" s="55">
        <v>0</v>
      </c>
      <c r="M243" s="55">
        <v>0</v>
      </c>
      <c r="N243" s="44">
        <v>0</v>
      </c>
      <c r="O243" s="34">
        <f t="shared" si="33"/>
        <v>0</v>
      </c>
      <c r="P243" s="34">
        <f t="shared" si="33"/>
        <v>0</v>
      </c>
      <c r="Q243" s="43"/>
      <c r="R243" s="43"/>
      <c r="S243" s="43"/>
      <c r="T243" s="43"/>
      <c r="U243" s="48"/>
      <c r="V243" s="41"/>
      <c r="W243" s="41"/>
      <c r="X243" s="50"/>
      <c r="Y243" s="34" t="e">
        <f>P243/AA243</f>
        <v>#DIV/0!</v>
      </c>
      <c r="Z243" s="44" t="e">
        <f t="shared" si="30"/>
        <v>#DIV/0!</v>
      </c>
      <c r="AA243" s="44">
        <f t="shared" si="28"/>
        <v>0</v>
      </c>
      <c r="AB243" s="44">
        <v>0</v>
      </c>
      <c r="AC243" s="44">
        <v>0</v>
      </c>
      <c r="AD243" s="44">
        <v>0</v>
      </c>
      <c r="AE243" s="44"/>
      <c r="AF243" s="44" t="e">
        <f t="shared" si="27"/>
        <v>#DIV/0!</v>
      </c>
      <c r="AG243" s="44"/>
      <c r="AH243" s="44" t="e">
        <f t="shared" si="26"/>
        <v>#DIV/0!</v>
      </c>
      <c r="AI243" s="44" t="e">
        <f t="shared" si="29"/>
        <v>#DIV/0!</v>
      </c>
      <c r="AJ243" s="44" t="e">
        <f t="shared" si="31"/>
        <v>#DIV/0!</v>
      </c>
      <c r="AK243" s="43"/>
      <c r="AL243" s="40"/>
      <c r="AM243" s="40"/>
      <c r="AN243" s="40"/>
      <c r="AO243" s="40"/>
      <c r="AP243" s="40"/>
      <c r="AQ243" s="49"/>
      <c r="AR243" s="41"/>
      <c r="AS243" s="41">
        <v>10</v>
      </c>
      <c r="AT243" s="34">
        <f>(J243*10)/100</f>
        <v>3517038</v>
      </c>
      <c r="AU243" s="43"/>
      <c r="AV243" s="44">
        <v>0</v>
      </c>
      <c r="AW243" s="46">
        <f t="shared" si="32"/>
        <v>0</v>
      </c>
      <c r="AX243" s="46">
        <f>O243</f>
        <v>0</v>
      </c>
      <c r="AY243" s="43"/>
    </row>
    <row r="244" spans="1:51" ht="48.75" customHeight="1" x14ac:dyDescent="0.25">
      <c r="A244" s="61" t="s">
        <v>1490</v>
      </c>
      <c r="B244" s="62">
        <v>45315</v>
      </c>
      <c r="C244" s="43">
        <v>1512</v>
      </c>
      <c r="D244" s="39"/>
      <c r="E244" s="43"/>
      <c r="F244" s="40"/>
      <c r="G244" s="41"/>
      <c r="H244" s="43"/>
      <c r="I244" s="43" t="s">
        <v>1491</v>
      </c>
      <c r="J244" s="63">
        <v>1138737.6000000001</v>
      </c>
      <c r="K244" s="44">
        <v>0</v>
      </c>
      <c r="L244" s="55">
        <v>0</v>
      </c>
      <c r="M244" s="55">
        <v>0</v>
      </c>
      <c r="N244" s="44">
        <v>0</v>
      </c>
      <c r="O244" s="34">
        <f t="shared" si="33"/>
        <v>0</v>
      </c>
      <c r="P244" s="34">
        <f t="shared" si="33"/>
        <v>0</v>
      </c>
      <c r="Q244" s="43"/>
      <c r="R244" s="43"/>
      <c r="S244" s="43"/>
      <c r="T244" s="43"/>
      <c r="U244" s="48"/>
      <c r="V244" s="41"/>
      <c r="W244" s="41"/>
      <c r="X244" s="50"/>
      <c r="Y244" s="34" t="e">
        <f>P244/AA244</f>
        <v>#DIV/0!</v>
      </c>
      <c r="Z244" s="44" t="e">
        <f t="shared" si="30"/>
        <v>#DIV/0!</v>
      </c>
      <c r="AA244" s="44">
        <f t="shared" si="28"/>
        <v>0</v>
      </c>
      <c r="AB244" s="44">
        <v>0</v>
      </c>
      <c r="AC244" s="44">
        <v>0</v>
      </c>
      <c r="AD244" s="44">
        <v>0</v>
      </c>
      <c r="AE244" s="44"/>
      <c r="AF244" s="44" t="e">
        <f t="shared" si="27"/>
        <v>#DIV/0!</v>
      </c>
      <c r="AG244" s="44"/>
      <c r="AH244" s="44" t="e">
        <f t="shared" si="26"/>
        <v>#DIV/0!</v>
      </c>
      <c r="AI244" s="44" t="e">
        <f t="shared" si="29"/>
        <v>#DIV/0!</v>
      </c>
      <c r="AJ244" s="44" t="e">
        <f t="shared" si="31"/>
        <v>#DIV/0!</v>
      </c>
      <c r="AK244" s="43"/>
      <c r="AL244" s="40"/>
      <c r="AM244" s="40"/>
      <c r="AN244" s="40"/>
      <c r="AO244" s="40"/>
      <c r="AP244" s="40"/>
      <c r="AQ244" s="49"/>
      <c r="AR244" s="41"/>
      <c r="AS244" s="41">
        <v>10</v>
      </c>
      <c r="AT244" s="34">
        <f>(J244*10)/100</f>
        <v>113873.76</v>
      </c>
      <c r="AU244" s="43"/>
      <c r="AV244" s="44">
        <v>0</v>
      </c>
      <c r="AW244" s="46">
        <f t="shared" si="32"/>
        <v>0</v>
      </c>
      <c r="AX244" s="46">
        <f>O244</f>
        <v>0</v>
      </c>
      <c r="AY244" s="43"/>
    </row>
    <row r="245" spans="1:51" ht="48.75" customHeight="1" x14ac:dyDescent="0.25">
      <c r="A245" s="61" t="s">
        <v>1492</v>
      </c>
      <c r="B245" s="62">
        <v>45315</v>
      </c>
      <c r="C245" s="43">
        <v>1512</v>
      </c>
      <c r="D245" s="39"/>
      <c r="E245" s="43"/>
      <c r="F245" s="40"/>
      <c r="G245" s="41"/>
      <c r="H245" s="43"/>
      <c r="I245" s="43" t="s">
        <v>1493</v>
      </c>
      <c r="J245" s="63">
        <v>8321227.2000000002</v>
      </c>
      <c r="K245" s="44">
        <v>0</v>
      </c>
      <c r="L245" s="55">
        <v>0</v>
      </c>
      <c r="M245" s="55">
        <v>0</v>
      </c>
      <c r="N245" s="44">
        <v>0</v>
      </c>
      <c r="O245" s="34">
        <f t="shared" si="33"/>
        <v>0</v>
      </c>
      <c r="P245" s="34">
        <f t="shared" si="33"/>
        <v>0</v>
      </c>
      <c r="Q245" s="43"/>
      <c r="R245" s="43"/>
      <c r="S245" s="43"/>
      <c r="T245" s="43"/>
      <c r="U245" s="48"/>
      <c r="V245" s="41"/>
      <c r="W245" s="41"/>
      <c r="X245" s="50"/>
      <c r="Y245" s="34" t="e">
        <f>P245/AA245</f>
        <v>#DIV/0!</v>
      </c>
      <c r="Z245" s="44" t="e">
        <f t="shared" si="30"/>
        <v>#DIV/0!</v>
      </c>
      <c r="AA245" s="44">
        <f t="shared" si="28"/>
        <v>0</v>
      </c>
      <c r="AB245" s="44">
        <v>0</v>
      </c>
      <c r="AC245" s="44">
        <v>0</v>
      </c>
      <c r="AD245" s="44">
        <v>0</v>
      </c>
      <c r="AE245" s="44"/>
      <c r="AF245" s="44" t="e">
        <f t="shared" si="27"/>
        <v>#DIV/0!</v>
      </c>
      <c r="AG245" s="44"/>
      <c r="AH245" s="44" t="e">
        <f t="shared" si="26"/>
        <v>#DIV/0!</v>
      </c>
      <c r="AI245" s="44" t="e">
        <f t="shared" si="29"/>
        <v>#DIV/0!</v>
      </c>
      <c r="AJ245" s="44" t="e">
        <f t="shared" si="31"/>
        <v>#DIV/0!</v>
      </c>
      <c r="AK245" s="43"/>
      <c r="AL245" s="40"/>
      <c r="AM245" s="40"/>
      <c r="AN245" s="40"/>
      <c r="AO245" s="40"/>
      <c r="AP245" s="40"/>
      <c r="AQ245" s="49"/>
      <c r="AR245" s="41"/>
      <c r="AS245" s="41">
        <v>10</v>
      </c>
      <c r="AT245" s="34">
        <f>(J245*10)/100</f>
        <v>832122.72</v>
      </c>
      <c r="AU245" s="43"/>
      <c r="AV245" s="44">
        <v>0</v>
      </c>
      <c r="AW245" s="46">
        <f t="shared" si="32"/>
        <v>0</v>
      </c>
      <c r="AX245" s="46">
        <f>O245</f>
        <v>0</v>
      </c>
      <c r="AY245" s="43"/>
    </row>
    <row r="246" spans="1:51" ht="48.75" customHeight="1" x14ac:dyDescent="0.25">
      <c r="A246" s="61" t="s">
        <v>1494</v>
      </c>
      <c r="B246" s="62">
        <v>45315</v>
      </c>
      <c r="C246" s="43">
        <v>1512</v>
      </c>
      <c r="D246" s="39"/>
      <c r="E246" s="43"/>
      <c r="F246" s="40"/>
      <c r="G246" s="41"/>
      <c r="H246" s="43"/>
      <c r="I246" s="43" t="s">
        <v>1495</v>
      </c>
      <c r="J246" s="63">
        <v>7038016</v>
      </c>
      <c r="K246" s="44">
        <v>0</v>
      </c>
      <c r="L246" s="55">
        <v>0</v>
      </c>
      <c r="M246" s="55">
        <v>0</v>
      </c>
      <c r="N246" s="44">
        <v>0</v>
      </c>
      <c r="O246" s="34">
        <f t="shared" si="33"/>
        <v>0</v>
      </c>
      <c r="P246" s="34">
        <f t="shared" si="33"/>
        <v>0</v>
      </c>
      <c r="Q246" s="43"/>
      <c r="R246" s="43"/>
      <c r="S246" s="43"/>
      <c r="T246" s="43"/>
      <c r="U246" s="48"/>
      <c r="V246" s="41"/>
      <c r="W246" s="41"/>
      <c r="X246" s="50"/>
      <c r="Y246" s="34" t="e">
        <f>P246/AA246</f>
        <v>#DIV/0!</v>
      </c>
      <c r="Z246" s="44" t="e">
        <f t="shared" si="30"/>
        <v>#DIV/0!</v>
      </c>
      <c r="AA246" s="44">
        <f t="shared" si="28"/>
        <v>0</v>
      </c>
      <c r="AB246" s="44">
        <v>0</v>
      </c>
      <c r="AC246" s="44">
        <v>0</v>
      </c>
      <c r="AD246" s="44">
        <v>0</v>
      </c>
      <c r="AE246" s="44"/>
      <c r="AF246" s="44" t="e">
        <f t="shared" si="27"/>
        <v>#DIV/0!</v>
      </c>
      <c r="AG246" s="44"/>
      <c r="AH246" s="44" t="e">
        <f t="shared" si="26"/>
        <v>#DIV/0!</v>
      </c>
      <c r="AI246" s="44" t="e">
        <f t="shared" si="29"/>
        <v>#DIV/0!</v>
      </c>
      <c r="AJ246" s="44" t="e">
        <f t="shared" si="31"/>
        <v>#DIV/0!</v>
      </c>
      <c r="AK246" s="43"/>
      <c r="AL246" s="40"/>
      <c r="AM246" s="40"/>
      <c r="AN246" s="40"/>
      <c r="AO246" s="40"/>
      <c r="AP246" s="40"/>
      <c r="AQ246" s="49"/>
      <c r="AR246" s="41"/>
      <c r="AS246" s="41">
        <v>10</v>
      </c>
      <c r="AT246" s="34">
        <f>(J246*10)/100</f>
        <v>703801.6</v>
      </c>
      <c r="AU246" s="43"/>
      <c r="AV246" s="44">
        <v>0</v>
      </c>
      <c r="AW246" s="46">
        <f t="shared" si="32"/>
        <v>0</v>
      </c>
      <c r="AX246" s="46">
        <f>O246</f>
        <v>0</v>
      </c>
      <c r="AY246" s="43"/>
    </row>
    <row r="247" spans="1:51" ht="48.75" customHeight="1" x14ac:dyDescent="0.25">
      <c r="A247" s="61" t="s">
        <v>1496</v>
      </c>
      <c r="B247" s="62">
        <v>45316</v>
      </c>
      <c r="C247" s="43">
        <v>1512</v>
      </c>
      <c r="D247" s="39"/>
      <c r="E247" s="43"/>
      <c r="F247" s="40"/>
      <c r="G247" s="41"/>
      <c r="H247" s="43"/>
      <c r="I247" s="43" t="s">
        <v>1497</v>
      </c>
      <c r="J247" s="63">
        <v>12870732</v>
      </c>
      <c r="K247" s="44">
        <v>0</v>
      </c>
      <c r="L247" s="55">
        <v>0</v>
      </c>
      <c r="M247" s="55">
        <v>0</v>
      </c>
      <c r="N247" s="44">
        <v>0</v>
      </c>
      <c r="O247" s="34">
        <f t="shared" si="33"/>
        <v>0</v>
      </c>
      <c r="P247" s="34">
        <f t="shared" si="33"/>
        <v>0</v>
      </c>
      <c r="Q247" s="43"/>
      <c r="R247" s="43"/>
      <c r="S247" s="43"/>
      <c r="T247" s="43"/>
      <c r="U247" s="48"/>
      <c r="V247" s="41"/>
      <c r="W247" s="41"/>
      <c r="X247" s="50"/>
      <c r="Y247" s="34" t="e">
        <f>P247/AA247</f>
        <v>#DIV/0!</v>
      </c>
      <c r="Z247" s="44" t="e">
        <f t="shared" si="30"/>
        <v>#DIV/0!</v>
      </c>
      <c r="AA247" s="44">
        <f t="shared" si="28"/>
        <v>0</v>
      </c>
      <c r="AB247" s="44">
        <v>0</v>
      </c>
      <c r="AC247" s="44">
        <v>0</v>
      </c>
      <c r="AD247" s="44">
        <v>0</v>
      </c>
      <c r="AE247" s="44"/>
      <c r="AF247" s="44" t="e">
        <f t="shared" si="27"/>
        <v>#DIV/0!</v>
      </c>
      <c r="AG247" s="44"/>
      <c r="AH247" s="44" t="e">
        <f t="shared" si="26"/>
        <v>#DIV/0!</v>
      </c>
      <c r="AI247" s="44" t="e">
        <f t="shared" si="29"/>
        <v>#DIV/0!</v>
      </c>
      <c r="AJ247" s="44" t="e">
        <f t="shared" si="31"/>
        <v>#DIV/0!</v>
      </c>
      <c r="AK247" s="43"/>
      <c r="AL247" s="40"/>
      <c r="AM247" s="40"/>
      <c r="AN247" s="40"/>
      <c r="AO247" s="40"/>
      <c r="AP247" s="40"/>
      <c r="AQ247" s="49"/>
      <c r="AR247" s="41"/>
      <c r="AS247" s="41">
        <v>10</v>
      </c>
      <c r="AT247" s="34">
        <f>(J247*10)/100</f>
        <v>1287073.2</v>
      </c>
      <c r="AU247" s="43"/>
      <c r="AV247" s="44">
        <v>0</v>
      </c>
      <c r="AW247" s="46">
        <f t="shared" si="32"/>
        <v>0</v>
      </c>
      <c r="AX247" s="46">
        <f>O247</f>
        <v>0</v>
      </c>
      <c r="AY247" s="43"/>
    </row>
    <row r="248" spans="1:51" ht="48.75" customHeight="1" x14ac:dyDescent="0.25">
      <c r="A248" s="61" t="s">
        <v>1498</v>
      </c>
      <c r="B248" s="62">
        <v>45316</v>
      </c>
      <c r="C248" s="43">
        <v>1512</v>
      </c>
      <c r="D248" s="39"/>
      <c r="E248" s="43"/>
      <c r="F248" s="40"/>
      <c r="G248" s="41"/>
      <c r="H248" s="43"/>
      <c r="I248" s="43" t="s">
        <v>1499</v>
      </c>
      <c r="J248" s="63">
        <v>10821789</v>
      </c>
      <c r="K248" s="44">
        <v>0</v>
      </c>
      <c r="L248" s="55">
        <v>0</v>
      </c>
      <c r="M248" s="55">
        <v>0</v>
      </c>
      <c r="N248" s="44">
        <v>0</v>
      </c>
      <c r="O248" s="34">
        <f t="shared" si="33"/>
        <v>0</v>
      </c>
      <c r="P248" s="34">
        <f t="shared" si="33"/>
        <v>0</v>
      </c>
      <c r="Q248" s="43"/>
      <c r="R248" s="43"/>
      <c r="S248" s="43"/>
      <c r="T248" s="43"/>
      <c r="U248" s="48"/>
      <c r="V248" s="41"/>
      <c r="W248" s="41"/>
      <c r="X248" s="50"/>
      <c r="Y248" s="34" t="e">
        <f>P248/AA248</f>
        <v>#DIV/0!</v>
      </c>
      <c r="Z248" s="44" t="e">
        <f t="shared" si="30"/>
        <v>#DIV/0!</v>
      </c>
      <c r="AA248" s="44">
        <f t="shared" si="28"/>
        <v>0</v>
      </c>
      <c r="AB248" s="44">
        <v>0</v>
      </c>
      <c r="AC248" s="44">
        <v>0</v>
      </c>
      <c r="AD248" s="44">
        <v>0</v>
      </c>
      <c r="AE248" s="44"/>
      <c r="AF248" s="44" t="e">
        <f t="shared" si="27"/>
        <v>#DIV/0!</v>
      </c>
      <c r="AG248" s="44"/>
      <c r="AH248" s="44" t="e">
        <f t="shared" si="26"/>
        <v>#DIV/0!</v>
      </c>
      <c r="AI248" s="44" t="e">
        <f t="shared" si="29"/>
        <v>#DIV/0!</v>
      </c>
      <c r="AJ248" s="44" t="e">
        <f t="shared" si="31"/>
        <v>#DIV/0!</v>
      </c>
      <c r="AK248" s="43"/>
      <c r="AL248" s="40"/>
      <c r="AM248" s="40"/>
      <c r="AN248" s="40"/>
      <c r="AO248" s="40"/>
      <c r="AP248" s="40"/>
      <c r="AQ248" s="49"/>
      <c r="AR248" s="41"/>
      <c r="AS248" s="41">
        <v>10</v>
      </c>
      <c r="AT248" s="34">
        <f>(J248*10)/100</f>
        <v>1082178.8999999999</v>
      </c>
      <c r="AU248" s="43"/>
      <c r="AV248" s="44">
        <v>0</v>
      </c>
      <c r="AW248" s="46">
        <f t="shared" si="32"/>
        <v>0</v>
      </c>
      <c r="AX248" s="46">
        <f>O248</f>
        <v>0</v>
      </c>
      <c r="AY248" s="43"/>
    </row>
    <row r="249" spans="1:51" ht="48.75" customHeight="1" x14ac:dyDescent="0.25">
      <c r="A249" s="61" t="s">
        <v>1500</v>
      </c>
      <c r="B249" s="62">
        <v>45316</v>
      </c>
      <c r="C249" s="43">
        <v>1512</v>
      </c>
      <c r="D249" s="39"/>
      <c r="E249" s="43"/>
      <c r="F249" s="40"/>
      <c r="G249" s="41"/>
      <c r="H249" s="43"/>
      <c r="I249" s="43" t="s">
        <v>1501</v>
      </c>
      <c r="J249" s="63">
        <v>2895874.56</v>
      </c>
      <c r="K249" s="44">
        <v>0</v>
      </c>
      <c r="L249" s="55">
        <v>0</v>
      </c>
      <c r="M249" s="55">
        <v>0</v>
      </c>
      <c r="N249" s="44">
        <v>0</v>
      </c>
      <c r="O249" s="34">
        <f t="shared" si="33"/>
        <v>0</v>
      </c>
      <c r="P249" s="34">
        <f t="shared" si="33"/>
        <v>0</v>
      </c>
      <c r="Q249" s="43"/>
      <c r="R249" s="43"/>
      <c r="S249" s="43"/>
      <c r="T249" s="43"/>
      <c r="U249" s="48"/>
      <c r="V249" s="41"/>
      <c r="W249" s="41"/>
      <c r="X249" s="50"/>
      <c r="Y249" s="34" t="e">
        <f>P249/AA249</f>
        <v>#DIV/0!</v>
      </c>
      <c r="Z249" s="44" t="e">
        <f t="shared" si="30"/>
        <v>#DIV/0!</v>
      </c>
      <c r="AA249" s="44">
        <f t="shared" si="28"/>
        <v>0</v>
      </c>
      <c r="AB249" s="44">
        <v>0</v>
      </c>
      <c r="AC249" s="44">
        <v>0</v>
      </c>
      <c r="AD249" s="44">
        <v>0</v>
      </c>
      <c r="AE249" s="44"/>
      <c r="AF249" s="44" t="e">
        <f t="shared" si="27"/>
        <v>#DIV/0!</v>
      </c>
      <c r="AG249" s="44"/>
      <c r="AH249" s="44" t="e">
        <f t="shared" si="26"/>
        <v>#DIV/0!</v>
      </c>
      <c r="AI249" s="44" t="e">
        <f t="shared" si="29"/>
        <v>#DIV/0!</v>
      </c>
      <c r="AJ249" s="44" t="e">
        <f t="shared" si="31"/>
        <v>#DIV/0!</v>
      </c>
      <c r="AK249" s="43"/>
      <c r="AL249" s="40"/>
      <c r="AM249" s="40"/>
      <c r="AN249" s="40"/>
      <c r="AO249" s="40"/>
      <c r="AP249" s="40"/>
      <c r="AQ249" s="49"/>
      <c r="AR249" s="41"/>
      <c r="AS249" s="41">
        <v>10</v>
      </c>
      <c r="AT249" s="34">
        <f>(J249*10)/100</f>
        <v>289587.45600000001</v>
      </c>
      <c r="AU249" s="43"/>
      <c r="AV249" s="44">
        <v>0</v>
      </c>
      <c r="AW249" s="46">
        <f t="shared" si="32"/>
        <v>0</v>
      </c>
      <c r="AX249" s="46">
        <f>O249</f>
        <v>0</v>
      </c>
      <c r="AY249" s="43"/>
    </row>
    <row r="250" spans="1:51" ht="48.75" customHeight="1" x14ac:dyDescent="0.25">
      <c r="A250" s="61" t="s">
        <v>1502</v>
      </c>
      <c r="B250" s="62">
        <v>45316</v>
      </c>
      <c r="C250" s="43">
        <v>1512</v>
      </c>
      <c r="D250" s="39"/>
      <c r="E250" s="43"/>
      <c r="F250" s="40"/>
      <c r="G250" s="41"/>
      <c r="H250" s="43"/>
      <c r="I250" s="43" t="s">
        <v>1503</v>
      </c>
      <c r="J250" s="63">
        <v>95225220</v>
      </c>
      <c r="K250" s="44">
        <v>0</v>
      </c>
      <c r="L250" s="55">
        <v>0</v>
      </c>
      <c r="M250" s="55">
        <v>0</v>
      </c>
      <c r="N250" s="44">
        <v>0</v>
      </c>
      <c r="O250" s="34">
        <f t="shared" si="33"/>
        <v>0</v>
      </c>
      <c r="P250" s="34">
        <f t="shared" si="33"/>
        <v>0</v>
      </c>
      <c r="Q250" s="43"/>
      <c r="R250" s="43"/>
      <c r="S250" s="43"/>
      <c r="T250" s="43"/>
      <c r="U250" s="48"/>
      <c r="V250" s="41"/>
      <c r="W250" s="41"/>
      <c r="X250" s="50"/>
      <c r="Y250" s="34" t="e">
        <f>P250/AA250</f>
        <v>#DIV/0!</v>
      </c>
      <c r="Z250" s="44" t="e">
        <f t="shared" si="30"/>
        <v>#DIV/0!</v>
      </c>
      <c r="AA250" s="44">
        <f t="shared" si="28"/>
        <v>0</v>
      </c>
      <c r="AB250" s="44">
        <v>0</v>
      </c>
      <c r="AC250" s="44">
        <v>0</v>
      </c>
      <c r="AD250" s="44">
        <v>0</v>
      </c>
      <c r="AE250" s="44"/>
      <c r="AF250" s="44" t="e">
        <f t="shared" si="27"/>
        <v>#DIV/0!</v>
      </c>
      <c r="AG250" s="44"/>
      <c r="AH250" s="44" t="e">
        <f t="shared" si="26"/>
        <v>#DIV/0!</v>
      </c>
      <c r="AI250" s="44" t="e">
        <f t="shared" si="29"/>
        <v>#DIV/0!</v>
      </c>
      <c r="AJ250" s="44" t="e">
        <f t="shared" si="31"/>
        <v>#DIV/0!</v>
      </c>
      <c r="AK250" s="43"/>
      <c r="AL250" s="40"/>
      <c r="AM250" s="40"/>
      <c r="AN250" s="40"/>
      <c r="AO250" s="40"/>
      <c r="AP250" s="40"/>
      <c r="AQ250" s="49"/>
      <c r="AR250" s="41"/>
      <c r="AS250" s="41">
        <v>10</v>
      </c>
      <c r="AT250" s="34">
        <f>(J250*10)/100</f>
        <v>9522522</v>
      </c>
      <c r="AU250" s="43"/>
      <c r="AV250" s="44">
        <v>0</v>
      </c>
      <c r="AW250" s="46">
        <f t="shared" si="32"/>
        <v>0</v>
      </c>
      <c r="AX250" s="46">
        <f>O250</f>
        <v>0</v>
      </c>
      <c r="AY250" s="43"/>
    </row>
    <row r="251" spans="1:51" ht="48.75" customHeight="1" x14ac:dyDescent="0.25">
      <c r="A251" s="61" t="s">
        <v>1504</v>
      </c>
      <c r="B251" s="62">
        <v>45316</v>
      </c>
      <c r="C251" s="43">
        <v>1512</v>
      </c>
      <c r="D251" s="39"/>
      <c r="E251" s="43"/>
      <c r="F251" s="40"/>
      <c r="G251" s="41"/>
      <c r="H251" s="43"/>
      <c r="I251" s="43" t="s">
        <v>1505</v>
      </c>
      <c r="J251" s="63">
        <v>78794.100000000006</v>
      </c>
      <c r="K251" s="44">
        <v>0</v>
      </c>
      <c r="L251" s="55">
        <v>0</v>
      </c>
      <c r="M251" s="55">
        <v>0</v>
      </c>
      <c r="N251" s="44">
        <v>0</v>
      </c>
      <c r="O251" s="34">
        <f t="shared" si="33"/>
        <v>0</v>
      </c>
      <c r="P251" s="34">
        <f t="shared" si="33"/>
        <v>0</v>
      </c>
      <c r="Q251" s="43"/>
      <c r="R251" s="43"/>
      <c r="S251" s="43"/>
      <c r="T251" s="43"/>
      <c r="U251" s="48"/>
      <c r="V251" s="41"/>
      <c r="W251" s="41"/>
      <c r="X251" s="50"/>
      <c r="Y251" s="34" t="e">
        <f>P251/AA251</f>
        <v>#DIV/0!</v>
      </c>
      <c r="Z251" s="44" t="e">
        <f t="shared" si="30"/>
        <v>#DIV/0!</v>
      </c>
      <c r="AA251" s="44">
        <f t="shared" si="28"/>
        <v>0</v>
      </c>
      <c r="AB251" s="44">
        <v>0</v>
      </c>
      <c r="AC251" s="44">
        <v>0</v>
      </c>
      <c r="AD251" s="44">
        <v>0</v>
      </c>
      <c r="AE251" s="44"/>
      <c r="AF251" s="44" t="e">
        <f t="shared" si="27"/>
        <v>#DIV/0!</v>
      </c>
      <c r="AG251" s="44"/>
      <c r="AH251" s="44" t="e">
        <f t="shared" si="26"/>
        <v>#DIV/0!</v>
      </c>
      <c r="AI251" s="44" t="e">
        <f t="shared" si="29"/>
        <v>#DIV/0!</v>
      </c>
      <c r="AJ251" s="44" t="e">
        <f t="shared" si="31"/>
        <v>#DIV/0!</v>
      </c>
      <c r="AK251" s="43"/>
      <c r="AL251" s="40"/>
      <c r="AM251" s="40"/>
      <c r="AN251" s="40"/>
      <c r="AO251" s="40"/>
      <c r="AP251" s="40"/>
      <c r="AQ251" s="49"/>
      <c r="AR251" s="41"/>
      <c r="AS251" s="41">
        <v>10</v>
      </c>
      <c r="AT251" s="34">
        <f>(J251*10)/100</f>
        <v>7879.41</v>
      </c>
      <c r="AU251" s="43"/>
      <c r="AV251" s="44">
        <v>0</v>
      </c>
      <c r="AW251" s="46">
        <f t="shared" si="32"/>
        <v>0</v>
      </c>
      <c r="AX251" s="46">
        <f>O251</f>
        <v>0</v>
      </c>
      <c r="AY251" s="43"/>
    </row>
    <row r="252" spans="1:51" ht="48.75" customHeight="1" x14ac:dyDescent="0.25">
      <c r="A252" s="61" t="s">
        <v>1506</v>
      </c>
      <c r="B252" s="62">
        <v>45316</v>
      </c>
      <c r="C252" s="43">
        <v>1512</v>
      </c>
      <c r="D252" s="39"/>
      <c r="E252" s="43"/>
      <c r="F252" s="40"/>
      <c r="G252" s="41"/>
      <c r="H252" s="43"/>
      <c r="I252" s="43" t="s">
        <v>1507</v>
      </c>
      <c r="J252" s="63">
        <v>1866913.68</v>
      </c>
      <c r="K252" s="44">
        <v>0</v>
      </c>
      <c r="L252" s="55">
        <v>0</v>
      </c>
      <c r="M252" s="55">
        <v>0</v>
      </c>
      <c r="N252" s="44">
        <v>0</v>
      </c>
      <c r="O252" s="34">
        <f t="shared" si="33"/>
        <v>0</v>
      </c>
      <c r="P252" s="34">
        <f t="shared" si="33"/>
        <v>0</v>
      </c>
      <c r="Q252" s="43"/>
      <c r="R252" s="43"/>
      <c r="S252" s="43"/>
      <c r="T252" s="43"/>
      <c r="U252" s="48"/>
      <c r="V252" s="41"/>
      <c r="W252" s="41"/>
      <c r="X252" s="50"/>
      <c r="Y252" s="34" t="e">
        <f>P252/AA252</f>
        <v>#DIV/0!</v>
      </c>
      <c r="Z252" s="44" t="e">
        <f t="shared" si="30"/>
        <v>#DIV/0!</v>
      </c>
      <c r="AA252" s="44">
        <f t="shared" si="28"/>
        <v>0</v>
      </c>
      <c r="AB252" s="44">
        <v>0</v>
      </c>
      <c r="AC252" s="44">
        <v>0</v>
      </c>
      <c r="AD252" s="44">
        <v>0</v>
      </c>
      <c r="AE252" s="44"/>
      <c r="AF252" s="44" t="e">
        <f t="shared" si="27"/>
        <v>#DIV/0!</v>
      </c>
      <c r="AG252" s="44"/>
      <c r="AH252" s="44" t="e">
        <f t="shared" si="26"/>
        <v>#DIV/0!</v>
      </c>
      <c r="AI252" s="44" t="e">
        <f t="shared" si="29"/>
        <v>#DIV/0!</v>
      </c>
      <c r="AJ252" s="44" t="e">
        <f t="shared" si="31"/>
        <v>#DIV/0!</v>
      </c>
      <c r="AK252" s="43"/>
      <c r="AL252" s="40"/>
      <c r="AM252" s="40"/>
      <c r="AN252" s="40"/>
      <c r="AO252" s="40"/>
      <c r="AP252" s="40"/>
      <c r="AQ252" s="49"/>
      <c r="AR252" s="41"/>
      <c r="AS252" s="41">
        <v>10</v>
      </c>
      <c r="AT252" s="34">
        <f>(J252*10)/100</f>
        <v>186691.36800000002</v>
      </c>
      <c r="AU252" s="43"/>
      <c r="AV252" s="44">
        <v>0</v>
      </c>
      <c r="AW252" s="46">
        <f t="shared" si="32"/>
        <v>0</v>
      </c>
      <c r="AX252" s="46">
        <f>O252</f>
        <v>0</v>
      </c>
      <c r="AY252" s="43"/>
    </row>
    <row r="253" spans="1:51" ht="48.75" customHeight="1" x14ac:dyDescent="0.25">
      <c r="A253" s="61" t="s">
        <v>1508</v>
      </c>
      <c r="B253" s="62">
        <v>45316</v>
      </c>
      <c r="C253" s="43">
        <v>1688</v>
      </c>
      <c r="D253" s="39"/>
      <c r="E253" s="43"/>
      <c r="F253" s="40"/>
      <c r="G253" s="41"/>
      <c r="H253" s="43"/>
      <c r="I253" s="43" t="s">
        <v>1509</v>
      </c>
      <c r="J253" s="63">
        <v>63865214.5</v>
      </c>
      <c r="K253" s="44">
        <v>0</v>
      </c>
      <c r="L253" s="55">
        <v>0</v>
      </c>
      <c r="M253" s="55">
        <v>0</v>
      </c>
      <c r="N253" s="44">
        <v>0</v>
      </c>
      <c r="O253" s="34">
        <f t="shared" si="33"/>
        <v>0</v>
      </c>
      <c r="P253" s="34">
        <f t="shared" si="33"/>
        <v>0</v>
      </c>
      <c r="Q253" s="43"/>
      <c r="R253" s="43"/>
      <c r="S253" s="43"/>
      <c r="T253" s="43"/>
      <c r="U253" s="48"/>
      <c r="V253" s="41"/>
      <c r="W253" s="41"/>
      <c r="X253" s="50"/>
      <c r="Y253" s="34" t="e">
        <f>P253/AA253</f>
        <v>#DIV/0!</v>
      </c>
      <c r="Z253" s="44" t="e">
        <f t="shared" si="30"/>
        <v>#DIV/0!</v>
      </c>
      <c r="AA253" s="44">
        <f t="shared" si="28"/>
        <v>0</v>
      </c>
      <c r="AB253" s="44">
        <v>0</v>
      </c>
      <c r="AC253" s="44">
        <v>0</v>
      </c>
      <c r="AD253" s="44">
        <v>0</v>
      </c>
      <c r="AE253" s="44"/>
      <c r="AF253" s="44" t="e">
        <f t="shared" si="27"/>
        <v>#DIV/0!</v>
      </c>
      <c r="AG253" s="44"/>
      <c r="AH253" s="44" t="e">
        <f t="shared" si="26"/>
        <v>#DIV/0!</v>
      </c>
      <c r="AI253" s="44" t="e">
        <f t="shared" si="29"/>
        <v>#DIV/0!</v>
      </c>
      <c r="AJ253" s="44" t="e">
        <f t="shared" si="31"/>
        <v>#DIV/0!</v>
      </c>
      <c r="AK253" s="43"/>
      <c r="AL253" s="40"/>
      <c r="AM253" s="40"/>
      <c r="AN253" s="40"/>
      <c r="AO253" s="40"/>
      <c r="AP253" s="40"/>
      <c r="AQ253" s="49"/>
      <c r="AR253" s="41"/>
      <c r="AS253" s="41">
        <v>10</v>
      </c>
      <c r="AT253" s="34">
        <f>(J253*10)/100</f>
        <v>6386521.4500000002</v>
      </c>
      <c r="AU253" s="43"/>
      <c r="AV253" s="44">
        <v>0</v>
      </c>
      <c r="AW253" s="46">
        <f t="shared" si="32"/>
        <v>0</v>
      </c>
      <c r="AX253" s="46">
        <f>O253</f>
        <v>0</v>
      </c>
      <c r="AY253" s="43"/>
    </row>
    <row r="254" spans="1:51" ht="48.75" customHeight="1" x14ac:dyDescent="0.25">
      <c r="A254" s="61" t="s">
        <v>1510</v>
      </c>
      <c r="B254" s="62">
        <v>45316</v>
      </c>
      <c r="C254" s="43">
        <v>1688</v>
      </c>
      <c r="D254" s="39"/>
      <c r="E254" s="43"/>
      <c r="F254" s="40"/>
      <c r="G254" s="41"/>
      <c r="H254" s="43"/>
      <c r="I254" s="43" t="s">
        <v>1511</v>
      </c>
      <c r="J254" s="63">
        <v>7597007</v>
      </c>
      <c r="K254" s="44">
        <v>0</v>
      </c>
      <c r="L254" s="55">
        <v>0</v>
      </c>
      <c r="M254" s="55">
        <v>0</v>
      </c>
      <c r="N254" s="44">
        <v>0</v>
      </c>
      <c r="O254" s="34">
        <f t="shared" si="33"/>
        <v>0</v>
      </c>
      <c r="P254" s="34">
        <f t="shared" si="33"/>
        <v>0</v>
      </c>
      <c r="Q254" s="43"/>
      <c r="R254" s="43"/>
      <c r="S254" s="43"/>
      <c r="T254" s="43"/>
      <c r="U254" s="48"/>
      <c r="V254" s="41"/>
      <c r="W254" s="41"/>
      <c r="X254" s="50"/>
      <c r="Y254" s="34" t="e">
        <f>P254/AA254</f>
        <v>#DIV/0!</v>
      </c>
      <c r="Z254" s="44" t="e">
        <f t="shared" si="30"/>
        <v>#DIV/0!</v>
      </c>
      <c r="AA254" s="44">
        <f t="shared" si="28"/>
        <v>0</v>
      </c>
      <c r="AB254" s="44">
        <v>0</v>
      </c>
      <c r="AC254" s="44">
        <v>0</v>
      </c>
      <c r="AD254" s="44">
        <v>0</v>
      </c>
      <c r="AE254" s="44"/>
      <c r="AF254" s="44" t="e">
        <f t="shared" si="27"/>
        <v>#DIV/0!</v>
      </c>
      <c r="AG254" s="44"/>
      <c r="AH254" s="44" t="e">
        <f t="shared" si="26"/>
        <v>#DIV/0!</v>
      </c>
      <c r="AI254" s="44" t="e">
        <f t="shared" si="29"/>
        <v>#DIV/0!</v>
      </c>
      <c r="AJ254" s="44" t="e">
        <f t="shared" si="31"/>
        <v>#DIV/0!</v>
      </c>
      <c r="AK254" s="43"/>
      <c r="AL254" s="40"/>
      <c r="AM254" s="40"/>
      <c r="AN254" s="40"/>
      <c r="AO254" s="40"/>
      <c r="AP254" s="40"/>
      <c r="AQ254" s="49"/>
      <c r="AR254" s="41"/>
      <c r="AS254" s="41">
        <v>10</v>
      </c>
      <c r="AT254" s="34">
        <f>(J254*10)/100</f>
        <v>759700.7</v>
      </c>
      <c r="AU254" s="43"/>
      <c r="AV254" s="44">
        <v>0</v>
      </c>
      <c r="AW254" s="46">
        <f t="shared" si="32"/>
        <v>0</v>
      </c>
      <c r="AX254" s="46">
        <f>O254</f>
        <v>0</v>
      </c>
      <c r="AY254" s="43"/>
    </row>
    <row r="255" spans="1:51" ht="48.75" customHeight="1" x14ac:dyDescent="0.25">
      <c r="A255" s="61" t="s">
        <v>1512</v>
      </c>
      <c r="B255" s="62">
        <v>45316</v>
      </c>
      <c r="C255" s="43">
        <v>1688</v>
      </c>
      <c r="D255" s="39"/>
      <c r="E255" s="43"/>
      <c r="F255" s="40"/>
      <c r="G255" s="41"/>
      <c r="H255" s="43"/>
      <c r="I255" s="43" t="s">
        <v>1513</v>
      </c>
      <c r="J255" s="63">
        <v>51128223.299999997</v>
      </c>
      <c r="K255" s="44">
        <v>0</v>
      </c>
      <c r="L255" s="55">
        <v>0</v>
      </c>
      <c r="M255" s="55">
        <v>0</v>
      </c>
      <c r="N255" s="44">
        <v>0</v>
      </c>
      <c r="O255" s="34">
        <f t="shared" si="33"/>
        <v>0</v>
      </c>
      <c r="P255" s="34">
        <f t="shared" si="33"/>
        <v>0</v>
      </c>
      <c r="Q255" s="43"/>
      <c r="R255" s="43"/>
      <c r="S255" s="43"/>
      <c r="T255" s="43"/>
      <c r="U255" s="48"/>
      <c r="V255" s="41"/>
      <c r="W255" s="41"/>
      <c r="X255" s="50"/>
      <c r="Y255" s="34" t="e">
        <f>P255/AA255</f>
        <v>#DIV/0!</v>
      </c>
      <c r="Z255" s="44" t="e">
        <f t="shared" si="30"/>
        <v>#DIV/0!</v>
      </c>
      <c r="AA255" s="44">
        <f t="shared" si="28"/>
        <v>0</v>
      </c>
      <c r="AB255" s="44">
        <v>0</v>
      </c>
      <c r="AC255" s="44">
        <v>0</v>
      </c>
      <c r="AD255" s="44">
        <v>0</v>
      </c>
      <c r="AE255" s="44"/>
      <c r="AF255" s="44" t="e">
        <f t="shared" si="27"/>
        <v>#DIV/0!</v>
      </c>
      <c r="AG255" s="44"/>
      <c r="AH255" s="44" t="e">
        <f t="shared" si="26"/>
        <v>#DIV/0!</v>
      </c>
      <c r="AI255" s="44" t="e">
        <f t="shared" si="29"/>
        <v>#DIV/0!</v>
      </c>
      <c r="AJ255" s="44" t="e">
        <f t="shared" si="31"/>
        <v>#DIV/0!</v>
      </c>
      <c r="AK255" s="43"/>
      <c r="AL255" s="40"/>
      <c r="AM255" s="40"/>
      <c r="AN255" s="40"/>
      <c r="AO255" s="40"/>
      <c r="AP255" s="40"/>
      <c r="AQ255" s="49"/>
      <c r="AR255" s="41"/>
      <c r="AS255" s="41">
        <v>10</v>
      </c>
      <c r="AT255" s="34">
        <f>(J255*10)/100</f>
        <v>5112822.33</v>
      </c>
      <c r="AU255" s="43"/>
      <c r="AV255" s="44">
        <v>0</v>
      </c>
      <c r="AW255" s="46">
        <f t="shared" si="32"/>
        <v>0</v>
      </c>
      <c r="AX255" s="46">
        <f>O255</f>
        <v>0</v>
      </c>
      <c r="AY255" s="43"/>
    </row>
    <row r="256" spans="1:51" ht="48.75" customHeight="1" x14ac:dyDescent="0.25">
      <c r="A256" s="61" t="s">
        <v>1514</v>
      </c>
      <c r="B256" s="62">
        <v>45316</v>
      </c>
      <c r="C256" s="43">
        <v>1512</v>
      </c>
      <c r="D256" s="39"/>
      <c r="E256" s="43"/>
      <c r="F256" s="40"/>
      <c r="G256" s="41"/>
      <c r="H256" s="43"/>
      <c r="I256" s="41" t="s">
        <v>1515</v>
      </c>
      <c r="J256" s="63">
        <v>7532379.6900000004</v>
      </c>
      <c r="K256" s="44">
        <v>0</v>
      </c>
      <c r="L256" s="55">
        <v>0</v>
      </c>
      <c r="M256" s="55">
        <v>0</v>
      </c>
      <c r="N256" s="44">
        <v>0</v>
      </c>
      <c r="O256" s="34">
        <f t="shared" si="33"/>
        <v>0</v>
      </c>
      <c r="P256" s="34">
        <f t="shared" si="33"/>
        <v>0</v>
      </c>
      <c r="Q256" s="43"/>
      <c r="R256" s="43"/>
      <c r="S256" s="43"/>
      <c r="T256" s="43"/>
      <c r="U256" s="48"/>
      <c r="V256" s="41"/>
      <c r="W256" s="41"/>
      <c r="X256" s="50"/>
      <c r="Y256" s="34" t="e">
        <f>P256/AA256</f>
        <v>#DIV/0!</v>
      </c>
      <c r="Z256" s="44" t="e">
        <f t="shared" si="30"/>
        <v>#DIV/0!</v>
      </c>
      <c r="AA256" s="44">
        <f t="shared" si="28"/>
        <v>0</v>
      </c>
      <c r="AB256" s="44">
        <v>0</v>
      </c>
      <c r="AC256" s="44">
        <v>0</v>
      </c>
      <c r="AD256" s="44">
        <v>0</v>
      </c>
      <c r="AE256" s="44"/>
      <c r="AF256" s="44" t="e">
        <f t="shared" si="27"/>
        <v>#DIV/0!</v>
      </c>
      <c r="AG256" s="44"/>
      <c r="AH256" s="44" t="e">
        <f t="shared" ref="AH256:AH319" si="34">Y256*AG256</f>
        <v>#DIV/0!</v>
      </c>
      <c r="AI256" s="44" t="e">
        <f t="shared" si="29"/>
        <v>#DIV/0!</v>
      </c>
      <c r="AJ256" s="44" t="e">
        <f t="shared" si="31"/>
        <v>#DIV/0!</v>
      </c>
      <c r="AK256" s="43"/>
      <c r="AL256" s="40"/>
      <c r="AM256" s="40"/>
      <c r="AN256" s="40"/>
      <c r="AO256" s="40"/>
      <c r="AP256" s="40"/>
      <c r="AQ256" s="49"/>
      <c r="AR256" s="41"/>
      <c r="AS256" s="41">
        <v>10</v>
      </c>
      <c r="AT256" s="34">
        <f>(J256*10)/100</f>
        <v>753237.96900000004</v>
      </c>
      <c r="AU256" s="43"/>
      <c r="AV256" s="44">
        <v>0</v>
      </c>
      <c r="AW256" s="46">
        <f t="shared" si="32"/>
        <v>0</v>
      </c>
      <c r="AX256" s="46">
        <f>O256</f>
        <v>0</v>
      </c>
      <c r="AY256" s="43"/>
    </row>
    <row r="257" spans="1:51" ht="48.75" customHeight="1" x14ac:dyDescent="0.25">
      <c r="A257" s="61" t="s">
        <v>1516</v>
      </c>
      <c r="B257" s="62">
        <v>45317</v>
      </c>
      <c r="C257" s="43">
        <v>1688</v>
      </c>
      <c r="D257" s="39"/>
      <c r="E257" s="43"/>
      <c r="F257" s="40"/>
      <c r="G257" s="41"/>
      <c r="H257" s="43"/>
      <c r="I257" s="43" t="s">
        <v>1517</v>
      </c>
      <c r="J257" s="63">
        <v>30678726</v>
      </c>
      <c r="K257" s="44">
        <v>0</v>
      </c>
      <c r="L257" s="55">
        <v>0</v>
      </c>
      <c r="M257" s="55">
        <v>0</v>
      </c>
      <c r="N257" s="44">
        <v>0</v>
      </c>
      <c r="O257" s="34">
        <f t="shared" si="33"/>
        <v>0</v>
      </c>
      <c r="P257" s="34">
        <f t="shared" si="33"/>
        <v>0</v>
      </c>
      <c r="Q257" s="43"/>
      <c r="R257" s="43"/>
      <c r="S257" s="43"/>
      <c r="T257" s="43"/>
      <c r="U257" s="48"/>
      <c r="V257" s="41"/>
      <c r="W257" s="41"/>
      <c r="X257" s="50"/>
      <c r="Y257" s="34" t="e">
        <f>P257/AA257</f>
        <v>#DIV/0!</v>
      </c>
      <c r="Z257" s="44" t="e">
        <f t="shared" si="30"/>
        <v>#DIV/0!</v>
      </c>
      <c r="AA257" s="44">
        <f t="shared" si="28"/>
        <v>0</v>
      </c>
      <c r="AB257" s="44">
        <v>0</v>
      </c>
      <c r="AC257" s="44">
        <v>0</v>
      </c>
      <c r="AD257" s="44">
        <v>0</v>
      </c>
      <c r="AE257" s="44"/>
      <c r="AF257" s="44" t="e">
        <f t="shared" si="27"/>
        <v>#DIV/0!</v>
      </c>
      <c r="AG257" s="44"/>
      <c r="AH257" s="44" t="e">
        <f t="shared" si="34"/>
        <v>#DIV/0!</v>
      </c>
      <c r="AI257" s="44" t="e">
        <f t="shared" si="29"/>
        <v>#DIV/0!</v>
      </c>
      <c r="AJ257" s="44" t="e">
        <f t="shared" si="31"/>
        <v>#DIV/0!</v>
      </c>
      <c r="AK257" s="43"/>
      <c r="AL257" s="40"/>
      <c r="AM257" s="40"/>
      <c r="AN257" s="40"/>
      <c r="AO257" s="40"/>
      <c r="AP257" s="40"/>
      <c r="AQ257" s="49"/>
      <c r="AR257" s="41"/>
      <c r="AS257" s="41">
        <v>10</v>
      </c>
      <c r="AT257" s="34">
        <f>(J257*10)/100</f>
        <v>3067872.6</v>
      </c>
      <c r="AU257" s="43"/>
      <c r="AV257" s="44">
        <v>0</v>
      </c>
      <c r="AW257" s="46">
        <f t="shared" si="32"/>
        <v>0</v>
      </c>
      <c r="AX257" s="46">
        <f>O257</f>
        <v>0</v>
      </c>
      <c r="AY257" s="43"/>
    </row>
    <row r="258" spans="1:51" ht="48.75" customHeight="1" x14ac:dyDescent="0.25">
      <c r="A258" s="61" t="s">
        <v>1518</v>
      </c>
      <c r="B258" s="62">
        <v>45317</v>
      </c>
      <c r="C258" s="43">
        <v>1688</v>
      </c>
      <c r="D258" s="39"/>
      <c r="E258" s="43"/>
      <c r="F258" s="40"/>
      <c r="G258" s="41"/>
      <c r="H258" s="43"/>
      <c r="I258" s="43" t="s">
        <v>1421</v>
      </c>
      <c r="J258" s="63">
        <v>48654579.509999998</v>
      </c>
      <c r="K258" s="44">
        <v>0</v>
      </c>
      <c r="L258" s="55">
        <v>0</v>
      </c>
      <c r="M258" s="55">
        <v>0</v>
      </c>
      <c r="N258" s="44">
        <v>0</v>
      </c>
      <c r="O258" s="34">
        <f t="shared" si="33"/>
        <v>0</v>
      </c>
      <c r="P258" s="34">
        <f t="shared" si="33"/>
        <v>0</v>
      </c>
      <c r="Q258" s="43"/>
      <c r="R258" s="43"/>
      <c r="S258" s="43"/>
      <c r="T258" s="43"/>
      <c r="U258" s="48"/>
      <c r="V258" s="41"/>
      <c r="W258" s="41"/>
      <c r="X258" s="50"/>
      <c r="Y258" s="34" t="e">
        <f>P258/AA258</f>
        <v>#DIV/0!</v>
      </c>
      <c r="Z258" s="44" t="e">
        <f t="shared" si="30"/>
        <v>#DIV/0!</v>
      </c>
      <c r="AA258" s="44">
        <f t="shared" si="28"/>
        <v>0</v>
      </c>
      <c r="AB258" s="44">
        <v>0</v>
      </c>
      <c r="AC258" s="44">
        <v>0</v>
      </c>
      <c r="AD258" s="44">
        <v>0</v>
      </c>
      <c r="AE258" s="44"/>
      <c r="AF258" s="44" t="e">
        <f t="shared" si="27"/>
        <v>#DIV/0!</v>
      </c>
      <c r="AG258" s="44"/>
      <c r="AH258" s="44" t="e">
        <f t="shared" si="34"/>
        <v>#DIV/0!</v>
      </c>
      <c r="AI258" s="44" t="e">
        <f t="shared" si="29"/>
        <v>#DIV/0!</v>
      </c>
      <c r="AJ258" s="44" t="e">
        <f t="shared" si="31"/>
        <v>#DIV/0!</v>
      </c>
      <c r="AK258" s="43"/>
      <c r="AL258" s="40"/>
      <c r="AM258" s="40"/>
      <c r="AN258" s="40"/>
      <c r="AO258" s="40"/>
      <c r="AP258" s="40"/>
      <c r="AQ258" s="49"/>
      <c r="AR258" s="41"/>
      <c r="AS258" s="41">
        <v>10</v>
      </c>
      <c r="AT258" s="34">
        <f>(J258*10)/100</f>
        <v>4865457.9509999994</v>
      </c>
      <c r="AU258" s="43"/>
      <c r="AV258" s="44">
        <v>0</v>
      </c>
      <c r="AW258" s="46">
        <f t="shared" si="32"/>
        <v>0</v>
      </c>
      <c r="AX258" s="46">
        <f>O258</f>
        <v>0</v>
      </c>
      <c r="AY258" s="43"/>
    </row>
    <row r="259" spans="1:51" ht="48.75" customHeight="1" x14ac:dyDescent="0.25">
      <c r="A259" s="61" t="s">
        <v>1519</v>
      </c>
      <c r="B259" s="62">
        <v>45317</v>
      </c>
      <c r="C259" s="43">
        <v>1688</v>
      </c>
      <c r="D259" s="39"/>
      <c r="E259" s="43"/>
      <c r="F259" s="40"/>
      <c r="G259" s="41"/>
      <c r="H259" s="43"/>
      <c r="I259" s="43" t="s">
        <v>1384</v>
      </c>
      <c r="J259" s="63">
        <v>9668054</v>
      </c>
      <c r="K259" s="44">
        <v>0</v>
      </c>
      <c r="L259" s="55">
        <v>0</v>
      </c>
      <c r="M259" s="55">
        <v>0</v>
      </c>
      <c r="N259" s="44">
        <v>0</v>
      </c>
      <c r="O259" s="34">
        <f t="shared" si="33"/>
        <v>0</v>
      </c>
      <c r="P259" s="34">
        <f t="shared" si="33"/>
        <v>0</v>
      </c>
      <c r="Q259" s="43"/>
      <c r="R259" s="43"/>
      <c r="S259" s="43"/>
      <c r="T259" s="43"/>
      <c r="U259" s="48"/>
      <c r="V259" s="41"/>
      <c r="W259" s="41"/>
      <c r="X259" s="50"/>
      <c r="Y259" s="34" t="e">
        <f>P259/AA259</f>
        <v>#DIV/0!</v>
      </c>
      <c r="Z259" s="44" t="e">
        <f t="shared" si="30"/>
        <v>#DIV/0!</v>
      </c>
      <c r="AA259" s="44">
        <f t="shared" si="28"/>
        <v>0</v>
      </c>
      <c r="AB259" s="44">
        <v>0</v>
      </c>
      <c r="AC259" s="44">
        <v>0</v>
      </c>
      <c r="AD259" s="44">
        <v>0</v>
      </c>
      <c r="AE259" s="44"/>
      <c r="AF259" s="44" t="e">
        <f t="shared" si="27"/>
        <v>#DIV/0!</v>
      </c>
      <c r="AG259" s="44"/>
      <c r="AH259" s="44" t="e">
        <f t="shared" si="34"/>
        <v>#DIV/0!</v>
      </c>
      <c r="AI259" s="44" t="e">
        <f t="shared" si="29"/>
        <v>#DIV/0!</v>
      </c>
      <c r="AJ259" s="44" t="e">
        <f t="shared" si="31"/>
        <v>#DIV/0!</v>
      </c>
      <c r="AK259" s="43"/>
      <c r="AL259" s="40"/>
      <c r="AM259" s="40"/>
      <c r="AN259" s="40"/>
      <c r="AO259" s="40"/>
      <c r="AP259" s="40"/>
      <c r="AQ259" s="49"/>
      <c r="AR259" s="41"/>
      <c r="AS259" s="41">
        <v>10</v>
      </c>
      <c r="AT259" s="34">
        <f>(J259*10)/100</f>
        <v>966805.4</v>
      </c>
      <c r="AU259" s="43"/>
      <c r="AV259" s="44">
        <v>0</v>
      </c>
      <c r="AW259" s="46">
        <f t="shared" si="32"/>
        <v>0</v>
      </c>
      <c r="AX259" s="46">
        <f>O259</f>
        <v>0</v>
      </c>
      <c r="AY259" s="43"/>
    </row>
    <row r="260" spans="1:51" ht="48.75" customHeight="1" x14ac:dyDescent="0.25">
      <c r="A260" s="61" t="s">
        <v>1520</v>
      </c>
      <c r="B260" s="62">
        <v>45317</v>
      </c>
      <c r="C260" s="43">
        <v>1688</v>
      </c>
      <c r="D260" s="39"/>
      <c r="E260" s="43"/>
      <c r="F260" s="40"/>
      <c r="G260" s="41"/>
      <c r="H260" s="43"/>
      <c r="I260" s="43" t="s">
        <v>1521</v>
      </c>
      <c r="J260" s="63">
        <v>395783.6</v>
      </c>
      <c r="K260" s="44">
        <v>0</v>
      </c>
      <c r="L260" s="55">
        <v>0</v>
      </c>
      <c r="M260" s="55">
        <v>0</v>
      </c>
      <c r="N260" s="44">
        <v>0</v>
      </c>
      <c r="O260" s="34">
        <f t="shared" si="33"/>
        <v>0</v>
      </c>
      <c r="P260" s="34">
        <f t="shared" si="33"/>
        <v>0</v>
      </c>
      <c r="Q260" s="43"/>
      <c r="R260" s="43"/>
      <c r="S260" s="43"/>
      <c r="T260" s="43"/>
      <c r="U260" s="48"/>
      <c r="V260" s="41"/>
      <c r="W260" s="41"/>
      <c r="X260" s="50"/>
      <c r="Y260" s="34" t="e">
        <f>P260/AA260</f>
        <v>#DIV/0!</v>
      </c>
      <c r="Z260" s="44" t="e">
        <f t="shared" si="30"/>
        <v>#DIV/0!</v>
      </c>
      <c r="AA260" s="44">
        <f t="shared" si="28"/>
        <v>0</v>
      </c>
      <c r="AB260" s="44">
        <v>0</v>
      </c>
      <c r="AC260" s="44">
        <v>0</v>
      </c>
      <c r="AD260" s="44">
        <v>0</v>
      </c>
      <c r="AE260" s="44"/>
      <c r="AF260" s="44" t="e">
        <f t="shared" si="27"/>
        <v>#DIV/0!</v>
      </c>
      <c r="AG260" s="44"/>
      <c r="AH260" s="44" t="e">
        <f t="shared" si="34"/>
        <v>#DIV/0!</v>
      </c>
      <c r="AI260" s="44" t="e">
        <f t="shared" si="29"/>
        <v>#DIV/0!</v>
      </c>
      <c r="AJ260" s="44" t="e">
        <f t="shared" si="31"/>
        <v>#DIV/0!</v>
      </c>
      <c r="AK260" s="43"/>
      <c r="AL260" s="40"/>
      <c r="AM260" s="40"/>
      <c r="AN260" s="40"/>
      <c r="AO260" s="40"/>
      <c r="AP260" s="40"/>
      <c r="AQ260" s="49"/>
      <c r="AR260" s="41"/>
      <c r="AS260" s="41">
        <v>10</v>
      </c>
      <c r="AT260" s="34">
        <f>(J260*10)/100</f>
        <v>39578.36</v>
      </c>
      <c r="AU260" s="43"/>
      <c r="AV260" s="44">
        <v>0</v>
      </c>
      <c r="AW260" s="46">
        <f t="shared" si="32"/>
        <v>0</v>
      </c>
      <c r="AX260" s="46">
        <f>O260</f>
        <v>0</v>
      </c>
      <c r="AY260" s="43"/>
    </row>
    <row r="261" spans="1:51" ht="48.75" customHeight="1" x14ac:dyDescent="0.25">
      <c r="A261" s="61" t="s">
        <v>1522</v>
      </c>
      <c r="B261" s="62">
        <v>45317</v>
      </c>
      <c r="C261" s="43">
        <v>1688</v>
      </c>
      <c r="D261" s="39"/>
      <c r="E261" s="43"/>
      <c r="F261" s="40"/>
      <c r="G261" s="41"/>
      <c r="H261" s="43"/>
      <c r="I261" s="43" t="s">
        <v>1412</v>
      </c>
      <c r="J261" s="63">
        <v>58226215.799999997</v>
      </c>
      <c r="K261" s="44">
        <v>0</v>
      </c>
      <c r="L261" s="55">
        <v>0</v>
      </c>
      <c r="M261" s="55">
        <v>0</v>
      </c>
      <c r="N261" s="44">
        <v>0</v>
      </c>
      <c r="O261" s="34">
        <f t="shared" si="33"/>
        <v>0</v>
      </c>
      <c r="P261" s="34">
        <f t="shared" si="33"/>
        <v>0</v>
      </c>
      <c r="Q261" s="43"/>
      <c r="R261" s="43"/>
      <c r="S261" s="43"/>
      <c r="T261" s="43"/>
      <c r="U261" s="48"/>
      <c r="V261" s="41"/>
      <c r="W261" s="41"/>
      <c r="X261" s="50"/>
      <c r="Y261" s="34" t="e">
        <f>P261/AA261</f>
        <v>#DIV/0!</v>
      </c>
      <c r="Z261" s="44" t="e">
        <f t="shared" si="30"/>
        <v>#DIV/0!</v>
      </c>
      <c r="AA261" s="44">
        <f t="shared" si="28"/>
        <v>0</v>
      </c>
      <c r="AB261" s="44">
        <v>0</v>
      </c>
      <c r="AC261" s="44">
        <v>0</v>
      </c>
      <c r="AD261" s="44">
        <v>0</v>
      </c>
      <c r="AE261" s="44"/>
      <c r="AF261" s="44" t="e">
        <f t="shared" si="27"/>
        <v>#DIV/0!</v>
      </c>
      <c r="AG261" s="44"/>
      <c r="AH261" s="44" t="e">
        <f t="shared" si="34"/>
        <v>#DIV/0!</v>
      </c>
      <c r="AI261" s="44" t="e">
        <f t="shared" si="29"/>
        <v>#DIV/0!</v>
      </c>
      <c r="AJ261" s="44" t="e">
        <f t="shared" si="31"/>
        <v>#DIV/0!</v>
      </c>
      <c r="AK261" s="43"/>
      <c r="AL261" s="40"/>
      <c r="AM261" s="40"/>
      <c r="AN261" s="40"/>
      <c r="AO261" s="40"/>
      <c r="AP261" s="40"/>
      <c r="AQ261" s="49"/>
      <c r="AR261" s="41"/>
      <c r="AS261" s="41">
        <v>10</v>
      </c>
      <c r="AT261" s="34">
        <f>(J261*10)/100</f>
        <v>5822621.5800000001</v>
      </c>
      <c r="AU261" s="43"/>
      <c r="AV261" s="44">
        <v>0</v>
      </c>
      <c r="AW261" s="46">
        <f t="shared" si="32"/>
        <v>0</v>
      </c>
      <c r="AX261" s="46">
        <f>O261</f>
        <v>0</v>
      </c>
      <c r="AY261" s="43"/>
    </row>
    <row r="262" spans="1:51" ht="48.75" customHeight="1" x14ac:dyDescent="0.25">
      <c r="A262" s="61" t="s">
        <v>1523</v>
      </c>
      <c r="B262" s="62">
        <v>45317</v>
      </c>
      <c r="C262" s="43">
        <v>1688</v>
      </c>
      <c r="D262" s="39"/>
      <c r="E262" s="43"/>
      <c r="F262" s="40"/>
      <c r="G262" s="41"/>
      <c r="H262" s="43"/>
      <c r="I262" s="43" t="s">
        <v>1430</v>
      </c>
      <c r="J262" s="63">
        <v>14520564.800000001</v>
      </c>
      <c r="K262" s="44">
        <v>0</v>
      </c>
      <c r="L262" s="55">
        <v>0</v>
      </c>
      <c r="M262" s="55">
        <v>0</v>
      </c>
      <c r="N262" s="44">
        <v>0</v>
      </c>
      <c r="O262" s="34">
        <f t="shared" si="33"/>
        <v>0</v>
      </c>
      <c r="P262" s="34">
        <f t="shared" si="33"/>
        <v>0</v>
      </c>
      <c r="Q262" s="43"/>
      <c r="R262" s="43"/>
      <c r="S262" s="43"/>
      <c r="T262" s="43"/>
      <c r="U262" s="48"/>
      <c r="V262" s="41"/>
      <c r="W262" s="41"/>
      <c r="X262" s="50"/>
      <c r="Y262" s="34" t="e">
        <f>P262/AA262</f>
        <v>#DIV/0!</v>
      </c>
      <c r="Z262" s="44" t="e">
        <f t="shared" si="30"/>
        <v>#DIV/0!</v>
      </c>
      <c r="AA262" s="44">
        <f t="shared" si="28"/>
        <v>0</v>
      </c>
      <c r="AB262" s="44">
        <v>0</v>
      </c>
      <c r="AC262" s="44">
        <v>0</v>
      </c>
      <c r="AD262" s="44">
        <v>0</v>
      </c>
      <c r="AE262" s="44"/>
      <c r="AF262" s="44" t="e">
        <f t="shared" si="27"/>
        <v>#DIV/0!</v>
      </c>
      <c r="AG262" s="44"/>
      <c r="AH262" s="44" t="e">
        <f t="shared" si="34"/>
        <v>#DIV/0!</v>
      </c>
      <c r="AI262" s="44" t="e">
        <f t="shared" si="29"/>
        <v>#DIV/0!</v>
      </c>
      <c r="AJ262" s="44" t="e">
        <f t="shared" si="31"/>
        <v>#DIV/0!</v>
      </c>
      <c r="AK262" s="43"/>
      <c r="AL262" s="40"/>
      <c r="AM262" s="40"/>
      <c r="AN262" s="40"/>
      <c r="AO262" s="40"/>
      <c r="AP262" s="40"/>
      <c r="AQ262" s="49"/>
      <c r="AR262" s="41"/>
      <c r="AS262" s="41">
        <v>10</v>
      </c>
      <c r="AT262" s="34">
        <f>(J262*10)/100</f>
        <v>1452056.48</v>
      </c>
      <c r="AU262" s="43"/>
      <c r="AV262" s="44">
        <v>0</v>
      </c>
      <c r="AW262" s="46">
        <f t="shared" si="32"/>
        <v>0</v>
      </c>
      <c r="AX262" s="46">
        <f>O262</f>
        <v>0</v>
      </c>
      <c r="AY262" s="43"/>
    </row>
    <row r="263" spans="1:51" ht="48.75" customHeight="1" x14ac:dyDescent="0.25">
      <c r="A263" s="61" t="s">
        <v>1524</v>
      </c>
      <c r="B263" s="62">
        <v>45320</v>
      </c>
      <c r="C263" s="43">
        <v>1688</v>
      </c>
      <c r="D263" s="39"/>
      <c r="E263" s="43"/>
      <c r="F263" s="40"/>
      <c r="G263" s="41"/>
      <c r="H263" s="43"/>
      <c r="I263" s="43" t="s">
        <v>1525</v>
      </c>
      <c r="J263" s="63">
        <v>15481314</v>
      </c>
      <c r="K263" s="44">
        <v>0</v>
      </c>
      <c r="L263" s="55">
        <v>0</v>
      </c>
      <c r="M263" s="55">
        <v>0</v>
      </c>
      <c r="N263" s="44">
        <v>0</v>
      </c>
      <c r="O263" s="34">
        <f t="shared" si="33"/>
        <v>0</v>
      </c>
      <c r="P263" s="34">
        <f t="shared" si="33"/>
        <v>0</v>
      </c>
      <c r="Q263" s="43"/>
      <c r="R263" s="43"/>
      <c r="S263" s="43"/>
      <c r="T263" s="43"/>
      <c r="U263" s="48"/>
      <c r="V263" s="41"/>
      <c r="W263" s="41"/>
      <c r="X263" s="50"/>
      <c r="Y263" s="34" t="e">
        <f>P263/AA263</f>
        <v>#DIV/0!</v>
      </c>
      <c r="Z263" s="44" t="e">
        <f t="shared" si="30"/>
        <v>#DIV/0!</v>
      </c>
      <c r="AA263" s="44">
        <f t="shared" si="28"/>
        <v>0</v>
      </c>
      <c r="AB263" s="44">
        <v>0</v>
      </c>
      <c r="AC263" s="44">
        <v>0</v>
      </c>
      <c r="AD263" s="44">
        <v>0</v>
      </c>
      <c r="AE263" s="44"/>
      <c r="AF263" s="44" t="e">
        <f t="shared" ref="AF263:AF326" si="35">Y263*AE263</f>
        <v>#DIV/0!</v>
      </c>
      <c r="AG263" s="44"/>
      <c r="AH263" s="44" t="e">
        <f t="shared" si="34"/>
        <v>#DIV/0!</v>
      </c>
      <c r="AI263" s="44" t="e">
        <f t="shared" si="29"/>
        <v>#DIV/0!</v>
      </c>
      <c r="AJ263" s="44" t="e">
        <f t="shared" si="31"/>
        <v>#DIV/0!</v>
      </c>
      <c r="AK263" s="43"/>
      <c r="AL263" s="40"/>
      <c r="AM263" s="40"/>
      <c r="AN263" s="40"/>
      <c r="AO263" s="40"/>
      <c r="AP263" s="40"/>
      <c r="AQ263" s="49"/>
      <c r="AR263" s="41"/>
      <c r="AS263" s="41">
        <v>10</v>
      </c>
      <c r="AT263" s="34">
        <f>(J263*10)/100</f>
        <v>1548131.4</v>
      </c>
      <c r="AU263" s="43"/>
      <c r="AV263" s="44">
        <v>0</v>
      </c>
      <c r="AW263" s="46">
        <f t="shared" si="32"/>
        <v>0</v>
      </c>
      <c r="AX263" s="46">
        <f>O263</f>
        <v>0</v>
      </c>
      <c r="AY263" s="43"/>
    </row>
    <row r="264" spans="1:51" ht="48.75" customHeight="1" x14ac:dyDescent="0.25">
      <c r="A264" s="61" t="s">
        <v>1526</v>
      </c>
      <c r="B264" s="62">
        <v>45320</v>
      </c>
      <c r="C264" s="43">
        <v>1512</v>
      </c>
      <c r="D264" s="39"/>
      <c r="E264" s="43"/>
      <c r="F264" s="40"/>
      <c r="G264" s="41"/>
      <c r="H264" s="43"/>
      <c r="I264" s="43" t="s">
        <v>1527</v>
      </c>
      <c r="J264" s="63">
        <v>71990384.400000006</v>
      </c>
      <c r="K264" s="44">
        <v>0</v>
      </c>
      <c r="L264" s="55">
        <v>0</v>
      </c>
      <c r="M264" s="55">
        <v>0</v>
      </c>
      <c r="N264" s="44">
        <v>0</v>
      </c>
      <c r="O264" s="34">
        <f t="shared" si="33"/>
        <v>0</v>
      </c>
      <c r="P264" s="34">
        <f t="shared" si="33"/>
        <v>0</v>
      </c>
      <c r="Q264" s="43"/>
      <c r="R264" s="43"/>
      <c r="S264" s="43"/>
      <c r="T264" s="43"/>
      <c r="U264" s="48"/>
      <c r="V264" s="41"/>
      <c r="W264" s="41"/>
      <c r="X264" s="50"/>
      <c r="Y264" s="34" t="e">
        <f>P264/AA264</f>
        <v>#DIV/0!</v>
      </c>
      <c r="Z264" s="44" t="e">
        <f t="shared" si="30"/>
        <v>#DIV/0!</v>
      </c>
      <c r="AA264" s="44">
        <f t="shared" ref="AA264:AA327" si="36">AB264+AC264+AD264</f>
        <v>0</v>
      </c>
      <c r="AB264" s="44">
        <v>0</v>
      </c>
      <c r="AC264" s="44">
        <v>0</v>
      </c>
      <c r="AD264" s="44">
        <v>0</v>
      </c>
      <c r="AE264" s="44"/>
      <c r="AF264" s="44" t="e">
        <f t="shared" si="35"/>
        <v>#DIV/0!</v>
      </c>
      <c r="AG264" s="44"/>
      <c r="AH264" s="44" t="e">
        <f t="shared" si="34"/>
        <v>#DIV/0!</v>
      </c>
      <c r="AI264" s="44" t="e">
        <f t="shared" si="29"/>
        <v>#DIV/0!</v>
      </c>
      <c r="AJ264" s="44" t="e">
        <f t="shared" si="31"/>
        <v>#DIV/0!</v>
      </c>
      <c r="AK264" s="43"/>
      <c r="AL264" s="40"/>
      <c r="AM264" s="40"/>
      <c r="AN264" s="40"/>
      <c r="AO264" s="40"/>
      <c r="AP264" s="40"/>
      <c r="AQ264" s="49"/>
      <c r="AR264" s="41"/>
      <c r="AS264" s="41">
        <v>10</v>
      </c>
      <c r="AT264" s="34">
        <f>(J264*10)/100</f>
        <v>7199038.4400000004</v>
      </c>
      <c r="AU264" s="43"/>
      <c r="AV264" s="44">
        <v>0</v>
      </c>
      <c r="AW264" s="46">
        <f t="shared" si="32"/>
        <v>0</v>
      </c>
      <c r="AX264" s="46">
        <f>O264</f>
        <v>0</v>
      </c>
      <c r="AY264" s="43"/>
    </row>
    <row r="265" spans="1:51" ht="48.75" customHeight="1" x14ac:dyDescent="0.25">
      <c r="A265" s="61" t="s">
        <v>1528</v>
      </c>
      <c r="B265" s="62">
        <v>45320</v>
      </c>
      <c r="C265" s="43">
        <v>1688</v>
      </c>
      <c r="D265" s="39"/>
      <c r="E265" s="43"/>
      <c r="F265" s="40"/>
      <c r="G265" s="41"/>
      <c r="H265" s="43"/>
      <c r="I265" s="43" t="s">
        <v>1415</v>
      </c>
      <c r="J265" s="63">
        <v>14220438.699999999</v>
      </c>
      <c r="K265" s="44">
        <v>0</v>
      </c>
      <c r="L265" s="55">
        <v>0</v>
      </c>
      <c r="M265" s="55">
        <v>0</v>
      </c>
      <c r="N265" s="44">
        <v>0</v>
      </c>
      <c r="O265" s="34">
        <f t="shared" si="33"/>
        <v>0</v>
      </c>
      <c r="P265" s="34">
        <f t="shared" si="33"/>
        <v>0</v>
      </c>
      <c r="Q265" s="43"/>
      <c r="R265" s="43"/>
      <c r="S265" s="43"/>
      <c r="T265" s="43"/>
      <c r="U265" s="48"/>
      <c r="V265" s="41"/>
      <c r="W265" s="41"/>
      <c r="X265" s="50"/>
      <c r="Y265" s="34" t="e">
        <f>P265/AA265</f>
        <v>#DIV/0!</v>
      </c>
      <c r="Z265" s="44" t="e">
        <f t="shared" si="30"/>
        <v>#DIV/0!</v>
      </c>
      <c r="AA265" s="44">
        <f t="shared" si="36"/>
        <v>0</v>
      </c>
      <c r="AB265" s="44">
        <v>0</v>
      </c>
      <c r="AC265" s="44">
        <v>0</v>
      </c>
      <c r="AD265" s="44">
        <v>0</v>
      </c>
      <c r="AE265" s="44"/>
      <c r="AF265" s="44" t="e">
        <f t="shared" si="35"/>
        <v>#DIV/0!</v>
      </c>
      <c r="AG265" s="44"/>
      <c r="AH265" s="44" t="e">
        <f t="shared" si="34"/>
        <v>#DIV/0!</v>
      </c>
      <c r="AI265" s="44" t="e">
        <f t="shared" si="29"/>
        <v>#DIV/0!</v>
      </c>
      <c r="AJ265" s="44" t="e">
        <f t="shared" si="31"/>
        <v>#DIV/0!</v>
      </c>
      <c r="AK265" s="43"/>
      <c r="AL265" s="40"/>
      <c r="AM265" s="40"/>
      <c r="AN265" s="40"/>
      <c r="AO265" s="40"/>
      <c r="AP265" s="40"/>
      <c r="AQ265" s="49"/>
      <c r="AR265" s="41"/>
      <c r="AS265" s="41">
        <v>10</v>
      </c>
      <c r="AT265" s="34">
        <f>(J265*10)/100</f>
        <v>1422043.87</v>
      </c>
      <c r="AU265" s="43"/>
      <c r="AV265" s="44">
        <v>0</v>
      </c>
      <c r="AW265" s="46">
        <f t="shared" si="32"/>
        <v>0</v>
      </c>
      <c r="AX265" s="46">
        <f>O265</f>
        <v>0</v>
      </c>
      <c r="AY265" s="43"/>
    </row>
    <row r="266" spans="1:51" ht="48.75" customHeight="1" x14ac:dyDescent="0.25">
      <c r="A266" s="61" t="s">
        <v>1529</v>
      </c>
      <c r="B266" s="62">
        <v>45320</v>
      </c>
      <c r="C266" s="43">
        <v>1512</v>
      </c>
      <c r="D266" s="39"/>
      <c r="E266" s="43"/>
      <c r="F266" s="40"/>
      <c r="G266" s="41"/>
      <c r="H266" s="43"/>
      <c r="I266" s="43" t="s">
        <v>1530</v>
      </c>
      <c r="J266" s="63">
        <v>1051214.3999999999</v>
      </c>
      <c r="K266" s="44">
        <v>0</v>
      </c>
      <c r="L266" s="55">
        <v>0</v>
      </c>
      <c r="M266" s="55">
        <v>0</v>
      </c>
      <c r="N266" s="44">
        <v>0</v>
      </c>
      <c r="O266" s="34">
        <f t="shared" si="33"/>
        <v>0</v>
      </c>
      <c r="P266" s="34">
        <f t="shared" si="33"/>
        <v>0</v>
      </c>
      <c r="Q266" s="43"/>
      <c r="R266" s="43"/>
      <c r="S266" s="43"/>
      <c r="T266" s="43"/>
      <c r="U266" s="48"/>
      <c r="V266" s="41"/>
      <c r="W266" s="41"/>
      <c r="X266" s="50"/>
      <c r="Y266" s="34" t="e">
        <f>P266/AA266</f>
        <v>#DIV/0!</v>
      </c>
      <c r="Z266" s="44" t="e">
        <f t="shared" si="30"/>
        <v>#DIV/0!</v>
      </c>
      <c r="AA266" s="44">
        <f t="shared" si="36"/>
        <v>0</v>
      </c>
      <c r="AB266" s="44">
        <v>0</v>
      </c>
      <c r="AC266" s="44">
        <v>0</v>
      </c>
      <c r="AD266" s="44">
        <v>0</v>
      </c>
      <c r="AE266" s="44"/>
      <c r="AF266" s="44" t="e">
        <f t="shared" si="35"/>
        <v>#DIV/0!</v>
      </c>
      <c r="AG266" s="44"/>
      <c r="AH266" s="44" t="e">
        <f t="shared" si="34"/>
        <v>#DIV/0!</v>
      </c>
      <c r="AI266" s="44" t="e">
        <f t="shared" si="29"/>
        <v>#DIV/0!</v>
      </c>
      <c r="AJ266" s="44" t="e">
        <f t="shared" si="31"/>
        <v>#DIV/0!</v>
      </c>
      <c r="AK266" s="43"/>
      <c r="AL266" s="40"/>
      <c r="AM266" s="40"/>
      <c r="AN266" s="40"/>
      <c r="AO266" s="40"/>
      <c r="AP266" s="40"/>
      <c r="AQ266" s="49"/>
      <c r="AR266" s="41"/>
      <c r="AS266" s="41">
        <v>10</v>
      </c>
      <c r="AT266" s="34">
        <f>(J266*10)/100</f>
        <v>105121.44</v>
      </c>
      <c r="AU266" s="43"/>
      <c r="AV266" s="44">
        <v>0</v>
      </c>
      <c r="AW266" s="46">
        <f t="shared" si="32"/>
        <v>0</v>
      </c>
      <c r="AX266" s="46">
        <f>O266</f>
        <v>0</v>
      </c>
      <c r="AY266" s="43"/>
    </row>
    <row r="267" spans="1:51" ht="48.75" customHeight="1" x14ac:dyDescent="0.25">
      <c r="A267" s="61" t="s">
        <v>1531</v>
      </c>
      <c r="B267" s="62">
        <v>45320</v>
      </c>
      <c r="C267" s="43">
        <v>1512</v>
      </c>
      <c r="D267" s="39"/>
      <c r="E267" s="43"/>
      <c r="F267" s="40"/>
      <c r="G267" s="41"/>
      <c r="H267" s="43"/>
      <c r="I267" s="43" t="s">
        <v>1532</v>
      </c>
      <c r="J267" s="63">
        <v>62318490</v>
      </c>
      <c r="K267" s="44">
        <v>0</v>
      </c>
      <c r="L267" s="55">
        <v>0</v>
      </c>
      <c r="M267" s="55">
        <v>0</v>
      </c>
      <c r="N267" s="44">
        <v>0</v>
      </c>
      <c r="O267" s="34">
        <f t="shared" si="33"/>
        <v>0</v>
      </c>
      <c r="P267" s="34">
        <f t="shared" si="33"/>
        <v>0</v>
      </c>
      <c r="Q267" s="43"/>
      <c r="R267" s="43"/>
      <c r="S267" s="43"/>
      <c r="T267" s="43"/>
      <c r="U267" s="48"/>
      <c r="V267" s="41"/>
      <c r="W267" s="41"/>
      <c r="X267" s="50"/>
      <c r="Y267" s="34" t="e">
        <f>P267/AA267</f>
        <v>#DIV/0!</v>
      </c>
      <c r="Z267" s="44" t="e">
        <f t="shared" si="30"/>
        <v>#DIV/0!</v>
      </c>
      <c r="AA267" s="44">
        <f t="shared" si="36"/>
        <v>0</v>
      </c>
      <c r="AB267" s="44">
        <v>0</v>
      </c>
      <c r="AC267" s="44">
        <v>0</v>
      </c>
      <c r="AD267" s="44">
        <v>0</v>
      </c>
      <c r="AE267" s="44"/>
      <c r="AF267" s="44" t="e">
        <f t="shared" si="35"/>
        <v>#DIV/0!</v>
      </c>
      <c r="AG267" s="44"/>
      <c r="AH267" s="44" t="e">
        <f t="shared" si="34"/>
        <v>#DIV/0!</v>
      </c>
      <c r="AI267" s="44" t="e">
        <f t="shared" si="29"/>
        <v>#DIV/0!</v>
      </c>
      <c r="AJ267" s="44" t="e">
        <f t="shared" si="31"/>
        <v>#DIV/0!</v>
      </c>
      <c r="AK267" s="43"/>
      <c r="AL267" s="40"/>
      <c r="AM267" s="40"/>
      <c r="AN267" s="40"/>
      <c r="AO267" s="40"/>
      <c r="AP267" s="40"/>
      <c r="AQ267" s="49"/>
      <c r="AR267" s="41"/>
      <c r="AS267" s="41">
        <v>10</v>
      </c>
      <c r="AT267" s="34">
        <f>(J267*10)/100</f>
        <v>6231849</v>
      </c>
      <c r="AU267" s="43"/>
      <c r="AV267" s="44">
        <v>0</v>
      </c>
      <c r="AW267" s="46">
        <f t="shared" si="32"/>
        <v>0</v>
      </c>
      <c r="AX267" s="46">
        <f>O267</f>
        <v>0</v>
      </c>
      <c r="AY267" s="43"/>
    </row>
    <row r="268" spans="1:51" ht="48.75" customHeight="1" x14ac:dyDescent="0.25">
      <c r="A268" s="61" t="s">
        <v>1533</v>
      </c>
      <c r="B268" s="62">
        <v>45320</v>
      </c>
      <c r="C268" s="43">
        <v>1688</v>
      </c>
      <c r="D268" s="39"/>
      <c r="E268" s="43"/>
      <c r="F268" s="40"/>
      <c r="G268" s="41"/>
      <c r="H268" s="43"/>
      <c r="I268" s="43" t="s">
        <v>1418</v>
      </c>
      <c r="J268" s="63">
        <v>5451924.5</v>
      </c>
      <c r="K268" s="44">
        <v>0</v>
      </c>
      <c r="L268" s="55">
        <v>0</v>
      </c>
      <c r="M268" s="55">
        <v>0</v>
      </c>
      <c r="N268" s="44">
        <v>0</v>
      </c>
      <c r="O268" s="34">
        <f t="shared" si="33"/>
        <v>0</v>
      </c>
      <c r="P268" s="34">
        <f t="shared" si="33"/>
        <v>0</v>
      </c>
      <c r="Q268" s="43"/>
      <c r="R268" s="43"/>
      <c r="S268" s="43"/>
      <c r="T268" s="43"/>
      <c r="U268" s="48"/>
      <c r="V268" s="41"/>
      <c r="W268" s="41"/>
      <c r="X268" s="50"/>
      <c r="Y268" s="34" t="e">
        <f>P268/AA268</f>
        <v>#DIV/0!</v>
      </c>
      <c r="Z268" s="44" t="e">
        <f t="shared" si="30"/>
        <v>#DIV/0!</v>
      </c>
      <c r="AA268" s="44">
        <f t="shared" si="36"/>
        <v>0</v>
      </c>
      <c r="AB268" s="44">
        <v>0</v>
      </c>
      <c r="AC268" s="44">
        <v>0</v>
      </c>
      <c r="AD268" s="44">
        <v>0</v>
      </c>
      <c r="AE268" s="44"/>
      <c r="AF268" s="44" t="e">
        <f t="shared" si="35"/>
        <v>#DIV/0!</v>
      </c>
      <c r="AG268" s="44"/>
      <c r="AH268" s="44" t="e">
        <f t="shared" si="34"/>
        <v>#DIV/0!</v>
      </c>
      <c r="AI268" s="44" t="e">
        <f t="shared" si="29"/>
        <v>#DIV/0!</v>
      </c>
      <c r="AJ268" s="44" t="e">
        <f t="shared" si="31"/>
        <v>#DIV/0!</v>
      </c>
      <c r="AK268" s="43"/>
      <c r="AL268" s="40"/>
      <c r="AM268" s="40"/>
      <c r="AN268" s="40"/>
      <c r="AO268" s="40"/>
      <c r="AP268" s="40"/>
      <c r="AQ268" s="49"/>
      <c r="AR268" s="41"/>
      <c r="AS268" s="41">
        <v>10</v>
      </c>
      <c r="AT268" s="34">
        <f>(J268*10)/100</f>
        <v>545192.44999999995</v>
      </c>
      <c r="AU268" s="43"/>
      <c r="AV268" s="44">
        <v>0</v>
      </c>
      <c r="AW268" s="46">
        <f t="shared" si="32"/>
        <v>0</v>
      </c>
      <c r="AX268" s="46">
        <f>O268</f>
        <v>0</v>
      </c>
      <c r="AY268" s="43"/>
    </row>
    <row r="269" spans="1:51" ht="48.75" customHeight="1" x14ac:dyDescent="0.25">
      <c r="A269" s="61" t="s">
        <v>1534</v>
      </c>
      <c r="B269" s="62">
        <v>45320</v>
      </c>
      <c r="C269" s="43">
        <v>1688</v>
      </c>
      <c r="D269" s="39"/>
      <c r="E269" s="43"/>
      <c r="F269" s="40"/>
      <c r="G269" s="41"/>
      <c r="H269" s="43"/>
      <c r="I269" s="43" t="s">
        <v>1535</v>
      </c>
      <c r="J269" s="63">
        <v>23115840</v>
      </c>
      <c r="K269" s="44">
        <v>0</v>
      </c>
      <c r="L269" s="55">
        <v>0</v>
      </c>
      <c r="M269" s="55">
        <v>0</v>
      </c>
      <c r="N269" s="44">
        <v>0</v>
      </c>
      <c r="O269" s="34">
        <f t="shared" si="33"/>
        <v>0</v>
      </c>
      <c r="P269" s="34">
        <f t="shared" si="33"/>
        <v>0</v>
      </c>
      <c r="Q269" s="43"/>
      <c r="R269" s="43"/>
      <c r="S269" s="43"/>
      <c r="T269" s="43"/>
      <c r="U269" s="48"/>
      <c r="V269" s="41"/>
      <c r="W269" s="41"/>
      <c r="X269" s="50"/>
      <c r="Y269" s="34" t="e">
        <f>P269/AA269</f>
        <v>#DIV/0!</v>
      </c>
      <c r="Z269" s="44" t="e">
        <f t="shared" si="30"/>
        <v>#DIV/0!</v>
      </c>
      <c r="AA269" s="44">
        <f t="shared" si="36"/>
        <v>0</v>
      </c>
      <c r="AB269" s="44">
        <v>0</v>
      </c>
      <c r="AC269" s="44">
        <v>0</v>
      </c>
      <c r="AD269" s="44">
        <v>0</v>
      </c>
      <c r="AE269" s="44"/>
      <c r="AF269" s="44" t="e">
        <f t="shared" si="35"/>
        <v>#DIV/0!</v>
      </c>
      <c r="AG269" s="44"/>
      <c r="AH269" s="44" t="e">
        <f t="shared" si="34"/>
        <v>#DIV/0!</v>
      </c>
      <c r="AI269" s="44" t="e">
        <f t="shared" si="29"/>
        <v>#DIV/0!</v>
      </c>
      <c r="AJ269" s="44" t="e">
        <f t="shared" si="31"/>
        <v>#DIV/0!</v>
      </c>
      <c r="AK269" s="43"/>
      <c r="AL269" s="40"/>
      <c r="AM269" s="40"/>
      <c r="AN269" s="40"/>
      <c r="AO269" s="40"/>
      <c r="AP269" s="40"/>
      <c r="AQ269" s="49"/>
      <c r="AR269" s="41"/>
      <c r="AS269" s="41">
        <v>10</v>
      </c>
      <c r="AT269" s="34">
        <f>(J269*10)/100</f>
        <v>2311584</v>
      </c>
      <c r="AU269" s="43"/>
      <c r="AV269" s="44">
        <v>0</v>
      </c>
      <c r="AW269" s="46">
        <f t="shared" si="32"/>
        <v>0</v>
      </c>
      <c r="AX269" s="46">
        <f>O269</f>
        <v>0</v>
      </c>
      <c r="AY269" s="43"/>
    </row>
    <row r="270" spans="1:51" ht="48.75" customHeight="1" x14ac:dyDescent="0.25">
      <c r="A270" s="61" t="s">
        <v>1536</v>
      </c>
      <c r="B270" s="62">
        <v>45320</v>
      </c>
      <c r="C270" s="43">
        <v>1512</v>
      </c>
      <c r="D270" s="39"/>
      <c r="E270" s="43"/>
      <c r="F270" s="40"/>
      <c r="G270" s="41"/>
      <c r="H270" s="43"/>
      <c r="I270" s="43" t="s">
        <v>1537</v>
      </c>
      <c r="J270" s="63">
        <v>4590227.4000000004</v>
      </c>
      <c r="K270" s="44">
        <v>0</v>
      </c>
      <c r="L270" s="55">
        <v>0</v>
      </c>
      <c r="M270" s="55">
        <v>0</v>
      </c>
      <c r="N270" s="44">
        <v>0</v>
      </c>
      <c r="O270" s="34">
        <f t="shared" si="33"/>
        <v>0</v>
      </c>
      <c r="P270" s="34">
        <f t="shared" si="33"/>
        <v>0</v>
      </c>
      <c r="Q270" s="43"/>
      <c r="R270" s="43"/>
      <c r="S270" s="43"/>
      <c r="T270" s="43"/>
      <c r="U270" s="48"/>
      <c r="V270" s="41"/>
      <c r="W270" s="41"/>
      <c r="X270" s="50"/>
      <c r="Y270" s="34" t="e">
        <f>P270/AA270</f>
        <v>#DIV/0!</v>
      </c>
      <c r="Z270" s="44" t="e">
        <f t="shared" si="30"/>
        <v>#DIV/0!</v>
      </c>
      <c r="AA270" s="44">
        <f t="shared" si="36"/>
        <v>0</v>
      </c>
      <c r="AB270" s="44">
        <v>0</v>
      </c>
      <c r="AC270" s="44">
        <v>0</v>
      </c>
      <c r="AD270" s="44">
        <v>0</v>
      </c>
      <c r="AE270" s="44"/>
      <c r="AF270" s="44" t="e">
        <f t="shared" si="35"/>
        <v>#DIV/0!</v>
      </c>
      <c r="AG270" s="44"/>
      <c r="AH270" s="44" t="e">
        <f t="shared" si="34"/>
        <v>#DIV/0!</v>
      </c>
      <c r="AI270" s="44" t="e">
        <f t="shared" si="29"/>
        <v>#DIV/0!</v>
      </c>
      <c r="AJ270" s="44" t="e">
        <f t="shared" si="31"/>
        <v>#DIV/0!</v>
      </c>
      <c r="AK270" s="43"/>
      <c r="AL270" s="40"/>
      <c r="AM270" s="40"/>
      <c r="AN270" s="40"/>
      <c r="AO270" s="40"/>
      <c r="AP270" s="40"/>
      <c r="AQ270" s="49"/>
      <c r="AR270" s="41"/>
      <c r="AS270" s="41">
        <v>10</v>
      </c>
      <c r="AT270" s="34">
        <f>(J270*10)/100</f>
        <v>459022.74</v>
      </c>
      <c r="AU270" s="43"/>
      <c r="AV270" s="44">
        <v>0</v>
      </c>
      <c r="AW270" s="46">
        <f t="shared" si="32"/>
        <v>0</v>
      </c>
      <c r="AX270" s="46">
        <f>O270</f>
        <v>0</v>
      </c>
      <c r="AY270" s="43"/>
    </row>
    <row r="271" spans="1:51" ht="48.75" customHeight="1" x14ac:dyDescent="0.25">
      <c r="A271" s="61" t="s">
        <v>1538</v>
      </c>
      <c r="B271" s="62">
        <v>45320</v>
      </c>
      <c r="C271" s="43">
        <v>1688</v>
      </c>
      <c r="D271" s="39"/>
      <c r="E271" s="43"/>
      <c r="F271" s="40"/>
      <c r="G271" s="41"/>
      <c r="H271" s="43"/>
      <c r="I271" s="43" t="s">
        <v>1433</v>
      </c>
      <c r="J271" s="63">
        <v>156002068.31999999</v>
      </c>
      <c r="K271" s="44">
        <v>0</v>
      </c>
      <c r="L271" s="55">
        <v>0</v>
      </c>
      <c r="M271" s="55">
        <v>0</v>
      </c>
      <c r="N271" s="44">
        <v>0</v>
      </c>
      <c r="O271" s="34">
        <f t="shared" si="33"/>
        <v>0</v>
      </c>
      <c r="P271" s="34">
        <f t="shared" si="33"/>
        <v>0</v>
      </c>
      <c r="Q271" s="43"/>
      <c r="R271" s="43"/>
      <c r="S271" s="43"/>
      <c r="T271" s="43"/>
      <c r="U271" s="48"/>
      <c r="V271" s="41"/>
      <c r="W271" s="41"/>
      <c r="X271" s="50"/>
      <c r="Y271" s="34" t="e">
        <f>P271/AA271</f>
        <v>#DIV/0!</v>
      </c>
      <c r="Z271" s="44" t="e">
        <f t="shared" si="30"/>
        <v>#DIV/0!</v>
      </c>
      <c r="AA271" s="44">
        <f t="shared" si="36"/>
        <v>0</v>
      </c>
      <c r="AB271" s="44">
        <v>0</v>
      </c>
      <c r="AC271" s="44">
        <v>0</v>
      </c>
      <c r="AD271" s="44">
        <v>0</v>
      </c>
      <c r="AE271" s="44"/>
      <c r="AF271" s="44" t="e">
        <f t="shared" si="35"/>
        <v>#DIV/0!</v>
      </c>
      <c r="AG271" s="44"/>
      <c r="AH271" s="44" t="e">
        <f t="shared" si="34"/>
        <v>#DIV/0!</v>
      </c>
      <c r="AI271" s="44" t="e">
        <f t="shared" ref="AI271:AI334" si="37">AA271/X271</f>
        <v>#DIV/0!</v>
      </c>
      <c r="AJ271" s="44" t="e">
        <f t="shared" si="31"/>
        <v>#DIV/0!</v>
      </c>
      <c r="AK271" s="43"/>
      <c r="AL271" s="40"/>
      <c r="AM271" s="40"/>
      <c r="AN271" s="40"/>
      <c r="AO271" s="40"/>
      <c r="AP271" s="40"/>
      <c r="AQ271" s="49"/>
      <c r="AR271" s="41"/>
      <c r="AS271" s="41">
        <v>10</v>
      </c>
      <c r="AT271" s="34">
        <f>(J271*10)/100</f>
        <v>15600206.831999999</v>
      </c>
      <c r="AU271" s="43"/>
      <c r="AV271" s="44">
        <v>0</v>
      </c>
      <c r="AW271" s="46">
        <f t="shared" si="32"/>
        <v>0</v>
      </c>
      <c r="AX271" s="46">
        <f>O271</f>
        <v>0</v>
      </c>
      <c r="AY271" s="43"/>
    </row>
    <row r="272" spans="1:51" ht="48.75" customHeight="1" x14ac:dyDescent="0.25">
      <c r="A272" s="61" t="s">
        <v>1539</v>
      </c>
      <c r="B272" s="62">
        <v>45320</v>
      </c>
      <c r="C272" s="43" t="s">
        <v>1540</v>
      </c>
      <c r="D272" s="39"/>
      <c r="E272" s="43"/>
      <c r="F272" s="40"/>
      <c r="G272" s="41"/>
      <c r="H272" s="43"/>
      <c r="I272" s="41" t="s">
        <v>467</v>
      </c>
      <c r="J272" s="63">
        <v>3756093</v>
      </c>
      <c r="K272" s="44">
        <v>0</v>
      </c>
      <c r="L272" s="55">
        <v>0</v>
      </c>
      <c r="M272" s="55">
        <v>0</v>
      </c>
      <c r="N272" s="44">
        <v>0</v>
      </c>
      <c r="O272" s="34">
        <f t="shared" si="33"/>
        <v>0</v>
      </c>
      <c r="P272" s="34">
        <f t="shared" si="33"/>
        <v>0</v>
      </c>
      <c r="Q272" s="43"/>
      <c r="R272" s="43"/>
      <c r="S272" s="43"/>
      <c r="T272" s="43"/>
      <c r="U272" s="48"/>
      <c r="V272" s="41"/>
      <c r="W272" s="41"/>
      <c r="X272" s="50"/>
      <c r="Y272" s="34" t="e">
        <f>P272/AA272</f>
        <v>#DIV/0!</v>
      </c>
      <c r="Z272" s="44" t="e">
        <f t="shared" si="30"/>
        <v>#DIV/0!</v>
      </c>
      <c r="AA272" s="44">
        <f t="shared" si="36"/>
        <v>0</v>
      </c>
      <c r="AB272" s="44">
        <v>0</v>
      </c>
      <c r="AC272" s="44">
        <v>0</v>
      </c>
      <c r="AD272" s="44">
        <v>0</v>
      </c>
      <c r="AE272" s="44"/>
      <c r="AF272" s="44" t="e">
        <f t="shared" si="35"/>
        <v>#DIV/0!</v>
      </c>
      <c r="AG272" s="44"/>
      <c r="AH272" s="44" t="e">
        <f t="shared" si="34"/>
        <v>#DIV/0!</v>
      </c>
      <c r="AI272" s="44" t="e">
        <f t="shared" si="37"/>
        <v>#DIV/0!</v>
      </c>
      <c r="AJ272" s="44" t="e">
        <f t="shared" si="31"/>
        <v>#DIV/0!</v>
      </c>
      <c r="AK272" s="43"/>
      <c r="AL272" s="40"/>
      <c r="AM272" s="40"/>
      <c r="AN272" s="40"/>
      <c r="AO272" s="40"/>
      <c r="AP272" s="40"/>
      <c r="AQ272" s="49"/>
      <c r="AR272" s="41"/>
      <c r="AS272" s="41">
        <v>10</v>
      </c>
      <c r="AT272" s="34">
        <f>(J272*10)/100</f>
        <v>375609.3</v>
      </c>
      <c r="AU272" s="43"/>
      <c r="AV272" s="44">
        <v>0</v>
      </c>
      <c r="AW272" s="46">
        <f t="shared" si="32"/>
        <v>0</v>
      </c>
      <c r="AX272" s="46">
        <f>O272</f>
        <v>0</v>
      </c>
      <c r="AY272" s="43"/>
    </row>
    <row r="273" spans="1:51" ht="48.75" customHeight="1" x14ac:dyDescent="0.25">
      <c r="A273" s="61" t="s">
        <v>1541</v>
      </c>
      <c r="B273" s="62">
        <v>45320</v>
      </c>
      <c r="C273" s="43">
        <v>545</v>
      </c>
      <c r="D273" s="39"/>
      <c r="E273" s="43"/>
      <c r="F273" s="40"/>
      <c r="G273" s="41"/>
      <c r="H273" s="43"/>
      <c r="I273" s="43" t="s">
        <v>1155</v>
      </c>
      <c r="J273" s="63">
        <v>266757529.5</v>
      </c>
      <c r="K273" s="44">
        <v>0</v>
      </c>
      <c r="L273" s="55">
        <v>0</v>
      </c>
      <c r="M273" s="55">
        <v>0</v>
      </c>
      <c r="N273" s="44">
        <v>0</v>
      </c>
      <c r="O273" s="34">
        <f t="shared" si="33"/>
        <v>0</v>
      </c>
      <c r="P273" s="34">
        <f t="shared" si="33"/>
        <v>0</v>
      </c>
      <c r="Q273" s="43"/>
      <c r="R273" s="43"/>
      <c r="S273" s="43"/>
      <c r="T273" s="43"/>
      <c r="U273" s="48"/>
      <c r="V273" s="41"/>
      <c r="W273" s="41"/>
      <c r="X273" s="50"/>
      <c r="Y273" s="34" t="e">
        <f>P273/AA273</f>
        <v>#DIV/0!</v>
      </c>
      <c r="Z273" s="44" t="e">
        <f t="shared" si="30"/>
        <v>#DIV/0!</v>
      </c>
      <c r="AA273" s="44">
        <f t="shared" si="36"/>
        <v>0</v>
      </c>
      <c r="AB273" s="44">
        <v>0</v>
      </c>
      <c r="AC273" s="44">
        <v>0</v>
      </c>
      <c r="AD273" s="44">
        <v>0</v>
      </c>
      <c r="AE273" s="44"/>
      <c r="AF273" s="44" t="e">
        <f t="shared" si="35"/>
        <v>#DIV/0!</v>
      </c>
      <c r="AG273" s="44"/>
      <c r="AH273" s="44" t="e">
        <f t="shared" si="34"/>
        <v>#DIV/0!</v>
      </c>
      <c r="AI273" s="44" t="e">
        <f t="shared" si="37"/>
        <v>#DIV/0!</v>
      </c>
      <c r="AJ273" s="44" t="e">
        <f t="shared" si="31"/>
        <v>#DIV/0!</v>
      </c>
      <c r="AK273" s="43"/>
      <c r="AL273" s="40"/>
      <c r="AM273" s="40"/>
      <c r="AN273" s="40"/>
      <c r="AO273" s="40"/>
      <c r="AP273" s="40"/>
      <c r="AQ273" s="49"/>
      <c r="AR273" s="41"/>
      <c r="AS273" s="41">
        <v>10</v>
      </c>
      <c r="AT273" s="34">
        <f>(J273*10)/100</f>
        <v>26675752.949999999</v>
      </c>
      <c r="AU273" s="43"/>
      <c r="AV273" s="44">
        <v>0</v>
      </c>
      <c r="AW273" s="46">
        <f t="shared" si="32"/>
        <v>0</v>
      </c>
      <c r="AX273" s="46">
        <f>O273</f>
        <v>0</v>
      </c>
      <c r="AY273" s="43"/>
    </row>
    <row r="274" spans="1:51" ht="48.75" customHeight="1" x14ac:dyDescent="0.25">
      <c r="A274" s="61" t="s">
        <v>1542</v>
      </c>
      <c r="B274" s="62">
        <v>45320</v>
      </c>
      <c r="C274" s="43">
        <v>545</v>
      </c>
      <c r="D274" s="39"/>
      <c r="E274" s="43"/>
      <c r="F274" s="40"/>
      <c r="G274" s="41"/>
      <c r="H274" s="43"/>
      <c r="I274" s="43" t="s">
        <v>570</v>
      </c>
      <c r="J274" s="63">
        <v>28479928.800000001</v>
      </c>
      <c r="K274" s="44">
        <v>0</v>
      </c>
      <c r="L274" s="55">
        <v>0</v>
      </c>
      <c r="M274" s="55">
        <v>0</v>
      </c>
      <c r="N274" s="44">
        <v>0</v>
      </c>
      <c r="O274" s="34">
        <f t="shared" si="33"/>
        <v>0</v>
      </c>
      <c r="P274" s="34">
        <f t="shared" si="33"/>
        <v>0</v>
      </c>
      <c r="Q274" s="43"/>
      <c r="R274" s="43"/>
      <c r="S274" s="43"/>
      <c r="T274" s="43"/>
      <c r="U274" s="48"/>
      <c r="V274" s="41"/>
      <c r="W274" s="41"/>
      <c r="X274" s="50"/>
      <c r="Y274" s="34" t="e">
        <f>P274/AA274</f>
        <v>#DIV/0!</v>
      </c>
      <c r="Z274" s="44" t="e">
        <f t="shared" si="30"/>
        <v>#DIV/0!</v>
      </c>
      <c r="AA274" s="44">
        <f t="shared" si="36"/>
        <v>0</v>
      </c>
      <c r="AB274" s="44">
        <v>0</v>
      </c>
      <c r="AC274" s="44">
        <v>0</v>
      </c>
      <c r="AD274" s="44">
        <v>0</v>
      </c>
      <c r="AE274" s="44"/>
      <c r="AF274" s="44" t="e">
        <f t="shared" si="35"/>
        <v>#DIV/0!</v>
      </c>
      <c r="AG274" s="44"/>
      <c r="AH274" s="44" t="e">
        <f t="shared" si="34"/>
        <v>#DIV/0!</v>
      </c>
      <c r="AI274" s="44" t="e">
        <f t="shared" si="37"/>
        <v>#DIV/0!</v>
      </c>
      <c r="AJ274" s="44" t="e">
        <f t="shared" si="31"/>
        <v>#DIV/0!</v>
      </c>
      <c r="AK274" s="43"/>
      <c r="AL274" s="40"/>
      <c r="AM274" s="40"/>
      <c r="AN274" s="40"/>
      <c r="AO274" s="40"/>
      <c r="AP274" s="40"/>
      <c r="AQ274" s="49"/>
      <c r="AR274" s="41"/>
      <c r="AS274" s="41">
        <v>10</v>
      </c>
      <c r="AT274" s="34">
        <f>(J274*10)/100</f>
        <v>2847992.88</v>
      </c>
      <c r="AU274" s="43"/>
      <c r="AV274" s="44">
        <v>0</v>
      </c>
      <c r="AW274" s="46">
        <f t="shared" si="32"/>
        <v>0</v>
      </c>
      <c r="AX274" s="46">
        <f>O274</f>
        <v>0</v>
      </c>
      <c r="AY274" s="43"/>
    </row>
    <row r="275" spans="1:51" ht="15.75" customHeight="1" x14ac:dyDescent="0.25">
      <c r="A275" s="47"/>
      <c r="B275" s="40"/>
      <c r="C275" s="41"/>
      <c r="D275" s="39"/>
      <c r="E275" s="43"/>
      <c r="F275" s="40"/>
      <c r="G275" s="41"/>
      <c r="H275" s="43"/>
      <c r="I275" s="43"/>
      <c r="J275" s="44">
        <v>0</v>
      </c>
      <c r="K275" s="44">
        <v>0</v>
      </c>
      <c r="L275" s="55">
        <v>0</v>
      </c>
      <c r="M275" s="55">
        <v>0</v>
      </c>
      <c r="N275" s="44">
        <v>0</v>
      </c>
      <c r="O275" s="34">
        <f t="shared" si="33"/>
        <v>0</v>
      </c>
      <c r="P275" s="34">
        <f t="shared" si="33"/>
        <v>0</v>
      </c>
      <c r="Q275" s="43"/>
      <c r="R275" s="43"/>
      <c r="S275" s="43"/>
      <c r="T275" s="43"/>
      <c r="U275" s="48"/>
      <c r="V275" s="41"/>
      <c r="W275" s="41"/>
      <c r="X275" s="50"/>
      <c r="Y275" s="34" t="e">
        <f>P275/AA275</f>
        <v>#DIV/0!</v>
      </c>
      <c r="Z275" s="44" t="e">
        <f t="shared" si="30"/>
        <v>#DIV/0!</v>
      </c>
      <c r="AA275" s="44">
        <f t="shared" si="36"/>
        <v>0</v>
      </c>
      <c r="AB275" s="44">
        <v>0</v>
      </c>
      <c r="AC275" s="44">
        <v>0</v>
      </c>
      <c r="AD275" s="44">
        <v>0</v>
      </c>
      <c r="AE275" s="44"/>
      <c r="AF275" s="44" t="e">
        <f t="shared" si="35"/>
        <v>#DIV/0!</v>
      </c>
      <c r="AG275" s="44"/>
      <c r="AH275" s="44" t="e">
        <f t="shared" si="34"/>
        <v>#DIV/0!</v>
      </c>
      <c r="AI275" s="44" t="e">
        <f t="shared" si="37"/>
        <v>#DIV/0!</v>
      </c>
      <c r="AJ275" s="44" t="e">
        <f t="shared" si="31"/>
        <v>#DIV/0!</v>
      </c>
      <c r="AK275" s="43"/>
      <c r="AL275" s="40"/>
      <c r="AM275" s="40"/>
      <c r="AN275" s="40"/>
      <c r="AO275" s="40"/>
      <c r="AP275" s="40"/>
      <c r="AQ275" s="49"/>
      <c r="AR275" s="41"/>
      <c r="AS275" s="41">
        <v>10</v>
      </c>
      <c r="AT275" s="34">
        <f>(J275*10)/100</f>
        <v>0</v>
      </c>
      <c r="AU275" s="43"/>
      <c r="AV275" s="44">
        <v>0</v>
      </c>
      <c r="AW275" s="46">
        <f t="shared" si="32"/>
        <v>0</v>
      </c>
      <c r="AX275" s="46">
        <f>O275</f>
        <v>0</v>
      </c>
      <c r="AY275" s="43"/>
    </row>
    <row r="276" spans="1:51" ht="15.75" customHeight="1" x14ac:dyDescent="0.25">
      <c r="A276" s="47"/>
      <c r="B276" s="40"/>
      <c r="C276" s="41"/>
      <c r="D276" s="39"/>
      <c r="E276" s="43"/>
      <c r="F276" s="40"/>
      <c r="G276" s="41"/>
      <c r="H276" s="43"/>
      <c r="I276" s="43"/>
      <c r="J276" s="44">
        <v>0</v>
      </c>
      <c r="K276" s="44">
        <v>0</v>
      </c>
      <c r="L276" s="55">
        <v>0</v>
      </c>
      <c r="M276" s="55">
        <v>0</v>
      </c>
      <c r="N276" s="44">
        <v>0</v>
      </c>
      <c r="O276" s="34">
        <f t="shared" si="33"/>
        <v>0</v>
      </c>
      <c r="P276" s="34">
        <f t="shared" si="33"/>
        <v>0</v>
      </c>
      <c r="Q276" s="43"/>
      <c r="R276" s="43"/>
      <c r="S276" s="43"/>
      <c r="T276" s="43"/>
      <c r="U276" s="48"/>
      <c r="V276" s="41"/>
      <c r="W276" s="41"/>
      <c r="X276" s="50"/>
      <c r="Y276" s="34" t="e">
        <f>P276/AA276</f>
        <v>#DIV/0!</v>
      </c>
      <c r="Z276" s="44" t="e">
        <f t="shared" si="30"/>
        <v>#DIV/0!</v>
      </c>
      <c r="AA276" s="44">
        <f t="shared" si="36"/>
        <v>0</v>
      </c>
      <c r="AB276" s="44">
        <v>0</v>
      </c>
      <c r="AC276" s="44">
        <v>0</v>
      </c>
      <c r="AD276" s="44">
        <v>0</v>
      </c>
      <c r="AE276" s="44"/>
      <c r="AF276" s="44" t="e">
        <f t="shared" si="35"/>
        <v>#DIV/0!</v>
      </c>
      <c r="AG276" s="44"/>
      <c r="AH276" s="44" t="e">
        <f t="shared" si="34"/>
        <v>#DIV/0!</v>
      </c>
      <c r="AI276" s="44" t="e">
        <f t="shared" si="37"/>
        <v>#DIV/0!</v>
      </c>
      <c r="AJ276" s="44" t="e">
        <f t="shared" si="31"/>
        <v>#DIV/0!</v>
      </c>
      <c r="AK276" s="43"/>
      <c r="AL276" s="40"/>
      <c r="AM276" s="40"/>
      <c r="AN276" s="40"/>
      <c r="AO276" s="40"/>
      <c r="AP276" s="40"/>
      <c r="AQ276" s="49"/>
      <c r="AR276" s="41"/>
      <c r="AS276" s="41">
        <v>10</v>
      </c>
      <c r="AT276" s="34">
        <f>(J276*10)/100</f>
        <v>0</v>
      </c>
      <c r="AU276" s="43"/>
      <c r="AV276" s="44">
        <v>0</v>
      </c>
      <c r="AW276" s="46">
        <f t="shared" si="32"/>
        <v>0</v>
      </c>
      <c r="AX276" s="46">
        <f>O276</f>
        <v>0</v>
      </c>
      <c r="AY276" s="43"/>
    </row>
    <row r="277" spans="1:51" ht="15.75" customHeight="1" x14ac:dyDescent="0.25">
      <c r="A277" s="47"/>
      <c r="B277" s="40"/>
      <c r="C277" s="41"/>
      <c r="D277" s="39"/>
      <c r="E277" s="43"/>
      <c r="F277" s="40"/>
      <c r="G277" s="41"/>
      <c r="H277" s="43"/>
      <c r="I277" s="43"/>
      <c r="J277" s="44">
        <v>0</v>
      </c>
      <c r="K277" s="44">
        <v>0</v>
      </c>
      <c r="L277" s="55">
        <v>0</v>
      </c>
      <c r="M277" s="55">
        <v>0</v>
      </c>
      <c r="N277" s="44">
        <v>0</v>
      </c>
      <c r="O277" s="34">
        <f t="shared" si="33"/>
        <v>0</v>
      </c>
      <c r="P277" s="34">
        <f t="shared" si="33"/>
        <v>0</v>
      </c>
      <c r="Q277" s="43"/>
      <c r="R277" s="43"/>
      <c r="S277" s="43"/>
      <c r="T277" s="43"/>
      <c r="U277" s="48"/>
      <c r="V277" s="41"/>
      <c r="W277" s="41"/>
      <c r="X277" s="50"/>
      <c r="Y277" s="34" t="e">
        <f>P277/AA277</f>
        <v>#DIV/0!</v>
      </c>
      <c r="Z277" s="44" t="e">
        <f t="shared" si="30"/>
        <v>#DIV/0!</v>
      </c>
      <c r="AA277" s="44">
        <f t="shared" si="36"/>
        <v>0</v>
      </c>
      <c r="AB277" s="44">
        <v>0</v>
      </c>
      <c r="AC277" s="44">
        <v>0</v>
      </c>
      <c r="AD277" s="44">
        <v>0</v>
      </c>
      <c r="AE277" s="44"/>
      <c r="AF277" s="44" t="e">
        <f t="shared" si="35"/>
        <v>#DIV/0!</v>
      </c>
      <c r="AG277" s="44"/>
      <c r="AH277" s="44" t="e">
        <f t="shared" si="34"/>
        <v>#DIV/0!</v>
      </c>
      <c r="AI277" s="44" t="e">
        <f t="shared" si="37"/>
        <v>#DIV/0!</v>
      </c>
      <c r="AJ277" s="44" t="e">
        <f t="shared" si="31"/>
        <v>#DIV/0!</v>
      </c>
      <c r="AK277" s="43"/>
      <c r="AL277" s="40"/>
      <c r="AM277" s="40"/>
      <c r="AN277" s="40"/>
      <c r="AO277" s="40"/>
      <c r="AP277" s="40"/>
      <c r="AQ277" s="49"/>
      <c r="AR277" s="41"/>
      <c r="AS277" s="41">
        <v>10</v>
      </c>
      <c r="AT277" s="34">
        <f>(J277*10)/100</f>
        <v>0</v>
      </c>
      <c r="AU277" s="43"/>
      <c r="AV277" s="44">
        <v>0</v>
      </c>
      <c r="AW277" s="46">
        <f t="shared" si="32"/>
        <v>0</v>
      </c>
      <c r="AX277" s="46">
        <f>O277</f>
        <v>0</v>
      </c>
      <c r="AY277" s="43"/>
    </row>
    <row r="278" spans="1:51" ht="15.75" customHeight="1" x14ac:dyDescent="0.25">
      <c r="A278" s="47"/>
      <c r="B278" s="40"/>
      <c r="C278" s="41"/>
      <c r="D278" s="39"/>
      <c r="E278" s="43"/>
      <c r="F278" s="40"/>
      <c r="G278" s="41"/>
      <c r="H278" s="43"/>
      <c r="I278" s="43"/>
      <c r="J278" s="44">
        <v>0</v>
      </c>
      <c r="K278" s="44">
        <v>0</v>
      </c>
      <c r="L278" s="55">
        <v>0</v>
      </c>
      <c r="M278" s="55">
        <v>0</v>
      </c>
      <c r="N278" s="44">
        <v>0</v>
      </c>
      <c r="O278" s="34">
        <f t="shared" si="33"/>
        <v>0</v>
      </c>
      <c r="P278" s="34">
        <f t="shared" si="33"/>
        <v>0</v>
      </c>
      <c r="Q278" s="43"/>
      <c r="R278" s="43"/>
      <c r="S278" s="43"/>
      <c r="T278" s="43"/>
      <c r="U278" s="48"/>
      <c r="V278" s="41"/>
      <c r="W278" s="41"/>
      <c r="X278" s="50"/>
      <c r="Y278" s="34" t="e">
        <f>P278/AA278</f>
        <v>#DIV/0!</v>
      </c>
      <c r="Z278" s="44" t="e">
        <f t="shared" si="30"/>
        <v>#DIV/0!</v>
      </c>
      <c r="AA278" s="44">
        <f t="shared" si="36"/>
        <v>0</v>
      </c>
      <c r="AB278" s="44">
        <v>0</v>
      </c>
      <c r="AC278" s="44">
        <v>0</v>
      </c>
      <c r="AD278" s="44">
        <v>0</v>
      </c>
      <c r="AE278" s="44"/>
      <c r="AF278" s="44" t="e">
        <f t="shared" si="35"/>
        <v>#DIV/0!</v>
      </c>
      <c r="AG278" s="44"/>
      <c r="AH278" s="44" t="e">
        <f t="shared" si="34"/>
        <v>#DIV/0!</v>
      </c>
      <c r="AI278" s="44" t="e">
        <f t="shared" si="37"/>
        <v>#DIV/0!</v>
      </c>
      <c r="AJ278" s="44" t="e">
        <f t="shared" si="31"/>
        <v>#DIV/0!</v>
      </c>
      <c r="AK278" s="43"/>
      <c r="AL278" s="40"/>
      <c r="AM278" s="40"/>
      <c r="AN278" s="40"/>
      <c r="AO278" s="40"/>
      <c r="AP278" s="40"/>
      <c r="AQ278" s="49"/>
      <c r="AR278" s="41"/>
      <c r="AS278" s="41">
        <v>10</v>
      </c>
      <c r="AT278" s="34">
        <f>(J278*10)/100</f>
        <v>0</v>
      </c>
      <c r="AU278" s="43"/>
      <c r="AV278" s="44">
        <v>0</v>
      </c>
      <c r="AW278" s="46">
        <f t="shared" si="32"/>
        <v>0</v>
      </c>
      <c r="AX278" s="46">
        <f>O278</f>
        <v>0</v>
      </c>
      <c r="AY278" s="43"/>
    </row>
    <row r="279" spans="1:51" ht="15.75" customHeight="1" x14ac:dyDescent="0.25">
      <c r="A279" s="47"/>
      <c r="B279" s="40"/>
      <c r="C279" s="41"/>
      <c r="D279" s="39"/>
      <c r="E279" s="43"/>
      <c r="F279" s="40"/>
      <c r="G279" s="41"/>
      <c r="H279" s="43"/>
      <c r="I279" s="43"/>
      <c r="J279" s="44">
        <v>0</v>
      </c>
      <c r="K279" s="44">
        <v>0</v>
      </c>
      <c r="L279" s="55">
        <v>0</v>
      </c>
      <c r="M279" s="55">
        <v>0</v>
      </c>
      <c r="N279" s="44">
        <v>0</v>
      </c>
      <c r="O279" s="34">
        <f t="shared" si="33"/>
        <v>0</v>
      </c>
      <c r="P279" s="34">
        <f t="shared" si="33"/>
        <v>0</v>
      </c>
      <c r="Q279" s="43"/>
      <c r="R279" s="43"/>
      <c r="S279" s="43"/>
      <c r="T279" s="43"/>
      <c r="U279" s="48"/>
      <c r="V279" s="41"/>
      <c r="W279" s="41"/>
      <c r="X279" s="50"/>
      <c r="Y279" s="34" t="e">
        <f>P279/AA279</f>
        <v>#DIV/0!</v>
      </c>
      <c r="Z279" s="44" t="e">
        <f t="shared" si="30"/>
        <v>#DIV/0!</v>
      </c>
      <c r="AA279" s="44">
        <f t="shared" si="36"/>
        <v>0</v>
      </c>
      <c r="AB279" s="44">
        <v>0</v>
      </c>
      <c r="AC279" s="44">
        <v>0</v>
      </c>
      <c r="AD279" s="44">
        <v>0</v>
      </c>
      <c r="AE279" s="44"/>
      <c r="AF279" s="44" t="e">
        <f t="shared" si="35"/>
        <v>#DIV/0!</v>
      </c>
      <c r="AG279" s="44"/>
      <c r="AH279" s="44" t="e">
        <f t="shared" si="34"/>
        <v>#DIV/0!</v>
      </c>
      <c r="AI279" s="44" t="e">
        <f t="shared" si="37"/>
        <v>#DIV/0!</v>
      </c>
      <c r="AJ279" s="44" t="e">
        <f t="shared" si="31"/>
        <v>#DIV/0!</v>
      </c>
      <c r="AK279" s="43"/>
      <c r="AL279" s="40"/>
      <c r="AM279" s="40"/>
      <c r="AN279" s="40"/>
      <c r="AO279" s="40"/>
      <c r="AP279" s="40"/>
      <c r="AQ279" s="49"/>
      <c r="AR279" s="41"/>
      <c r="AS279" s="41">
        <v>10</v>
      </c>
      <c r="AT279" s="34">
        <f>(J279*10)/100</f>
        <v>0</v>
      </c>
      <c r="AU279" s="43"/>
      <c r="AV279" s="44">
        <v>0</v>
      </c>
      <c r="AW279" s="46">
        <f t="shared" si="32"/>
        <v>0</v>
      </c>
      <c r="AX279" s="46">
        <f>O279</f>
        <v>0</v>
      </c>
      <c r="AY279" s="43"/>
    </row>
    <row r="280" spans="1:51" ht="15.75" customHeight="1" x14ac:dyDescent="0.25">
      <c r="A280" s="47"/>
      <c r="B280" s="40"/>
      <c r="C280" s="41"/>
      <c r="D280" s="39"/>
      <c r="E280" s="43"/>
      <c r="F280" s="40"/>
      <c r="G280" s="41"/>
      <c r="H280" s="43"/>
      <c r="I280" s="43"/>
      <c r="J280" s="44">
        <v>0</v>
      </c>
      <c r="K280" s="44">
        <v>0</v>
      </c>
      <c r="L280" s="55">
        <v>0</v>
      </c>
      <c r="M280" s="55">
        <v>0</v>
      </c>
      <c r="N280" s="44">
        <v>0</v>
      </c>
      <c r="O280" s="34">
        <f t="shared" si="33"/>
        <v>0</v>
      </c>
      <c r="P280" s="34">
        <f t="shared" si="33"/>
        <v>0</v>
      </c>
      <c r="Q280" s="43"/>
      <c r="R280" s="43"/>
      <c r="S280" s="43"/>
      <c r="T280" s="43"/>
      <c r="U280" s="48"/>
      <c r="V280" s="41"/>
      <c r="W280" s="41"/>
      <c r="X280" s="50"/>
      <c r="Y280" s="34" t="e">
        <f>P280/AA280</f>
        <v>#DIV/0!</v>
      </c>
      <c r="Z280" s="44" t="e">
        <f t="shared" si="30"/>
        <v>#DIV/0!</v>
      </c>
      <c r="AA280" s="44">
        <f t="shared" si="36"/>
        <v>0</v>
      </c>
      <c r="AB280" s="44">
        <v>0</v>
      </c>
      <c r="AC280" s="44">
        <v>0</v>
      </c>
      <c r="AD280" s="44">
        <v>0</v>
      </c>
      <c r="AE280" s="44"/>
      <c r="AF280" s="44" t="e">
        <f t="shared" si="35"/>
        <v>#DIV/0!</v>
      </c>
      <c r="AG280" s="44"/>
      <c r="AH280" s="44" t="e">
        <f t="shared" si="34"/>
        <v>#DIV/0!</v>
      </c>
      <c r="AI280" s="44" t="e">
        <f t="shared" si="37"/>
        <v>#DIV/0!</v>
      </c>
      <c r="AJ280" s="44" t="e">
        <f t="shared" si="31"/>
        <v>#DIV/0!</v>
      </c>
      <c r="AK280" s="43"/>
      <c r="AL280" s="40"/>
      <c r="AM280" s="40"/>
      <c r="AN280" s="40"/>
      <c r="AO280" s="40"/>
      <c r="AP280" s="40"/>
      <c r="AQ280" s="49"/>
      <c r="AR280" s="41"/>
      <c r="AS280" s="41">
        <v>10</v>
      </c>
      <c r="AT280" s="34">
        <f>(J280*10)/100</f>
        <v>0</v>
      </c>
      <c r="AU280" s="43"/>
      <c r="AV280" s="44">
        <v>0</v>
      </c>
      <c r="AW280" s="46">
        <f t="shared" si="32"/>
        <v>0</v>
      </c>
      <c r="AX280" s="46">
        <f>O280</f>
        <v>0</v>
      </c>
      <c r="AY280" s="43"/>
    </row>
    <row r="281" spans="1:51" ht="15.75" customHeight="1" x14ac:dyDescent="0.25">
      <c r="A281" s="47"/>
      <c r="B281" s="40"/>
      <c r="C281" s="41"/>
      <c r="D281" s="39"/>
      <c r="E281" s="43"/>
      <c r="F281" s="40"/>
      <c r="G281" s="41"/>
      <c r="H281" s="43"/>
      <c r="I281" s="43"/>
      <c r="J281" s="44">
        <v>0</v>
      </c>
      <c r="K281" s="44">
        <v>0</v>
      </c>
      <c r="L281" s="55">
        <v>0</v>
      </c>
      <c r="M281" s="55">
        <v>0</v>
      </c>
      <c r="N281" s="44">
        <v>0</v>
      </c>
      <c r="O281" s="34">
        <f t="shared" si="33"/>
        <v>0</v>
      </c>
      <c r="P281" s="34">
        <f t="shared" si="33"/>
        <v>0</v>
      </c>
      <c r="Q281" s="43"/>
      <c r="R281" s="43"/>
      <c r="S281" s="43"/>
      <c r="T281" s="43"/>
      <c r="U281" s="48"/>
      <c r="V281" s="41"/>
      <c r="W281" s="41"/>
      <c r="X281" s="50"/>
      <c r="Y281" s="34" t="e">
        <f>P281/AA281</f>
        <v>#DIV/0!</v>
      </c>
      <c r="Z281" s="44" t="e">
        <f t="shared" si="30"/>
        <v>#DIV/0!</v>
      </c>
      <c r="AA281" s="44">
        <f t="shared" si="36"/>
        <v>0</v>
      </c>
      <c r="AB281" s="44">
        <v>0</v>
      </c>
      <c r="AC281" s="44">
        <v>0</v>
      </c>
      <c r="AD281" s="44">
        <v>0</v>
      </c>
      <c r="AE281" s="44"/>
      <c r="AF281" s="44" t="e">
        <f t="shared" si="35"/>
        <v>#DIV/0!</v>
      </c>
      <c r="AG281" s="44"/>
      <c r="AH281" s="44" t="e">
        <f t="shared" si="34"/>
        <v>#DIV/0!</v>
      </c>
      <c r="AI281" s="44" t="e">
        <f t="shared" si="37"/>
        <v>#DIV/0!</v>
      </c>
      <c r="AJ281" s="44" t="e">
        <f t="shared" si="31"/>
        <v>#DIV/0!</v>
      </c>
      <c r="AK281" s="43"/>
      <c r="AL281" s="40"/>
      <c r="AM281" s="40"/>
      <c r="AN281" s="40"/>
      <c r="AO281" s="40"/>
      <c r="AP281" s="40"/>
      <c r="AQ281" s="49"/>
      <c r="AR281" s="41"/>
      <c r="AS281" s="41">
        <v>10</v>
      </c>
      <c r="AT281" s="34">
        <f>(J281*10)/100</f>
        <v>0</v>
      </c>
      <c r="AU281" s="43"/>
      <c r="AV281" s="44">
        <v>0</v>
      </c>
      <c r="AW281" s="46">
        <f t="shared" si="32"/>
        <v>0</v>
      </c>
      <c r="AX281" s="46">
        <f>O281</f>
        <v>0</v>
      </c>
      <c r="AY281" s="43"/>
    </row>
    <row r="282" spans="1:51" ht="15.75" customHeight="1" x14ac:dyDescent="0.25">
      <c r="A282" s="47"/>
      <c r="B282" s="40"/>
      <c r="C282" s="41"/>
      <c r="D282" s="39"/>
      <c r="E282" s="43"/>
      <c r="F282" s="40"/>
      <c r="G282" s="41"/>
      <c r="H282" s="43"/>
      <c r="I282" s="43"/>
      <c r="J282" s="44">
        <v>0</v>
      </c>
      <c r="K282" s="44">
        <v>0</v>
      </c>
      <c r="L282" s="55">
        <v>0</v>
      </c>
      <c r="M282" s="55">
        <v>0</v>
      </c>
      <c r="N282" s="44">
        <v>0</v>
      </c>
      <c r="O282" s="34">
        <f t="shared" si="33"/>
        <v>0</v>
      </c>
      <c r="P282" s="34">
        <f t="shared" si="33"/>
        <v>0</v>
      </c>
      <c r="Q282" s="43"/>
      <c r="R282" s="43"/>
      <c r="S282" s="43"/>
      <c r="T282" s="43"/>
      <c r="U282" s="48"/>
      <c r="V282" s="41"/>
      <c r="W282" s="41"/>
      <c r="X282" s="50"/>
      <c r="Y282" s="34" t="e">
        <f>P282/AA282</f>
        <v>#DIV/0!</v>
      </c>
      <c r="Z282" s="44" t="e">
        <f t="shared" si="30"/>
        <v>#DIV/0!</v>
      </c>
      <c r="AA282" s="44">
        <f t="shared" si="36"/>
        <v>0</v>
      </c>
      <c r="AB282" s="44">
        <v>0</v>
      </c>
      <c r="AC282" s="44">
        <v>0</v>
      </c>
      <c r="AD282" s="44">
        <v>0</v>
      </c>
      <c r="AE282" s="44"/>
      <c r="AF282" s="44" t="e">
        <f t="shared" si="35"/>
        <v>#DIV/0!</v>
      </c>
      <c r="AG282" s="44"/>
      <c r="AH282" s="44" t="e">
        <f t="shared" si="34"/>
        <v>#DIV/0!</v>
      </c>
      <c r="AI282" s="44" t="e">
        <f t="shared" si="37"/>
        <v>#DIV/0!</v>
      </c>
      <c r="AJ282" s="44" t="e">
        <f t="shared" si="31"/>
        <v>#DIV/0!</v>
      </c>
      <c r="AK282" s="43"/>
      <c r="AL282" s="40"/>
      <c r="AM282" s="40"/>
      <c r="AN282" s="40"/>
      <c r="AO282" s="40"/>
      <c r="AP282" s="40"/>
      <c r="AQ282" s="49"/>
      <c r="AR282" s="41"/>
      <c r="AS282" s="41">
        <v>10</v>
      </c>
      <c r="AT282" s="34">
        <f>(J282*10)/100</f>
        <v>0</v>
      </c>
      <c r="AU282" s="43"/>
      <c r="AV282" s="44">
        <v>0</v>
      </c>
      <c r="AW282" s="46">
        <f t="shared" si="32"/>
        <v>0</v>
      </c>
      <c r="AX282" s="46">
        <f>O282</f>
        <v>0</v>
      </c>
      <c r="AY282" s="43"/>
    </row>
    <row r="283" spans="1:51" ht="15.75" customHeight="1" x14ac:dyDescent="0.25">
      <c r="A283" s="47"/>
      <c r="B283" s="40"/>
      <c r="C283" s="41"/>
      <c r="D283" s="39"/>
      <c r="E283" s="43"/>
      <c r="F283" s="40"/>
      <c r="G283" s="41"/>
      <c r="H283" s="43"/>
      <c r="I283" s="43"/>
      <c r="J283" s="44">
        <v>0</v>
      </c>
      <c r="K283" s="44">
        <v>0</v>
      </c>
      <c r="L283" s="55">
        <v>0</v>
      </c>
      <c r="M283" s="55">
        <v>0</v>
      </c>
      <c r="N283" s="44">
        <v>0</v>
      </c>
      <c r="O283" s="34">
        <f t="shared" si="33"/>
        <v>0</v>
      </c>
      <c r="P283" s="34">
        <f t="shared" si="33"/>
        <v>0</v>
      </c>
      <c r="Q283" s="43"/>
      <c r="R283" s="43"/>
      <c r="S283" s="43"/>
      <c r="T283" s="43"/>
      <c r="U283" s="48"/>
      <c r="V283" s="41"/>
      <c r="W283" s="41"/>
      <c r="X283" s="50"/>
      <c r="Y283" s="34" t="e">
        <f>P283/AA283</f>
        <v>#DIV/0!</v>
      </c>
      <c r="Z283" s="44" t="e">
        <f t="shared" si="30"/>
        <v>#DIV/0!</v>
      </c>
      <c r="AA283" s="44">
        <f t="shared" si="36"/>
        <v>0</v>
      </c>
      <c r="AB283" s="44">
        <v>0</v>
      </c>
      <c r="AC283" s="44">
        <v>0</v>
      </c>
      <c r="AD283" s="44">
        <v>0</v>
      </c>
      <c r="AE283" s="44"/>
      <c r="AF283" s="44" t="e">
        <f t="shared" si="35"/>
        <v>#DIV/0!</v>
      </c>
      <c r="AG283" s="44"/>
      <c r="AH283" s="44" t="e">
        <f t="shared" si="34"/>
        <v>#DIV/0!</v>
      </c>
      <c r="AI283" s="44" t="e">
        <f t="shared" si="37"/>
        <v>#DIV/0!</v>
      </c>
      <c r="AJ283" s="44" t="e">
        <f t="shared" si="31"/>
        <v>#DIV/0!</v>
      </c>
      <c r="AK283" s="43"/>
      <c r="AL283" s="40"/>
      <c r="AM283" s="40"/>
      <c r="AN283" s="40"/>
      <c r="AO283" s="40"/>
      <c r="AP283" s="40"/>
      <c r="AQ283" s="49"/>
      <c r="AR283" s="41"/>
      <c r="AS283" s="41">
        <v>10</v>
      </c>
      <c r="AT283" s="34">
        <f>(J283*10)/100</f>
        <v>0</v>
      </c>
      <c r="AU283" s="43"/>
      <c r="AV283" s="44">
        <v>0</v>
      </c>
      <c r="AW283" s="46">
        <f t="shared" si="32"/>
        <v>0</v>
      </c>
      <c r="AX283" s="46">
        <f>O283</f>
        <v>0</v>
      </c>
      <c r="AY283" s="43"/>
    </row>
    <row r="284" spans="1:51" ht="15.75" customHeight="1" x14ac:dyDescent="0.25">
      <c r="A284" s="47"/>
      <c r="B284" s="40"/>
      <c r="C284" s="41"/>
      <c r="D284" s="39"/>
      <c r="E284" s="43"/>
      <c r="F284" s="40"/>
      <c r="G284" s="41"/>
      <c r="H284" s="43"/>
      <c r="I284" s="43"/>
      <c r="J284" s="44">
        <v>0</v>
      </c>
      <c r="K284" s="44">
        <v>0</v>
      </c>
      <c r="L284" s="55">
        <v>0</v>
      </c>
      <c r="M284" s="55">
        <v>0</v>
      </c>
      <c r="N284" s="44">
        <v>0</v>
      </c>
      <c r="O284" s="34">
        <f t="shared" si="33"/>
        <v>0</v>
      </c>
      <c r="P284" s="34">
        <f t="shared" si="33"/>
        <v>0</v>
      </c>
      <c r="Q284" s="43"/>
      <c r="R284" s="43"/>
      <c r="S284" s="43"/>
      <c r="T284" s="43"/>
      <c r="U284" s="48"/>
      <c r="V284" s="41"/>
      <c r="W284" s="41"/>
      <c r="X284" s="50"/>
      <c r="Y284" s="34" t="e">
        <f>P284/AA284</f>
        <v>#DIV/0!</v>
      </c>
      <c r="Z284" s="44" t="e">
        <f t="shared" si="30"/>
        <v>#DIV/0!</v>
      </c>
      <c r="AA284" s="44">
        <f t="shared" si="36"/>
        <v>0</v>
      </c>
      <c r="AB284" s="44">
        <v>0</v>
      </c>
      <c r="AC284" s="44">
        <v>0</v>
      </c>
      <c r="AD284" s="44">
        <v>0</v>
      </c>
      <c r="AE284" s="44"/>
      <c r="AF284" s="44" t="e">
        <f t="shared" si="35"/>
        <v>#DIV/0!</v>
      </c>
      <c r="AG284" s="44"/>
      <c r="AH284" s="44" t="e">
        <f t="shared" si="34"/>
        <v>#DIV/0!</v>
      </c>
      <c r="AI284" s="44" t="e">
        <f t="shared" si="37"/>
        <v>#DIV/0!</v>
      </c>
      <c r="AJ284" s="44" t="e">
        <f t="shared" si="31"/>
        <v>#DIV/0!</v>
      </c>
      <c r="AK284" s="43"/>
      <c r="AL284" s="40"/>
      <c r="AM284" s="40"/>
      <c r="AN284" s="40"/>
      <c r="AO284" s="40"/>
      <c r="AP284" s="40"/>
      <c r="AQ284" s="49"/>
      <c r="AR284" s="41"/>
      <c r="AS284" s="41">
        <v>10</v>
      </c>
      <c r="AT284" s="34">
        <f>(J284*10)/100</f>
        <v>0</v>
      </c>
      <c r="AU284" s="43"/>
      <c r="AV284" s="44">
        <v>0</v>
      </c>
      <c r="AW284" s="46">
        <f t="shared" si="32"/>
        <v>0</v>
      </c>
      <c r="AX284" s="46">
        <f>O284</f>
        <v>0</v>
      </c>
      <c r="AY284" s="43"/>
    </row>
    <row r="285" spans="1:51" ht="15.75" customHeight="1" x14ac:dyDescent="0.25">
      <c r="A285" s="47"/>
      <c r="B285" s="40"/>
      <c r="C285" s="41"/>
      <c r="D285" s="39"/>
      <c r="E285" s="43"/>
      <c r="F285" s="40"/>
      <c r="G285" s="41"/>
      <c r="H285" s="43"/>
      <c r="I285" s="43"/>
      <c r="J285" s="44">
        <v>0</v>
      </c>
      <c r="K285" s="44">
        <v>0</v>
      </c>
      <c r="L285" s="55">
        <v>0</v>
      </c>
      <c r="M285" s="55">
        <v>0</v>
      </c>
      <c r="N285" s="44">
        <v>0</v>
      </c>
      <c r="O285" s="34">
        <f t="shared" si="33"/>
        <v>0</v>
      </c>
      <c r="P285" s="34">
        <f t="shared" si="33"/>
        <v>0</v>
      </c>
      <c r="Q285" s="43"/>
      <c r="R285" s="43"/>
      <c r="S285" s="43"/>
      <c r="T285" s="43"/>
      <c r="U285" s="48"/>
      <c r="V285" s="41"/>
      <c r="W285" s="41"/>
      <c r="X285" s="50"/>
      <c r="Y285" s="34" t="e">
        <f>P285/AA285</f>
        <v>#DIV/0!</v>
      </c>
      <c r="Z285" s="44" t="e">
        <f t="shared" si="30"/>
        <v>#DIV/0!</v>
      </c>
      <c r="AA285" s="44">
        <f t="shared" si="36"/>
        <v>0</v>
      </c>
      <c r="AB285" s="44">
        <v>0</v>
      </c>
      <c r="AC285" s="44">
        <v>0</v>
      </c>
      <c r="AD285" s="44">
        <v>0</v>
      </c>
      <c r="AE285" s="44"/>
      <c r="AF285" s="44" t="e">
        <f t="shared" si="35"/>
        <v>#DIV/0!</v>
      </c>
      <c r="AG285" s="44"/>
      <c r="AH285" s="44" t="e">
        <f t="shared" si="34"/>
        <v>#DIV/0!</v>
      </c>
      <c r="AI285" s="44" t="e">
        <f t="shared" si="37"/>
        <v>#DIV/0!</v>
      </c>
      <c r="AJ285" s="44" t="e">
        <f t="shared" si="31"/>
        <v>#DIV/0!</v>
      </c>
      <c r="AK285" s="43"/>
      <c r="AL285" s="40"/>
      <c r="AM285" s="40"/>
      <c r="AN285" s="40"/>
      <c r="AO285" s="40"/>
      <c r="AP285" s="40"/>
      <c r="AQ285" s="49"/>
      <c r="AR285" s="41"/>
      <c r="AS285" s="41">
        <v>10</v>
      </c>
      <c r="AT285" s="34">
        <f>(J285*10)/100</f>
        <v>0</v>
      </c>
      <c r="AU285" s="43"/>
      <c r="AV285" s="44">
        <v>0</v>
      </c>
      <c r="AW285" s="46">
        <f t="shared" si="32"/>
        <v>0</v>
      </c>
      <c r="AX285" s="46">
        <f>O285</f>
        <v>0</v>
      </c>
      <c r="AY285" s="43"/>
    </row>
    <row r="286" spans="1:51" ht="15.75" customHeight="1" x14ac:dyDescent="0.25">
      <c r="A286" s="47"/>
      <c r="B286" s="40"/>
      <c r="C286" s="41"/>
      <c r="D286" s="39"/>
      <c r="E286" s="43"/>
      <c r="F286" s="40"/>
      <c r="G286" s="41"/>
      <c r="H286" s="43"/>
      <c r="I286" s="43"/>
      <c r="J286" s="44">
        <v>0</v>
      </c>
      <c r="K286" s="44">
        <v>0</v>
      </c>
      <c r="L286" s="55">
        <v>0</v>
      </c>
      <c r="M286" s="55">
        <v>0</v>
      </c>
      <c r="N286" s="44">
        <v>0</v>
      </c>
      <c r="O286" s="34">
        <f t="shared" si="33"/>
        <v>0</v>
      </c>
      <c r="P286" s="34">
        <f t="shared" si="33"/>
        <v>0</v>
      </c>
      <c r="Q286" s="43"/>
      <c r="R286" s="43"/>
      <c r="S286" s="43"/>
      <c r="T286" s="43"/>
      <c r="U286" s="48"/>
      <c r="V286" s="41"/>
      <c r="W286" s="41"/>
      <c r="X286" s="50"/>
      <c r="Y286" s="34" t="e">
        <f>P286/AA286</f>
        <v>#DIV/0!</v>
      </c>
      <c r="Z286" s="44" t="e">
        <f t="shared" ref="Z286:Z349" si="38">Y286*X286</f>
        <v>#DIV/0!</v>
      </c>
      <c r="AA286" s="44">
        <f t="shared" si="36"/>
        <v>0</v>
      </c>
      <c r="AB286" s="44">
        <v>0</v>
      </c>
      <c r="AC286" s="44">
        <v>0</v>
      </c>
      <c r="AD286" s="44">
        <v>0</v>
      </c>
      <c r="AE286" s="44"/>
      <c r="AF286" s="44" t="e">
        <f t="shared" si="35"/>
        <v>#DIV/0!</v>
      </c>
      <c r="AG286" s="44"/>
      <c r="AH286" s="44" t="e">
        <f t="shared" si="34"/>
        <v>#DIV/0!</v>
      </c>
      <c r="AI286" s="44" t="e">
        <f t="shared" si="37"/>
        <v>#DIV/0!</v>
      </c>
      <c r="AJ286" s="44" t="e">
        <f t="shared" si="31"/>
        <v>#DIV/0!</v>
      </c>
      <c r="AK286" s="43"/>
      <c r="AL286" s="40"/>
      <c r="AM286" s="40"/>
      <c r="AN286" s="40"/>
      <c r="AO286" s="40"/>
      <c r="AP286" s="40"/>
      <c r="AQ286" s="49"/>
      <c r="AR286" s="41"/>
      <c r="AS286" s="41">
        <v>10</v>
      </c>
      <c r="AT286" s="34">
        <f>(J286*10)/100</f>
        <v>0</v>
      </c>
      <c r="AU286" s="43"/>
      <c r="AV286" s="44">
        <v>0</v>
      </c>
      <c r="AW286" s="46">
        <f t="shared" si="32"/>
        <v>0</v>
      </c>
      <c r="AX286" s="46">
        <f>O286</f>
        <v>0</v>
      </c>
      <c r="AY286" s="43"/>
    </row>
    <row r="287" spans="1:51" ht="15.75" customHeight="1" x14ac:dyDescent="0.25">
      <c r="A287" s="47"/>
      <c r="B287" s="40"/>
      <c r="C287" s="41"/>
      <c r="D287" s="39"/>
      <c r="E287" s="43"/>
      <c r="F287" s="40"/>
      <c r="G287" s="41"/>
      <c r="H287" s="43"/>
      <c r="I287" s="43"/>
      <c r="J287" s="44">
        <v>0</v>
      </c>
      <c r="K287" s="44">
        <v>0</v>
      </c>
      <c r="L287" s="55">
        <v>0</v>
      </c>
      <c r="M287" s="55">
        <v>0</v>
      </c>
      <c r="N287" s="44">
        <v>0</v>
      </c>
      <c r="O287" s="34">
        <f t="shared" si="33"/>
        <v>0</v>
      </c>
      <c r="P287" s="34">
        <f t="shared" si="33"/>
        <v>0</v>
      </c>
      <c r="Q287" s="43"/>
      <c r="R287" s="43"/>
      <c r="S287" s="43"/>
      <c r="T287" s="43"/>
      <c r="U287" s="48"/>
      <c r="V287" s="41"/>
      <c r="W287" s="41"/>
      <c r="X287" s="50"/>
      <c r="Y287" s="34" t="e">
        <f>P287/AA287</f>
        <v>#DIV/0!</v>
      </c>
      <c r="Z287" s="44" t="e">
        <f t="shared" si="38"/>
        <v>#DIV/0!</v>
      </c>
      <c r="AA287" s="44">
        <f t="shared" si="36"/>
        <v>0</v>
      </c>
      <c r="AB287" s="44">
        <v>0</v>
      </c>
      <c r="AC287" s="44">
        <v>0</v>
      </c>
      <c r="AD287" s="44">
        <v>0</v>
      </c>
      <c r="AE287" s="44"/>
      <c r="AF287" s="44" t="e">
        <f t="shared" si="35"/>
        <v>#DIV/0!</v>
      </c>
      <c r="AG287" s="44"/>
      <c r="AH287" s="44" t="e">
        <f t="shared" si="34"/>
        <v>#DIV/0!</v>
      </c>
      <c r="AI287" s="44" t="e">
        <f t="shared" si="37"/>
        <v>#DIV/0!</v>
      </c>
      <c r="AJ287" s="44" t="e">
        <f t="shared" si="31"/>
        <v>#DIV/0!</v>
      </c>
      <c r="AK287" s="43"/>
      <c r="AL287" s="40"/>
      <c r="AM287" s="40"/>
      <c r="AN287" s="40"/>
      <c r="AO287" s="40"/>
      <c r="AP287" s="40"/>
      <c r="AQ287" s="49"/>
      <c r="AR287" s="41"/>
      <c r="AS287" s="41">
        <v>10</v>
      </c>
      <c r="AT287" s="34">
        <f>(J287*10)/100</f>
        <v>0</v>
      </c>
      <c r="AU287" s="43"/>
      <c r="AV287" s="44">
        <v>0</v>
      </c>
      <c r="AW287" s="46">
        <f t="shared" si="32"/>
        <v>0</v>
      </c>
      <c r="AX287" s="46">
        <f>O287</f>
        <v>0</v>
      </c>
      <c r="AY287" s="43"/>
    </row>
    <row r="288" spans="1:51" ht="15.75" customHeight="1" x14ac:dyDescent="0.25">
      <c r="A288" s="47"/>
      <c r="B288" s="40"/>
      <c r="C288" s="41"/>
      <c r="D288" s="39"/>
      <c r="E288" s="43"/>
      <c r="F288" s="40"/>
      <c r="G288" s="41"/>
      <c r="H288" s="43"/>
      <c r="I288" s="43"/>
      <c r="J288" s="44">
        <v>0</v>
      </c>
      <c r="K288" s="44">
        <v>0</v>
      </c>
      <c r="L288" s="55">
        <v>0</v>
      </c>
      <c r="M288" s="55">
        <v>0</v>
      </c>
      <c r="N288" s="44">
        <v>0</v>
      </c>
      <c r="O288" s="34">
        <f t="shared" si="33"/>
        <v>0</v>
      </c>
      <c r="P288" s="34">
        <f t="shared" si="33"/>
        <v>0</v>
      </c>
      <c r="Q288" s="43"/>
      <c r="R288" s="43"/>
      <c r="S288" s="43"/>
      <c r="T288" s="43"/>
      <c r="U288" s="48"/>
      <c r="V288" s="41"/>
      <c r="W288" s="41"/>
      <c r="X288" s="50"/>
      <c r="Y288" s="34" t="e">
        <f>P288/AA288</f>
        <v>#DIV/0!</v>
      </c>
      <c r="Z288" s="44" t="e">
        <f t="shared" si="38"/>
        <v>#DIV/0!</v>
      </c>
      <c r="AA288" s="44">
        <f t="shared" si="36"/>
        <v>0</v>
      </c>
      <c r="AB288" s="44">
        <v>0</v>
      </c>
      <c r="AC288" s="44">
        <v>0</v>
      </c>
      <c r="AD288" s="44">
        <v>0</v>
      </c>
      <c r="AE288" s="44"/>
      <c r="AF288" s="44" t="e">
        <f t="shared" si="35"/>
        <v>#DIV/0!</v>
      </c>
      <c r="AG288" s="44"/>
      <c r="AH288" s="44" t="e">
        <f t="shared" si="34"/>
        <v>#DIV/0!</v>
      </c>
      <c r="AI288" s="44" t="e">
        <f t="shared" si="37"/>
        <v>#DIV/0!</v>
      </c>
      <c r="AJ288" s="44" t="e">
        <f t="shared" ref="AJ288:AJ351" si="39">_xlfn.CEILING.MATH(AI288)</f>
        <v>#DIV/0!</v>
      </c>
      <c r="AK288" s="43"/>
      <c r="AL288" s="40"/>
      <c r="AM288" s="40"/>
      <c r="AN288" s="40"/>
      <c r="AO288" s="40"/>
      <c r="AP288" s="40"/>
      <c r="AQ288" s="49"/>
      <c r="AR288" s="41"/>
      <c r="AS288" s="41">
        <v>10</v>
      </c>
      <c r="AT288" s="34">
        <f>(J288*10)/100</f>
        <v>0</v>
      </c>
      <c r="AU288" s="43"/>
      <c r="AV288" s="44">
        <v>0</v>
      </c>
      <c r="AW288" s="46">
        <f t="shared" ref="AW288:AW351" si="40">AX288-AV288</f>
        <v>0</v>
      </c>
      <c r="AX288" s="46">
        <f>O288</f>
        <v>0</v>
      </c>
      <c r="AY288" s="43"/>
    </row>
    <row r="289" spans="1:51" ht="15.75" customHeight="1" x14ac:dyDescent="0.25">
      <c r="A289" s="47"/>
      <c r="B289" s="40"/>
      <c r="C289" s="41"/>
      <c r="D289" s="39"/>
      <c r="E289" s="43"/>
      <c r="F289" s="40"/>
      <c r="G289" s="41"/>
      <c r="H289" s="43"/>
      <c r="I289" s="43"/>
      <c r="J289" s="44">
        <v>0</v>
      </c>
      <c r="K289" s="44">
        <v>0</v>
      </c>
      <c r="L289" s="55">
        <v>0</v>
      </c>
      <c r="M289" s="55">
        <v>0</v>
      </c>
      <c r="N289" s="44">
        <v>0</v>
      </c>
      <c r="O289" s="34">
        <f t="shared" si="33"/>
        <v>0</v>
      </c>
      <c r="P289" s="34">
        <f t="shared" si="33"/>
        <v>0</v>
      </c>
      <c r="Q289" s="43"/>
      <c r="R289" s="43"/>
      <c r="S289" s="43"/>
      <c r="T289" s="43"/>
      <c r="U289" s="48"/>
      <c r="V289" s="41"/>
      <c r="W289" s="41"/>
      <c r="X289" s="50"/>
      <c r="Y289" s="34" t="e">
        <f>P289/AA289</f>
        <v>#DIV/0!</v>
      </c>
      <c r="Z289" s="44" t="e">
        <f t="shared" si="38"/>
        <v>#DIV/0!</v>
      </c>
      <c r="AA289" s="44">
        <f t="shared" si="36"/>
        <v>0</v>
      </c>
      <c r="AB289" s="44">
        <v>0</v>
      </c>
      <c r="AC289" s="44">
        <v>0</v>
      </c>
      <c r="AD289" s="44">
        <v>0</v>
      </c>
      <c r="AE289" s="44"/>
      <c r="AF289" s="44" t="e">
        <f t="shared" si="35"/>
        <v>#DIV/0!</v>
      </c>
      <c r="AG289" s="44"/>
      <c r="AH289" s="44" t="e">
        <f t="shared" si="34"/>
        <v>#DIV/0!</v>
      </c>
      <c r="AI289" s="44" t="e">
        <f t="shared" si="37"/>
        <v>#DIV/0!</v>
      </c>
      <c r="AJ289" s="44" t="e">
        <f t="shared" si="39"/>
        <v>#DIV/0!</v>
      </c>
      <c r="AK289" s="43"/>
      <c r="AL289" s="40"/>
      <c r="AM289" s="40"/>
      <c r="AN289" s="40"/>
      <c r="AO289" s="40"/>
      <c r="AP289" s="40"/>
      <c r="AQ289" s="49"/>
      <c r="AR289" s="41"/>
      <c r="AS289" s="41">
        <v>10</v>
      </c>
      <c r="AT289" s="34">
        <f>(J289*10)/100</f>
        <v>0</v>
      </c>
      <c r="AU289" s="43"/>
      <c r="AV289" s="44">
        <v>0</v>
      </c>
      <c r="AW289" s="46">
        <f t="shared" si="40"/>
        <v>0</v>
      </c>
      <c r="AX289" s="46">
        <f>O289</f>
        <v>0</v>
      </c>
      <c r="AY289" s="43"/>
    </row>
    <row r="290" spans="1:51" ht="15.75" customHeight="1" x14ac:dyDescent="0.25">
      <c r="A290" s="47"/>
      <c r="B290" s="40"/>
      <c r="C290" s="41"/>
      <c r="D290" s="39"/>
      <c r="E290" s="43"/>
      <c r="F290" s="40"/>
      <c r="G290" s="41"/>
      <c r="H290" s="43"/>
      <c r="I290" s="43"/>
      <c r="J290" s="44">
        <v>0</v>
      </c>
      <c r="K290" s="44">
        <v>0</v>
      </c>
      <c r="L290" s="55">
        <v>0</v>
      </c>
      <c r="M290" s="55">
        <v>0</v>
      </c>
      <c r="N290" s="44">
        <v>0</v>
      </c>
      <c r="O290" s="34">
        <f t="shared" si="33"/>
        <v>0</v>
      </c>
      <c r="P290" s="34">
        <f t="shared" si="33"/>
        <v>0</v>
      </c>
      <c r="Q290" s="43"/>
      <c r="R290" s="43"/>
      <c r="S290" s="43"/>
      <c r="T290" s="43"/>
      <c r="U290" s="48"/>
      <c r="V290" s="41"/>
      <c r="W290" s="41"/>
      <c r="X290" s="50"/>
      <c r="Y290" s="34" t="e">
        <f>P290/AA290</f>
        <v>#DIV/0!</v>
      </c>
      <c r="Z290" s="44" t="e">
        <f t="shared" si="38"/>
        <v>#DIV/0!</v>
      </c>
      <c r="AA290" s="44">
        <f t="shared" si="36"/>
        <v>0</v>
      </c>
      <c r="AB290" s="44">
        <v>0</v>
      </c>
      <c r="AC290" s="44">
        <v>0</v>
      </c>
      <c r="AD290" s="44">
        <v>0</v>
      </c>
      <c r="AE290" s="44"/>
      <c r="AF290" s="44" t="e">
        <f t="shared" si="35"/>
        <v>#DIV/0!</v>
      </c>
      <c r="AG290" s="44"/>
      <c r="AH290" s="44" t="e">
        <f t="shared" si="34"/>
        <v>#DIV/0!</v>
      </c>
      <c r="AI290" s="44" t="e">
        <f t="shared" si="37"/>
        <v>#DIV/0!</v>
      </c>
      <c r="AJ290" s="44" t="e">
        <f t="shared" si="39"/>
        <v>#DIV/0!</v>
      </c>
      <c r="AK290" s="43"/>
      <c r="AL290" s="40"/>
      <c r="AM290" s="40"/>
      <c r="AN290" s="40"/>
      <c r="AO290" s="40"/>
      <c r="AP290" s="40"/>
      <c r="AQ290" s="49"/>
      <c r="AR290" s="41"/>
      <c r="AS290" s="41">
        <v>10</v>
      </c>
      <c r="AT290" s="34">
        <f>(J290*10)/100</f>
        <v>0</v>
      </c>
      <c r="AU290" s="43"/>
      <c r="AV290" s="44">
        <v>0</v>
      </c>
      <c r="AW290" s="46">
        <f t="shared" si="40"/>
        <v>0</v>
      </c>
      <c r="AX290" s="46">
        <f>O290</f>
        <v>0</v>
      </c>
      <c r="AY290" s="43"/>
    </row>
    <row r="291" spans="1:51" ht="15.75" customHeight="1" x14ac:dyDescent="0.25">
      <c r="A291" s="47"/>
      <c r="B291" s="40"/>
      <c r="C291" s="41"/>
      <c r="D291" s="39"/>
      <c r="E291" s="43"/>
      <c r="F291" s="40"/>
      <c r="G291" s="41"/>
      <c r="H291" s="43"/>
      <c r="I291" s="43"/>
      <c r="J291" s="44">
        <v>0</v>
      </c>
      <c r="K291" s="44">
        <v>0</v>
      </c>
      <c r="L291" s="55">
        <v>0</v>
      </c>
      <c r="M291" s="55">
        <v>0</v>
      </c>
      <c r="N291" s="44">
        <v>0</v>
      </c>
      <c r="O291" s="34">
        <f t="shared" si="33"/>
        <v>0</v>
      </c>
      <c r="P291" s="34">
        <f t="shared" si="33"/>
        <v>0</v>
      </c>
      <c r="Q291" s="43"/>
      <c r="R291" s="43"/>
      <c r="S291" s="43"/>
      <c r="T291" s="43"/>
      <c r="U291" s="48"/>
      <c r="V291" s="41"/>
      <c r="W291" s="41"/>
      <c r="X291" s="50"/>
      <c r="Y291" s="34" t="e">
        <f>P291/AA291</f>
        <v>#DIV/0!</v>
      </c>
      <c r="Z291" s="44" t="e">
        <f t="shared" si="38"/>
        <v>#DIV/0!</v>
      </c>
      <c r="AA291" s="44">
        <f t="shared" si="36"/>
        <v>0</v>
      </c>
      <c r="AB291" s="44">
        <v>0</v>
      </c>
      <c r="AC291" s="44">
        <v>0</v>
      </c>
      <c r="AD291" s="44">
        <v>0</v>
      </c>
      <c r="AE291" s="44"/>
      <c r="AF291" s="44" t="e">
        <f t="shared" si="35"/>
        <v>#DIV/0!</v>
      </c>
      <c r="AG291" s="44"/>
      <c r="AH291" s="44" t="e">
        <f t="shared" si="34"/>
        <v>#DIV/0!</v>
      </c>
      <c r="AI291" s="44" t="e">
        <f t="shared" si="37"/>
        <v>#DIV/0!</v>
      </c>
      <c r="AJ291" s="44" t="e">
        <f t="shared" si="39"/>
        <v>#DIV/0!</v>
      </c>
      <c r="AK291" s="43"/>
      <c r="AL291" s="40"/>
      <c r="AM291" s="40"/>
      <c r="AN291" s="40"/>
      <c r="AO291" s="40"/>
      <c r="AP291" s="40"/>
      <c r="AQ291" s="49"/>
      <c r="AR291" s="41"/>
      <c r="AS291" s="41">
        <v>10</v>
      </c>
      <c r="AT291" s="34">
        <f>(J291*10)/100</f>
        <v>0</v>
      </c>
      <c r="AU291" s="43"/>
      <c r="AV291" s="44">
        <v>0</v>
      </c>
      <c r="AW291" s="46">
        <f t="shared" si="40"/>
        <v>0</v>
      </c>
      <c r="AX291" s="46">
        <f>O291</f>
        <v>0</v>
      </c>
      <c r="AY291" s="43"/>
    </row>
    <row r="292" spans="1:51" ht="15.75" customHeight="1" x14ac:dyDescent="0.25">
      <c r="A292" s="47"/>
      <c r="B292" s="40"/>
      <c r="C292" s="41"/>
      <c r="D292" s="39"/>
      <c r="E292" s="43"/>
      <c r="F292" s="40"/>
      <c r="G292" s="41"/>
      <c r="H292" s="43"/>
      <c r="I292" s="43"/>
      <c r="J292" s="44">
        <v>0</v>
      </c>
      <c r="K292" s="44">
        <v>0</v>
      </c>
      <c r="L292" s="55">
        <v>0</v>
      </c>
      <c r="M292" s="55">
        <v>0</v>
      </c>
      <c r="N292" s="44">
        <v>0</v>
      </c>
      <c r="O292" s="34">
        <f t="shared" si="33"/>
        <v>0</v>
      </c>
      <c r="P292" s="34">
        <f t="shared" si="33"/>
        <v>0</v>
      </c>
      <c r="Q292" s="43"/>
      <c r="R292" s="43"/>
      <c r="S292" s="43"/>
      <c r="T292" s="43"/>
      <c r="U292" s="48"/>
      <c r="V292" s="41"/>
      <c r="W292" s="41"/>
      <c r="X292" s="50"/>
      <c r="Y292" s="34" t="e">
        <f>P292/AA292</f>
        <v>#DIV/0!</v>
      </c>
      <c r="Z292" s="44" t="e">
        <f t="shared" si="38"/>
        <v>#DIV/0!</v>
      </c>
      <c r="AA292" s="44">
        <f t="shared" si="36"/>
        <v>0</v>
      </c>
      <c r="AB292" s="44">
        <v>0</v>
      </c>
      <c r="AC292" s="44">
        <v>0</v>
      </c>
      <c r="AD292" s="44">
        <v>0</v>
      </c>
      <c r="AE292" s="44"/>
      <c r="AF292" s="44" t="e">
        <f t="shared" si="35"/>
        <v>#DIV/0!</v>
      </c>
      <c r="AG292" s="44"/>
      <c r="AH292" s="44" t="e">
        <f t="shared" si="34"/>
        <v>#DIV/0!</v>
      </c>
      <c r="AI292" s="44" t="e">
        <f t="shared" si="37"/>
        <v>#DIV/0!</v>
      </c>
      <c r="AJ292" s="44" t="e">
        <f t="shared" si="39"/>
        <v>#DIV/0!</v>
      </c>
      <c r="AK292" s="43"/>
      <c r="AL292" s="40"/>
      <c r="AM292" s="40"/>
      <c r="AN292" s="40"/>
      <c r="AO292" s="40"/>
      <c r="AP292" s="40"/>
      <c r="AQ292" s="49"/>
      <c r="AR292" s="41"/>
      <c r="AS292" s="41">
        <v>10</v>
      </c>
      <c r="AT292" s="34">
        <f>(J292*10)/100</f>
        <v>0</v>
      </c>
      <c r="AU292" s="43"/>
      <c r="AV292" s="44">
        <v>0</v>
      </c>
      <c r="AW292" s="46">
        <f t="shared" si="40"/>
        <v>0</v>
      </c>
      <c r="AX292" s="46">
        <f>O292</f>
        <v>0</v>
      </c>
      <c r="AY292" s="43"/>
    </row>
    <row r="293" spans="1:51" ht="15.75" customHeight="1" x14ac:dyDescent="0.25">
      <c r="A293" s="47"/>
      <c r="B293" s="40"/>
      <c r="C293" s="41"/>
      <c r="D293" s="39"/>
      <c r="E293" s="43"/>
      <c r="F293" s="40"/>
      <c r="G293" s="41"/>
      <c r="H293" s="43"/>
      <c r="I293" s="43"/>
      <c r="J293" s="44">
        <v>0</v>
      </c>
      <c r="K293" s="44">
        <v>0</v>
      </c>
      <c r="L293" s="55">
        <v>0</v>
      </c>
      <c r="M293" s="55">
        <v>0</v>
      </c>
      <c r="N293" s="44">
        <v>0</v>
      </c>
      <c r="O293" s="34">
        <f t="shared" si="33"/>
        <v>0</v>
      </c>
      <c r="P293" s="34">
        <f t="shared" si="33"/>
        <v>0</v>
      </c>
      <c r="Q293" s="43"/>
      <c r="R293" s="43"/>
      <c r="S293" s="43"/>
      <c r="T293" s="43"/>
      <c r="U293" s="48"/>
      <c r="V293" s="41"/>
      <c r="W293" s="41"/>
      <c r="X293" s="50"/>
      <c r="Y293" s="34" t="e">
        <f>P293/AA293</f>
        <v>#DIV/0!</v>
      </c>
      <c r="Z293" s="44" t="e">
        <f t="shared" si="38"/>
        <v>#DIV/0!</v>
      </c>
      <c r="AA293" s="44">
        <f t="shared" si="36"/>
        <v>0</v>
      </c>
      <c r="AB293" s="44">
        <v>0</v>
      </c>
      <c r="AC293" s="44">
        <v>0</v>
      </c>
      <c r="AD293" s="44">
        <v>0</v>
      </c>
      <c r="AE293" s="44"/>
      <c r="AF293" s="44" t="e">
        <f t="shared" si="35"/>
        <v>#DIV/0!</v>
      </c>
      <c r="AG293" s="44"/>
      <c r="AH293" s="44" t="e">
        <f t="shared" si="34"/>
        <v>#DIV/0!</v>
      </c>
      <c r="AI293" s="44" t="e">
        <f t="shared" si="37"/>
        <v>#DIV/0!</v>
      </c>
      <c r="AJ293" s="44" t="e">
        <f t="shared" si="39"/>
        <v>#DIV/0!</v>
      </c>
      <c r="AK293" s="43"/>
      <c r="AL293" s="40"/>
      <c r="AM293" s="40"/>
      <c r="AN293" s="40"/>
      <c r="AO293" s="40"/>
      <c r="AP293" s="40"/>
      <c r="AQ293" s="49"/>
      <c r="AR293" s="41"/>
      <c r="AS293" s="41">
        <v>10</v>
      </c>
      <c r="AT293" s="34">
        <f>(J293*10)/100</f>
        <v>0</v>
      </c>
      <c r="AU293" s="43"/>
      <c r="AV293" s="44">
        <v>0</v>
      </c>
      <c r="AW293" s="46">
        <f t="shared" si="40"/>
        <v>0</v>
      </c>
      <c r="AX293" s="46">
        <f>O293</f>
        <v>0</v>
      </c>
      <c r="AY293" s="43"/>
    </row>
    <row r="294" spans="1:51" ht="15.75" customHeight="1" x14ac:dyDescent="0.25">
      <c r="A294" s="47"/>
      <c r="B294" s="40"/>
      <c r="C294" s="41"/>
      <c r="D294" s="39"/>
      <c r="E294" s="43"/>
      <c r="F294" s="40"/>
      <c r="G294" s="41"/>
      <c r="H294" s="43"/>
      <c r="I294" s="43"/>
      <c r="J294" s="44">
        <v>0</v>
      </c>
      <c r="K294" s="44">
        <v>0</v>
      </c>
      <c r="L294" s="55">
        <v>0</v>
      </c>
      <c r="M294" s="55">
        <v>0</v>
      </c>
      <c r="N294" s="44">
        <v>0</v>
      </c>
      <c r="O294" s="34">
        <f t="shared" ref="O294:P309" si="41">N294</f>
        <v>0</v>
      </c>
      <c r="P294" s="34">
        <f t="shared" si="41"/>
        <v>0</v>
      </c>
      <c r="Q294" s="43"/>
      <c r="R294" s="43"/>
      <c r="S294" s="43"/>
      <c r="T294" s="43"/>
      <c r="U294" s="48"/>
      <c r="V294" s="41"/>
      <c r="W294" s="41"/>
      <c r="X294" s="50"/>
      <c r="Y294" s="34" t="e">
        <f>P294/AA294</f>
        <v>#DIV/0!</v>
      </c>
      <c r="Z294" s="44" t="e">
        <f t="shared" si="38"/>
        <v>#DIV/0!</v>
      </c>
      <c r="AA294" s="44">
        <f t="shared" si="36"/>
        <v>0</v>
      </c>
      <c r="AB294" s="44">
        <v>0</v>
      </c>
      <c r="AC294" s="44">
        <v>0</v>
      </c>
      <c r="AD294" s="44">
        <v>0</v>
      </c>
      <c r="AE294" s="44"/>
      <c r="AF294" s="44" t="e">
        <f t="shared" si="35"/>
        <v>#DIV/0!</v>
      </c>
      <c r="AG294" s="44"/>
      <c r="AH294" s="44" t="e">
        <f t="shared" si="34"/>
        <v>#DIV/0!</v>
      </c>
      <c r="AI294" s="44" t="e">
        <f t="shared" si="37"/>
        <v>#DIV/0!</v>
      </c>
      <c r="AJ294" s="44" t="e">
        <f t="shared" si="39"/>
        <v>#DIV/0!</v>
      </c>
      <c r="AK294" s="43"/>
      <c r="AL294" s="40"/>
      <c r="AM294" s="40"/>
      <c r="AN294" s="40"/>
      <c r="AO294" s="40"/>
      <c r="AP294" s="40"/>
      <c r="AQ294" s="49"/>
      <c r="AR294" s="41"/>
      <c r="AS294" s="41">
        <v>10</v>
      </c>
      <c r="AT294" s="34">
        <f>(J294*10)/100</f>
        <v>0</v>
      </c>
      <c r="AU294" s="43"/>
      <c r="AV294" s="44">
        <v>0</v>
      </c>
      <c r="AW294" s="46">
        <f t="shared" si="40"/>
        <v>0</v>
      </c>
      <c r="AX294" s="46">
        <f>O294</f>
        <v>0</v>
      </c>
      <c r="AY294" s="43"/>
    </row>
    <row r="295" spans="1:51" ht="15.75" customHeight="1" x14ac:dyDescent="0.25">
      <c r="A295" s="47"/>
      <c r="B295" s="40"/>
      <c r="C295" s="41"/>
      <c r="D295" s="39"/>
      <c r="E295" s="43"/>
      <c r="F295" s="40"/>
      <c r="G295" s="41"/>
      <c r="H295" s="43"/>
      <c r="I295" s="43"/>
      <c r="J295" s="44">
        <v>0</v>
      </c>
      <c r="K295" s="44">
        <v>0</v>
      </c>
      <c r="L295" s="55">
        <v>0</v>
      </c>
      <c r="M295" s="55">
        <v>0</v>
      </c>
      <c r="N295" s="44">
        <v>0</v>
      </c>
      <c r="O295" s="34">
        <f t="shared" si="41"/>
        <v>0</v>
      </c>
      <c r="P295" s="34">
        <f t="shared" si="41"/>
        <v>0</v>
      </c>
      <c r="Q295" s="43"/>
      <c r="R295" s="43"/>
      <c r="S295" s="43"/>
      <c r="T295" s="43"/>
      <c r="U295" s="48"/>
      <c r="V295" s="41"/>
      <c r="W295" s="41"/>
      <c r="X295" s="50"/>
      <c r="Y295" s="34" t="e">
        <f>P295/AA295</f>
        <v>#DIV/0!</v>
      </c>
      <c r="Z295" s="44" t="e">
        <f t="shared" si="38"/>
        <v>#DIV/0!</v>
      </c>
      <c r="AA295" s="44">
        <f t="shared" si="36"/>
        <v>0</v>
      </c>
      <c r="AB295" s="44">
        <v>0</v>
      </c>
      <c r="AC295" s="44">
        <v>0</v>
      </c>
      <c r="AD295" s="44">
        <v>0</v>
      </c>
      <c r="AE295" s="44"/>
      <c r="AF295" s="44" t="e">
        <f t="shared" si="35"/>
        <v>#DIV/0!</v>
      </c>
      <c r="AG295" s="44"/>
      <c r="AH295" s="44" t="e">
        <f t="shared" si="34"/>
        <v>#DIV/0!</v>
      </c>
      <c r="AI295" s="44" t="e">
        <f t="shared" si="37"/>
        <v>#DIV/0!</v>
      </c>
      <c r="AJ295" s="44" t="e">
        <f t="shared" si="39"/>
        <v>#DIV/0!</v>
      </c>
      <c r="AK295" s="43"/>
      <c r="AL295" s="40"/>
      <c r="AM295" s="40"/>
      <c r="AN295" s="40"/>
      <c r="AO295" s="40"/>
      <c r="AP295" s="40"/>
      <c r="AQ295" s="49"/>
      <c r="AR295" s="41"/>
      <c r="AS295" s="41">
        <v>10</v>
      </c>
      <c r="AT295" s="34">
        <f>(J295*10)/100</f>
        <v>0</v>
      </c>
      <c r="AU295" s="43"/>
      <c r="AV295" s="44">
        <v>0</v>
      </c>
      <c r="AW295" s="46">
        <f t="shared" si="40"/>
        <v>0</v>
      </c>
      <c r="AX295" s="46">
        <f>O295</f>
        <v>0</v>
      </c>
      <c r="AY295" s="43"/>
    </row>
    <row r="296" spans="1:51" ht="15.75" customHeight="1" x14ac:dyDescent="0.25">
      <c r="A296" s="47"/>
      <c r="B296" s="40"/>
      <c r="C296" s="41"/>
      <c r="D296" s="39"/>
      <c r="E296" s="43"/>
      <c r="F296" s="40"/>
      <c r="G296" s="41"/>
      <c r="H296" s="43"/>
      <c r="I296" s="43"/>
      <c r="J296" s="44">
        <v>0</v>
      </c>
      <c r="K296" s="44">
        <v>0</v>
      </c>
      <c r="L296" s="55">
        <v>0</v>
      </c>
      <c r="M296" s="55">
        <v>0</v>
      </c>
      <c r="N296" s="44">
        <v>0</v>
      </c>
      <c r="O296" s="34">
        <f t="shared" si="41"/>
        <v>0</v>
      </c>
      <c r="P296" s="34">
        <f t="shared" si="41"/>
        <v>0</v>
      </c>
      <c r="Q296" s="43"/>
      <c r="R296" s="43"/>
      <c r="S296" s="43"/>
      <c r="T296" s="43"/>
      <c r="U296" s="48"/>
      <c r="V296" s="41"/>
      <c r="W296" s="41"/>
      <c r="X296" s="50"/>
      <c r="Y296" s="34" t="e">
        <f>P296/AA296</f>
        <v>#DIV/0!</v>
      </c>
      <c r="Z296" s="44" t="e">
        <f t="shared" si="38"/>
        <v>#DIV/0!</v>
      </c>
      <c r="AA296" s="44">
        <f t="shared" si="36"/>
        <v>0</v>
      </c>
      <c r="AB296" s="44">
        <v>0</v>
      </c>
      <c r="AC296" s="44">
        <v>0</v>
      </c>
      <c r="AD296" s="44">
        <v>0</v>
      </c>
      <c r="AE296" s="44"/>
      <c r="AF296" s="44" t="e">
        <f t="shared" si="35"/>
        <v>#DIV/0!</v>
      </c>
      <c r="AG296" s="44"/>
      <c r="AH296" s="44" t="e">
        <f t="shared" si="34"/>
        <v>#DIV/0!</v>
      </c>
      <c r="AI296" s="44" t="e">
        <f t="shared" si="37"/>
        <v>#DIV/0!</v>
      </c>
      <c r="AJ296" s="44" t="e">
        <f t="shared" si="39"/>
        <v>#DIV/0!</v>
      </c>
      <c r="AK296" s="43"/>
      <c r="AL296" s="40"/>
      <c r="AM296" s="40"/>
      <c r="AN296" s="40"/>
      <c r="AO296" s="40"/>
      <c r="AP296" s="40"/>
      <c r="AQ296" s="49"/>
      <c r="AR296" s="41"/>
      <c r="AS296" s="41">
        <v>10</v>
      </c>
      <c r="AT296" s="34">
        <f>(J296*10)/100</f>
        <v>0</v>
      </c>
      <c r="AU296" s="43"/>
      <c r="AV296" s="44">
        <v>0</v>
      </c>
      <c r="AW296" s="46">
        <f t="shared" si="40"/>
        <v>0</v>
      </c>
      <c r="AX296" s="46">
        <f>O296</f>
        <v>0</v>
      </c>
      <c r="AY296" s="43"/>
    </row>
    <row r="297" spans="1:51" ht="15.75" customHeight="1" x14ac:dyDescent="0.25">
      <c r="A297" s="47"/>
      <c r="B297" s="40"/>
      <c r="C297" s="41"/>
      <c r="D297" s="39"/>
      <c r="E297" s="43"/>
      <c r="F297" s="40"/>
      <c r="G297" s="41"/>
      <c r="H297" s="43"/>
      <c r="I297" s="43"/>
      <c r="J297" s="44">
        <v>0</v>
      </c>
      <c r="K297" s="44">
        <v>0</v>
      </c>
      <c r="L297" s="55">
        <v>0</v>
      </c>
      <c r="M297" s="55">
        <v>0</v>
      </c>
      <c r="N297" s="44">
        <v>0</v>
      </c>
      <c r="O297" s="34">
        <f t="shared" si="41"/>
        <v>0</v>
      </c>
      <c r="P297" s="34">
        <f t="shared" si="41"/>
        <v>0</v>
      </c>
      <c r="Q297" s="43"/>
      <c r="R297" s="43"/>
      <c r="S297" s="43"/>
      <c r="T297" s="43"/>
      <c r="U297" s="48"/>
      <c r="V297" s="41"/>
      <c r="W297" s="41"/>
      <c r="X297" s="50"/>
      <c r="Y297" s="34" t="e">
        <f>P297/AA297</f>
        <v>#DIV/0!</v>
      </c>
      <c r="Z297" s="44" t="e">
        <f t="shared" si="38"/>
        <v>#DIV/0!</v>
      </c>
      <c r="AA297" s="44">
        <f t="shared" si="36"/>
        <v>0</v>
      </c>
      <c r="AB297" s="44">
        <v>0</v>
      </c>
      <c r="AC297" s="44">
        <v>0</v>
      </c>
      <c r="AD297" s="44">
        <v>0</v>
      </c>
      <c r="AE297" s="44"/>
      <c r="AF297" s="44" t="e">
        <f t="shared" si="35"/>
        <v>#DIV/0!</v>
      </c>
      <c r="AG297" s="44"/>
      <c r="AH297" s="44" t="e">
        <f t="shared" si="34"/>
        <v>#DIV/0!</v>
      </c>
      <c r="AI297" s="44" t="e">
        <f t="shared" si="37"/>
        <v>#DIV/0!</v>
      </c>
      <c r="AJ297" s="44" t="e">
        <f t="shared" si="39"/>
        <v>#DIV/0!</v>
      </c>
      <c r="AK297" s="43"/>
      <c r="AL297" s="40"/>
      <c r="AM297" s="40"/>
      <c r="AN297" s="40"/>
      <c r="AO297" s="40"/>
      <c r="AP297" s="40"/>
      <c r="AQ297" s="49"/>
      <c r="AR297" s="41"/>
      <c r="AS297" s="41">
        <v>10</v>
      </c>
      <c r="AT297" s="34">
        <f>(J297*10)/100</f>
        <v>0</v>
      </c>
      <c r="AU297" s="43"/>
      <c r="AV297" s="44">
        <v>0</v>
      </c>
      <c r="AW297" s="46">
        <f t="shared" si="40"/>
        <v>0</v>
      </c>
      <c r="AX297" s="46">
        <f>O297</f>
        <v>0</v>
      </c>
      <c r="AY297" s="43"/>
    </row>
    <row r="298" spans="1:51" ht="15.75" customHeight="1" x14ac:dyDescent="0.25">
      <c r="A298" s="47"/>
      <c r="B298" s="40"/>
      <c r="C298" s="41"/>
      <c r="D298" s="39"/>
      <c r="E298" s="43"/>
      <c r="F298" s="40"/>
      <c r="G298" s="41"/>
      <c r="H298" s="43"/>
      <c r="I298" s="43"/>
      <c r="J298" s="44">
        <v>0</v>
      </c>
      <c r="K298" s="44">
        <v>0</v>
      </c>
      <c r="L298" s="55">
        <v>0</v>
      </c>
      <c r="M298" s="55">
        <v>0</v>
      </c>
      <c r="N298" s="44">
        <v>0</v>
      </c>
      <c r="O298" s="34">
        <f t="shared" si="41"/>
        <v>0</v>
      </c>
      <c r="P298" s="34">
        <f t="shared" si="41"/>
        <v>0</v>
      </c>
      <c r="Q298" s="43"/>
      <c r="R298" s="43"/>
      <c r="S298" s="43"/>
      <c r="T298" s="43"/>
      <c r="U298" s="48"/>
      <c r="V298" s="41"/>
      <c r="W298" s="41"/>
      <c r="X298" s="50"/>
      <c r="Y298" s="34" t="e">
        <f>P298/AA298</f>
        <v>#DIV/0!</v>
      </c>
      <c r="Z298" s="44" t="e">
        <f t="shared" si="38"/>
        <v>#DIV/0!</v>
      </c>
      <c r="AA298" s="44">
        <f t="shared" si="36"/>
        <v>0</v>
      </c>
      <c r="AB298" s="44">
        <v>0</v>
      </c>
      <c r="AC298" s="44">
        <v>0</v>
      </c>
      <c r="AD298" s="44">
        <v>0</v>
      </c>
      <c r="AE298" s="44"/>
      <c r="AF298" s="44" t="e">
        <f t="shared" si="35"/>
        <v>#DIV/0!</v>
      </c>
      <c r="AG298" s="44"/>
      <c r="AH298" s="44" t="e">
        <f t="shared" si="34"/>
        <v>#DIV/0!</v>
      </c>
      <c r="AI298" s="44" t="e">
        <f t="shared" si="37"/>
        <v>#DIV/0!</v>
      </c>
      <c r="AJ298" s="44" t="e">
        <f t="shared" si="39"/>
        <v>#DIV/0!</v>
      </c>
      <c r="AK298" s="43"/>
      <c r="AL298" s="40"/>
      <c r="AM298" s="40"/>
      <c r="AN298" s="40"/>
      <c r="AO298" s="40"/>
      <c r="AP298" s="40"/>
      <c r="AQ298" s="49"/>
      <c r="AR298" s="41"/>
      <c r="AS298" s="41">
        <v>10</v>
      </c>
      <c r="AT298" s="34">
        <f>(J298*10)/100</f>
        <v>0</v>
      </c>
      <c r="AU298" s="43"/>
      <c r="AV298" s="44">
        <v>0</v>
      </c>
      <c r="AW298" s="46">
        <f t="shared" si="40"/>
        <v>0</v>
      </c>
      <c r="AX298" s="46">
        <f>O298</f>
        <v>0</v>
      </c>
      <c r="AY298" s="43"/>
    </row>
    <row r="299" spans="1:51" ht="15.75" customHeight="1" x14ac:dyDescent="0.25">
      <c r="A299" s="47"/>
      <c r="B299" s="40"/>
      <c r="C299" s="41"/>
      <c r="D299" s="39"/>
      <c r="E299" s="43"/>
      <c r="F299" s="40"/>
      <c r="G299" s="41"/>
      <c r="H299" s="43"/>
      <c r="I299" s="43"/>
      <c r="J299" s="44">
        <v>0</v>
      </c>
      <c r="K299" s="44">
        <v>0</v>
      </c>
      <c r="L299" s="55">
        <v>0</v>
      </c>
      <c r="M299" s="55">
        <v>0</v>
      </c>
      <c r="N299" s="44">
        <v>0</v>
      </c>
      <c r="O299" s="34">
        <f t="shared" si="41"/>
        <v>0</v>
      </c>
      <c r="P299" s="34">
        <f t="shared" si="41"/>
        <v>0</v>
      </c>
      <c r="Q299" s="43"/>
      <c r="R299" s="43"/>
      <c r="S299" s="43"/>
      <c r="T299" s="43"/>
      <c r="U299" s="48"/>
      <c r="V299" s="41"/>
      <c r="W299" s="41"/>
      <c r="X299" s="50"/>
      <c r="Y299" s="34" t="e">
        <f>P299/AA299</f>
        <v>#DIV/0!</v>
      </c>
      <c r="Z299" s="44" t="e">
        <f t="shared" si="38"/>
        <v>#DIV/0!</v>
      </c>
      <c r="AA299" s="44">
        <f t="shared" si="36"/>
        <v>0</v>
      </c>
      <c r="AB299" s="44">
        <v>0</v>
      </c>
      <c r="AC299" s="44">
        <v>0</v>
      </c>
      <c r="AD299" s="44">
        <v>0</v>
      </c>
      <c r="AE299" s="44"/>
      <c r="AF299" s="44" t="e">
        <f t="shared" si="35"/>
        <v>#DIV/0!</v>
      </c>
      <c r="AG299" s="44"/>
      <c r="AH299" s="44" t="e">
        <f t="shared" si="34"/>
        <v>#DIV/0!</v>
      </c>
      <c r="AI299" s="44" t="e">
        <f t="shared" si="37"/>
        <v>#DIV/0!</v>
      </c>
      <c r="AJ299" s="44" t="e">
        <f t="shared" si="39"/>
        <v>#DIV/0!</v>
      </c>
      <c r="AK299" s="43"/>
      <c r="AL299" s="40"/>
      <c r="AM299" s="40"/>
      <c r="AN299" s="40"/>
      <c r="AO299" s="40"/>
      <c r="AP299" s="40"/>
      <c r="AQ299" s="49"/>
      <c r="AR299" s="41"/>
      <c r="AS299" s="41">
        <v>10</v>
      </c>
      <c r="AT299" s="34">
        <f>(J299*10)/100</f>
        <v>0</v>
      </c>
      <c r="AU299" s="43"/>
      <c r="AV299" s="44">
        <v>0</v>
      </c>
      <c r="AW299" s="46">
        <f t="shared" si="40"/>
        <v>0</v>
      </c>
      <c r="AX299" s="46">
        <f>O299</f>
        <v>0</v>
      </c>
      <c r="AY299" s="43"/>
    </row>
    <row r="300" spans="1:51" ht="15.75" customHeight="1" x14ac:dyDescent="0.25">
      <c r="A300" s="47"/>
      <c r="B300" s="40"/>
      <c r="C300" s="41"/>
      <c r="D300" s="39"/>
      <c r="E300" s="43"/>
      <c r="F300" s="40"/>
      <c r="G300" s="41"/>
      <c r="H300" s="43"/>
      <c r="I300" s="43"/>
      <c r="J300" s="44">
        <v>0</v>
      </c>
      <c r="K300" s="44">
        <v>0</v>
      </c>
      <c r="L300" s="55">
        <v>0</v>
      </c>
      <c r="M300" s="55">
        <v>0</v>
      </c>
      <c r="N300" s="44">
        <v>0</v>
      </c>
      <c r="O300" s="34">
        <f t="shared" si="41"/>
        <v>0</v>
      </c>
      <c r="P300" s="34">
        <f t="shared" si="41"/>
        <v>0</v>
      </c>
      <c r="Q300" s="43"/>
      <c r="R300" s="43"/>
      <c r="S300" s="43"/>
      <c r="T300" s="43"/>
      <c r="U300" s="48"/>
      <c r="V300" s="41"/>
      <c r="W300" s="41"/>
      <c r="X300" s="50"/>
      <c r="Y300" s="34" t="e">
        <f>P300/AA300</f>
        <v>#DIV/0!</v>
      </c>
      <c r="Z300" s="44" t="e">
        <f t="shared" si="38"/>
        <v>#DIV/0!</v>
      </c>
      <c r="AA300" s="44">
        <f t="shared" si="36"/>
        <v>0</v>
      </c>
      <c r="AB300" s="44">
        <v>0</v>
      </c>
      <c r="AC300" s="44">
        <v>0</v>
      </c>
      <c r="AD300" s="44">
        <v>0</v>
      </c>
      <c r="AE300" s="44"/>
      <c r="AF300" s="44" t="e">
        <f t="shared" si="35"/>
        <v>#DIV/0!</v>
      </c>
      <c r="AG300" s="44"/>
      <c r="AH300" s="44" t="e">
        <f t="shared" si="34"/>
        <v>#DIV/0!</v>
      </c>
      <c r="AI300" s="44" t="e">
        <f t="shared" si="37"/>
        <v>#DIV/0!</v>
      </c>
      <c r="AJ300" s="44" t="e">
        <f t="shared" si="39"/>
        <v>#DIV/0!</v>
      </c>
      <c r="AK300" s="43"/>
      <c r="AL300" s="40"/>
      <c r="AM300" s="40"/>
      <c r="AN300" s="40"/>
      <c r="AO300" s="40"/>
      <c r="AP300" s="40"/>
      <c r="AQ300" s="49"/>
      <c r="AR300" s="41"/>
      <c r="AS300" s="41">
        <v>10</v>
      </c>
      <c r="AT300" s="34">
        <f>(J300*10)/100</f>
        <v>0</v>
      </c>
      <c r="AU300" s="43"/>
      <c r="AV300" s="44">
        <v>0</v>
      </c>
      <c r="AW300" s="46">
        <f t="shared" si="40"/>
        <v>0</v>
      </c>
      <c r="AX300" s="46">
        <f>O300</f>
        <v>0</v>
      </c>
      <c r="AY300" s="43"/>
    </row>
    <row r="301" spans="1:51" ht="15.75" customHeight="1" x14ac:dyDescent="0.25">
      <c r="A301" s="47"/>
      <c r="B301" s="40"/>
      <c r="C301" s="41"/>
      <c r="D301" s="39"/>
      <c r="E301" s="43"/>
      <c r="F301" s="40"/>
      <c r="G301" s="41"/>
      <c r="H301" s="43"/>
      <c r="I301" s="43"/>
      <c r="J301" s="44">
        <v>0</v>
      </c>
      <c r="K301" s="44">
        <v>0</v>
      </c>
      <c r="L301" s="55">
        <v>0</v>
      </c>
      <c r="M301" s="55">
        <v>0</v>
      </c>
      <c r="N301" s="44">
        <v>0</v>
      </c>
      <c r="O301" s="34">
        <f t="shared" si="41"/>
        <v>0</v>
      </c>
      <c r="P301" s="34">
        <f t="shared" si="41"/>
        <v>0</v>
      </c>
      <c r="Q301" s="43"/>
      <c r="R301" s="43"/>
      <c r="S301" s="43"/>
      <c r="T301" s="43"/>
      <c r="U301" s="48"/>
      <c r="V301" s="41"/>
      <c r="W301" s="41"/>
      <c r="X301" s="50"/>
      <c r="Y301" s="34" t="e">
        <f>P301/AA301</f>
        <v>#DIV/0!</v>
      </c>
      <c r="Z301" s="44" t="e">
        <f t="shared" si="38"/>
        <v>#DIV/0!</v>
      </c>
      <c r="AA301" s="44">
        <f t="shared" si="36"/>
        <v>0</v>
      </c>
      <c r="AB301" s="44">
        <v>0</v>
      </c>
      <c r="AC301" s="44">
        <v>0</v>
      </c>
      <c r="AD301" s="44">
        <v>0</v>
      </c>
      <c r="AE301" s="44"/>
      <c r="AF301" s="44" t="e">
        <f t="shared" si="35"/>
        <v>#DIV/0!</v>
      </c>
      <c r="AG301" s="44"/>
      <c r="AH301" s="44" t="e">
        <f t="shared" si="34"/>
        <v>#DIV/0!</v>
      </c>
      <c r="AI301" s="44" t="e">
        <f t="shared" si="37"/>
        <v>#DIV/0!</v>
      </c>
      <c r="AJ301" s="44" t="e">
        <f t="shared" si="39"/>
        <v>#DIV/0!</v>
      </c>
      <c r="AK301" s="43"/>
      <c r="AL301" s="40"/>
      <c r="AM301" s="40"/>
      <c r="AN301" s="40"/>
      <c r="AO301" s="40"/>
      <c r="AP301" s="40"/>
      <c r="AQ301" s="49"/>
      <c r="AR301" s="41"/>
      <c r="AS301" s="41">
        <v>10</v>
      </c>
      <c r="AT301" s="34">
        <f>(J301*10)/100</f>
        <v>0</v>
      </c>
      <c r="AU301" s="43"/>
      <c r="AV301" s="44">
        <v>0</v>
      </c>
      <c r="AW301" s="46">
        <f t="shared" si="40"/>
        <v>0</v>
      </c>
      <c r="AX301" s="46">
        <f>O301</f>
        <v>0</v>
      </c>
      <c r="AY301" s="43"/>
    </row>
    <row r="302" spans="1:51" ht="15.75" customHeight="1" x14ac:dyDescent="0.25">
      <c r="A302" s="47"/>
      <c r="B302" s="40"/>
      <c r="C302" s="41"/>
      <c r="D302" s="39"/>
      <c r="E302" s="43"/>
      <c r="F302" s="40"/>
      <c r="G302" s="41"/>
      <c r="H302" s="43"/>
      <c r="I302" s="43"/>
      <c r="J302" s="44">
        <v>0</v>
      </c>
      <c r="K302" s="44">
        <v>0</v>
      </c>
      <c r="L302" s="55">
        <v>0</v>
      </c>
      <c r="M302" s="55">
        <v>0</v>
      </c>
      <c r="N302" s="44">
        <v>0</v>
      </c>
      <c r="O302" s="34">
        <f t="shared" si="41"/>
        <v>0</v>
      </c>
      <c r="P302" s="34">
        <f t="shared" si="41"/>
        <v>0</v>
      </c>
      <c r="Q302" s="43"/>
      <c r="R302" s="43"/>
      <c r="S302" s="43"/>
      <c r="T302" s="43"/>
      <c r="U302" s="48"/>
      <c r="V302" s="41"/>
      <c r="W302" s="41"/>
      <c r="X302" s="50"/>
      <c r="Y302" s="34" t="e">
        <f>P302/AA302</f>
        <v>#DIV/0!</v>
      </c>
      <c r="Z302" s="44" t="e">
        <f t="shared" si="38"/>
        <v>#DIV/0!</v>
      </c>
      <c r="AA302" s="44">
        <f t="shared" si="36"/>
        <v>0</v>
      </c>
      <c r="AB302" s="44">
        <v>0</v>
      </c>
      <c r="AC302" s="44">
        <v>0</v>
      </c>
      <c r="AD302" s="44">
        <v>0</v>
      </c>
      <c r="AE302" s="44"/>
      <c r="AF302" s="44" t="e">
        <f t="shared" si="35"/>
        <v>#DIV/0!</v>
      </c>
      <c r="AG302" s="44"/>
      <c r="AH302" s="44" t="e">
        <f t="shared" si="34"/>
        <v>#DIV/0!</v>
      </c>
      <c r="AI302" s="44" t="e">
        <f t="shared" si="37"/>
        <v>#DIV/0!</v>
      </c>
      <c r="AJ302" s="44" t="e">
        <f t="shared" si="39"/>
        <v>#DIV/0!</v>
      </c>
      <c r="AK302" s="43"/>
      <c r="AL302" s="40"/>
      <c r="AM302" s="40"/>
      <c r="AN302" s="40"/>
      <c r="AO302" s="40"/>
      <c r="AP302" s="40"/>
      <c r="AQ302" s="49"/>
      <c r="AR302" s="41"/>
      <c r="AS302" s="41">
        <v>10</v>
      </c>
      <c r="AT302" s="34">
        <f>(J302*10)/100</f>
        <v>0</v>
      </c>
      <c r="AU302" s="43"/>
      <c r="AV302" s="44">
        <v>0</v>
      </c>
      <c r="AW302" s="46">
        <f t="shared" si="40"/>
        <v>0</v>
      </c>
      <c r="AX302" s="46">
        <f>O302</f>
        <v>0</v>
      </c>
      <c r="AY302" s="43"/>
    </row>
    <row r="303" spans="1:51" ht="15.75" customHeight="1" x14ac:dyDescent="0.25">
      <c r="A303" s="47"/>
      <c r="B303" s="40"/>
      <c r="C303" s="41"/>
      <c r="D303" s="39"/>
      <c r="E303" s="43"/>
      <c r="F303" s="40"/>
      <c r="G303" s="41"/>
      <c r="H303" s="43"/>
      <c r="I303" s="43"/>
      <c r="J303" s="44">
        <v>0</v>
      </c>
      <c r="K303" s="44">
        <v>0</v>
      </c>
      <c r="L303" s="55">
        <v>0</v>
      </c>
      <c r="M303" s="55">
        <v>0</v>
      </c>
      <c r="N303" s="44">
        <v>0</v>
      </c>
      <c r="O303" s="34">
        <f t="shared" si="41"/>
        <v>0</v>
      </c>
      <c r="P303" s="34">
        <f t="shared" si="41"/>
        <v>0</v>
      </c>
      <c r="Q303" s="43"/>
      <c r="R303" s="43"/>
      <c r="S303" s="43"/>
      <c r="T303" s="43"/>
      <c r="U303" s="48"/>
      <c r="V303" s="41"/>
      <c r="W303" s="41"/>
      <c r="X303" s="50"/>
      <c r="Y303" s="34" t="e">
        <f>P303/AA303</f>
        <v>#DIV/0!</v>
      </c>
      <c r="Z303" s="44" t="e">
        <f t="shared" si="38"/>
        <v>#DIV/0!</v>
      </c>
      <c r="AA303" s="44">
        <f t="shared" si="36"/>
        <v>0</v>
      </c>
      <c r="AB303" s="44">
        <v>0</v>
      </c>
      <c r="AC303" s="44">
        <v>0</v>
      </c>
      <c r="AD303" s="44">
        <v>0</v>
      </c>
      <c r="AE303" s="44"/>
      <c r="AF303" s="44" t="e">
        <f t="shared" si="35"/>
        <v>#DIV/0!</v>
      </c>
      <c r="AG303" s="44"/>
      <c r="AH303" s="44" t="e">
        <f t="shared" si="34"/>
        <v>#DIV/0!</v>
      </c>
      <c r="AI303" s="44" t="e">
        <f t="shared" si="37"/>
        <v>#DIV/0!</v>
      </c>
      <c r="AJ303" s="44" t="e">
        <f t="shared" si="39"/>
        <v>#DIV/0!</v>
      </c>
      <c r="AK303" s="43"/>
      <c r="AL303" s="40"/>
      <c r="AM303" s="40"/>
      <c r="AN303" s="40"/>
      <c r="AO303" s="40"/>
      <c r="AP303" s="40"/>
      <c r="AQ303" s="49"/>
      <c r="AR303" s="41"/>
      <c r="AS303" s="41">
        <v>10</v>
      </c>
      <c r="AT303" s="34">
        <f>(J303*10)/100</f>
        <v>0</v>
      </c>
      <c r="AU303" s="43"/>
      <c r="AV303" s="44">
        <v>0</v>
      </c>
      <c r="AW303" s="46">
        <f t="shared" si="40"/>
        <v>0</v>
      </c>
      <c r="AX303" s="46">
        <f>O303</f>
        <v>0</v>
      </c>
      <c r="AY303" s="43"/>
    </row>
    <row r="304" spans="1:51" ht="15.75" customHeight="1" x14ac:dyDescent="0.25">
      <c r="A304" s="47"/>
      <c r="B304" s="40"/>
      <c r="C304" s="41"/>
      <c r="D304" s="39"/>
      <c r="E304" s="43"/>
      <c r="F304" s="40"/>
      <c r="G304" s="41"/>
      <c r="H304" s="43"/>
      <c r="I304" s="43"/>
      <c r="J304" s="44">
        <v>0</v>
      </c>
      <c r="K304" s="44">
        <v>0</v>
      </c>
      <c r="L304" s="55">
        <v>0</v>
      </c>
      <c r="M304" s="55">
        <v>0</v>
      </c>
      <c r="N304" s="44">
        <v>0</v>
      </c>
      <c r="O304" s="34">
        <f t="shared" si="41"/>
        <v>0</v>
      </c>
      <c r="P304" s="34">
        <f t="shared" si="41"/>
        <v>0</v>
      </c>
      <c r="Q304" s="43"/>
      <c r="R304" s="43"/>
      <c r="S304" s="43"/>
      <c r="T304" s="43"/>
      <c r="U304" s="48"/>
      <c r="V304" s="41"/>
      <c r="W304" s="41"/>
      <c r="X304" s="50"/>
      <c r="Y304" s="34" t="e">
        <f>P304/AA304</f>
        <v>#DIV/0!</v>
      </c>
      <c r="Z304" s="44" t="e">
        <f t="shared" si="38"/>
        <v>#DIV/0!</v>
      </c>
      <c r="AA304" s="44">
        <f t="shared" si="36"/>
        <v>0</v>
      </c>
      <c r="AB304" s="44">
        <v>0</v>
      </c>
      <c r="AC304" s="44">
        <v>0</v>
      </c>
      <c r="AD304" s="44">
        <v>0</v>
      </c>
      <c r="AE304" s="44"/>
      <c r="AF304" s="44" t="e">
        <f t="shared" si="35"/>
        <v>#DIV/0!</v>
      </c>
      <c r="AG304" s="44"/>
      <c r="AH304" s="44" t="e">
        <f t="shared" si="34"/>
        <v>#DIV/0!</v>
      </c>
      <c r="AI304" s="44" t="e">
        <f t="shared" si="37"/>
        <v>#DIV/0!</v>
      </c>
      <c r="AJ304" s="44" t="e">
        <f t="shared" si="39"/>
        <v>#DIV/0!</v>
      </c>
      <c r="AK304" s="43"/>
      <c r="AL304" s="40"/>
      <c r="AM304" s="40"/>
      <c r="AN304" s="40"/>
      <c r="AO304" s="40"/>
      <c r="AP304" s="40"/>
      <c r="AQ304" s="49"/>
      <c r="AR304" s="41"/>
      <c r="AS304" s="41">
        <v>10</v>
      </c>
      <c r="AT304" s="34">
        <f>(J304*10)/100</f>
        <v>0</v>
      </c>
      <c r="AU304" s="43"/>
      <c r="AV304" s="44">
        <v>0</v>
      </c>
      <c r="AW304" s="46">
        <f t="shared" si="40"/>
        <v>0</v>
      </c>
      <c r="AX304" s="46">
        <f>O304</f>
        <v>0</v>
      </c>
      <c r="AY304" s="43"/>
    </row>
    <row r="305" spans="1:51" ht="15.75" customHeight="1" x14ac:dyDescent="0.25">
      <c r="A305" s="47"/>
      <c r="B305" s="40"/>
      <c r="C305" s="41"/>
      <c r="D305" s="39"/>
      <c r="E305" s="43"/>
      <c r="F305" s="40"/>
      <c r="G305" s="41"/>
      <c r="H305" s="43"/>
      <c r="I305" s="43"/>
      <c r="J305" s="44">
        <v>0</v>
      </c>
      <c r="K305" s="44">
        <v>0</v>
      </c>
      <c r="L305" s="55">
        <v>0</v>
      </c>
      <c r="M305" s="55">
        <v>0</v>
      </c>
      <c r="N305" s="44">
        <v>0</v>
      </c>
      <c r="O305" s="34">
        <f t="shared" si="41"/>
        <v>0</v>
      </c>
      <c r="P305" s="34">
        <f t="shared" si="41"/>
        <v>0</v>
      </c>
      <c r="Q305" s="43"/>
      <c r="R305" s="43"/>
      <c r="S305" s="43"/>
      <c r="T305" s="43"/>
      <c r="U305" s="48"/>
      <c r="V305" s="41"/>
      <c r="W305" s="41"/>
      <c r="X305" s="50"/>
      <c r="Y305" s="34" t="e">
        <f>P305/AA305</f>
        <v>#DIV/0!</v>
      </c>
      <c r="Z305" s="44" t="e">
        <f t="shared" si="38"/>
        <v>#DIV/0!</v>
      </c>
      <c r="AA305" s="44">
        <f t="shared" si="36"/>
        <v>0</v>
      </c>
      <c r="AB305" s="44">
        <v>0</v>
      </c>
      <c r="AC305" s="44">
        <v>0</v>
      </c>
      <c r="AD305" s="44">
        <v>0</v>
      </c>
      <c r="AE305" s="44"/>
      <c r="AF305" s="44" t="e">
        <f t="shared" si="35"/>
        <v>#DIV/0!</v>
      </c>
      <c r="AG305" s="44"/>
      <c r="AH305" s="44" t="e">
        <f t="shared" si="34"/>
        <v>#DIV/0!</v>
      </c>
      <c r="AI305" s="44" t="e">
        <f t="shared" si="37"/>
        <v>#DIV/0!</v>
      </c>
      <c r="AJ305" s="44" t="e">
        <f t="shared" si="39"/>
        <v>#DIV/0!</v>
      </c>
      <c r="AK305" s="43"/>
      <c r="AL305" s="40"/>
      <c r="AM305" s="40"/>
      <c r="AN305" s="40"/>
      <c r="AO305" s="40"/>
      <c r="AP305" s="40"/>
      <c r="AQ305" s="49"/>
      <c r="AR305" s="41"/>
      <c r="AS305" s="41">
        <v>10</v>
      </c>
      <c r="AT305" s="34">
        <f>(J305*10)/100</f>
        <v>0</v>
      </c>
      <c r="AU305" s="43"/>
      <c r="AV305" s="44">
        <v>0</v>
      </c>
      <c r="AW305" s="46">
        <f t="shared" si="40"/>
        <v>0</v>
      </c>
      <c r="AX305" s="46">
        <f>O305</f>
        <v>0</v>
      </c>
      <c r="AY305" s="43"/>
    </row>
    <row r="306" spans="1:51" ht="15.75" customHeight="1" x14ac:dyDescent="0.25">
      <c r="A306" s="47"/>
      <c r="B306" s="40"/>
      <c r="C306" s="41"/>
      <c r="D306" s="39"/>
      <c r="E306" s="43"/>
      <c r="F306" s="40"/>
      <c r="G306" s="41"/>
      <c r="H306" s="43"/>
      <c r="I306" s="43"/>
      <c r="J306" s="44">
        <v>0</v>
      </c>
      <c r="K306" s="44">
        <v>0</v>
      </c>
      <c r="L306" s="55">
        <v>0</v>
      </c>
      <c r="M306" s="55">
        <v>0</v>
      </c>
      <c r="N306" s="44">
        <v>0</v>
      </c>
      <c r="O306" s="34">
        <f t="shared" si="41"/>
        <v>0</v>
      </c>
      <c r="P306" s="34">
        <f t="shared" si="41"/>
        <v>0</v>
      </c>
      <c r="Q306" s="43"/>
      <c r="R306" s="43"/>
      <c r="S306" s="43"/>
      <c r="T306" s="43"/>
      <c r="U306" s="48"/>
      <c r="V306" s="41"/>
      <c r="W306" s="41"/>
      <c r="X306" s="50"/>
      <c r="Y306" s="34" t="e">
        <f>P306/AA306</f>
        <v>#DIV/0!</v>
      </c>
      <c r="Z306" s="44" t="e">
        <f t="shared" si="38"/>
        <v>#DIV/0!</v>
      </c>
      <c r="AA306" s="44">
        <f t="shared" si="36"/>
        <v>0</v>
      </c>
      <c r="AB306" s="44">
        <v>0</v>
      </c>
      <c r="AC306" s="44">
        <v>0</v>
      </c>
      <c r="AD306" s="44">
        <v>0</v>
      </c>
      <c r="AE306" s="44"/>
      <c r="AF306" s="44" t="e">
        <f t="shared" si="35"/>
        <v>#DIV/0!</v>
      </c>
      <c r="AG306" s="44"/>
      <c r="AH306" s="44" t="e">
        <f t="shared" si="34"/>
        <v>#DIV/0!</v>
      </c>
      <c r="AI306" s="44" t="e">
        <f t="shared" si="37"/>
        <v>#DIV/0!</v>
      </c>
      <c r="AJ306" s="44" t="e">
        <f t="shared" si="39"/>
        <v>#DIV/0!</v>
      </c>
      <c r="AK306" s="43"/>
      <c r="AL306" s="40"/>
      <c r="AM306" s="40"/>
      <c r="AN306" s="40"/>
      <c r="AO306" s="40"/>
      <c r="AP306" s="40"/>
      <c r="AQ306" s="49"/>
      <c r="AR306" s="41"/>
      <c r="AS306" s="41">
        <v>10</v>
      </c>
      <c r="AT306" s="34">
        <f>(J306*10)/100</f>
        <v>0</v>
      </c>
      <c r="AU306" s="43"/>
      <c r="AV306" s="44">
        <v>0</v>
      </c>
      <c r="AW306" s="46">
        <f t="shared" si="40"/>
        <v>0</v>
      </c>
      <c r="AX306" s="46">
        <f>O306</f>
        <v>0</v>
      </c>
      <c r="AY306" s="43"/>
    </row>
    <row r="307" spans="1:51" ht="15.75" customHeight="1" x14ac:dyDescent="0.25">
      <c r="A307" s="47"/>
      <c r="B307" s="40"/>
      <c r="C307" s="41"/>
      <c r="D307" s="39"/>
      <c r="E307" s="43"/>
      <c r="F307" s="40"/>
      <c r="G307" s="41"/>
      <c r="H307" s="43"/>
      <c r="I307" s="43"/>
      <c r="J307" s="44">
        <v>0</v>
      </c>
      <c r="K307" s="44">
        <v>0</v>
      </c>
      <c r="L307" s="55">
        <v>0</v>
      </c>
      <c r="M307" s="55">
        <v>0</v>
      </c>
      <c r="N307" s="44">
        <v>0</v>
      </c>
      <c r="O307" s="34">
        <f t="shared" si="41"/>
        <v>0</v>
      </c>
      <c r="P307" s="34">
        <f t="shared" si="41"/>
        <v>0</v>
      </c>
      <c r="Q307" s="43"/>
      <c r="R307" s="43"/>
      <c r="S307" s="43"/>
      <c r="T307" s="43"/>
      <c r="U307" s="48"/>
      <c r="V307" s="41"/>
      <c r="W307" s="41"/>
      <c r="X307" s="50"/>
      <c r="Y307" s="34" t="e">
        <f>P307/AA307</f>
        <v>#DIV/0!</v>
      </c>
      <c r="Z307" s="44" t="e">
        <f t="shared" si="38"/>
        <v>#DIV/0!</v>
      </c>
      <c r="AA307" s="44">
        <f t="shared" si="36"/>
        <v>0</v>
      </c>
      <c r="AB307" s="44">
        <v>0</v>
      </c>
      <c r="AC307" s="44">
        <v>0</v>
      </c>
      <c r="AD307" s="44">
        <v>0</v>
      </c>
      <c r="AE307" s="44"/>
      <c r="AF307" s="44" t="e">
        <f t="shared" si="35"/>
        <v>#DIV/0!</v>
      </c>
      <c r="AG307" s="44"/>
      <c r="AH307" s="44" t="e">
        <f t="shared" si="34"/>
        <v>#DIV/0!</v>
      </c>
      <c r="AI307" s="44" t="e">
        <f t="shared" si="37"/>
        <v>#DIV/0!</v>
      </c>
      <c r="AJ307" s="44" t="e">
        <f t="shared" si="39"/>
        <v>#DIV/0!</v>
      </c>
      <c r="AK307" s="43"/>
      <c r="AL307" s="40"/>
      <c r="AM307" s="40"/>
      <c r="AN307" s="40"/>
      <c r="AO307" s="40"/>
      <c r="AP307" s="40"/>
      <c r="AQ307" s="49"/>
      <c r="AR307" s="41"/>
      <c r="AS307" s="41">
        <v>10</v>
      </c>
      <c r="AT307" s="34">
        <f>(J307*10)/100</f>
        <v>0</v>
      </c>
      <c r="AU307" s="43"/>
      <c r="AV307" s="44">
        <v>0</v>
      </c>
      <c r="AW307" s="46">
        <f t="shared" si="40"/>
        <v>0</v>
      </c>
      <c r="AX307" s="46">
        <f>O307</f>
        <v>0</v>
      </c>
      <c r="AY307" s="43"/>
    </row>
    <row r="308" spans="1:51" ht="15.75" customHeight="1" x14ac:dyDescent="0.25">
      <c r="A308" s="47"/>
      <c r="B308" s="40"/>
      <c r="C308" s="41"/>
      <c r="D308" s="39"/>
      <c r="E308" s="43"/>
      <c r="F308" s="40"/>
      <c r="G308" s="41"/>
      <c r="H308" s="43"/>
      <c r="I308" s="43"/>
      <c r="J308" s="44">
        <v>0</v>
      </c>
      <c r="K308" s="44">
        <v>0</v>
      </c>
      <c r="L308" s="55">
        <v>0</v>
      </c>
      <c r="M308" s="55">
        <v>0</v>
      </c>
      <c r="N308" s="44">
        <v>0</v>
      </c>
      <c r="O308" s="34">
        <f t="shared" si="41"/>
        <v>0</v>
      </c>
      <c r="P308" s="34">
        <f t="shared" si="41"/>
        <v>0</v>
      </c>
      <c r="Q308" s="43"/>
      <c r="R308" s="43"/>
      <c r="S308" s="43"/>
      <c r="T308" s="43"/>
      <c r="U308" s="48"/>
      <c r="V308" s="41"/>
      <c r="W308" s="41"/>
      <c r="X308" s="50"/>
      <c r="Y308" s="34" t="e">
        <f>P308/AA308</f>
        <v>#DIV/0!</v>
      </c>
      <c r="Z308" s="44" t="e">
        <f t="shared" si="38"/>
        <v>#DIV/0!</v>
      </c>
      <c r="AA308" s="44">
        <f t="shared" si="36"/>
        <v>0</v>
      </c>
      <c r="AB308" s="44">
        <v>0</v>
      </c>
      <c r="AC308" s="44">
        <v>0</v>
      </c>
      <c r="AD308" s="44">
        <v>0</v>
      </c>
      <c r="AE308" s="44"/>
      <c r="AF308" s="44" t="e">
        <f t="shared" si="35"/>
        <v>#DIV/0!</v>
      </c>
      <c r="AG308" s="44"/>
      <c r="AH308" s="44" t="e">
        <f t="shared" si="34"/>
        <v>#DIV/0!</v>
      </c>
      <c r="AI308" s="44" t="e">
        <f t="shared" si="37"/>
        <v>#DIV/0!</v>
      </c>
      <c r="AJ308" s="44" t="e">
        <f t="shared" si="39"/>
        <v>#DIV/0!</v>
      </c>
      <c r="AK308" s="43"/>
      <c r="AL308" s="40"/>
      <c r="AM308" s="40"/>
      <c r="AN308" s="40"/>
      <c r="AO308" s="40"/>
      <c r="AP308" s="40"/>
      <c r="AQ308" s="49"/>
      <c r="AR308" s="41"/>
      <c r="AS308" s="41">
        <v>10</v>
      </c>
      <c r="AT308" s="34">
        <f>(J308*10)/100</f>
        <v>0</v>
      </c>
      <c r="AU308" s="43"/>
      <c r="AV308" s="44">
        <v>0</v>
      </c>
      <c r="AW308" s="46">
        <f t="shared" si="40"/>
        <v>0</v>
      </c>
      <c r="AX308" s="46">
        <f>O308</f>
        <v>0</v>
      </c>
      <c r="AY308" s="43"/>
    </row>
    <row r="309" spans="1:51" ht="15.75" customHeight="1" x14ac:dyDescent="0.25">
      <c r="A309" s="47"/>
      <c r="B309" s="40"/>
      <c r="C309" s="41"/>
      <c r="D309" s="39"/>
      <c r="E309" s="43"/>
      <c r="F309" s="40"/>
      <c r="G309" s="41"/>
      <c r="H309" s="43"/>
      <c r="I309" s="43"/>
      <c r="J309" s="44">
        <v>0</v>
      </c>
      <c r="K309" s="44">
        <v>0</v>
      </c>
      <c r="L309" s="55">
        <v>0</v>
      </c>
      <c r="M309" s="55">
        <v>0</v>
      </c>
      <c r="N309" s="44">
        <v>0</v>
      </c>
      <c r="O309" s="34">
        <f t="shared" si="41"/>
        <v>0</v>
      </c>
      <c r="P309" s="34">
        <f t="shared" si="41"/>
        <v>0</v>
      </c>
      <c r="Q309" s="43"/>
      <c r="R309" s="43"/>
      <c r="S309" s="43"/>
      <c r="T309" s="43"/>
      <c r="U309" s="48"/>
      <c r="V309" s="41"/>
      <c r="W309" s="41"/>
      <c r="X309" s="50"/>
      <c r="Y309" s="34" t="e">
        <f>P309/AA309</f>
        <v>#DIV/0!</v>
      </c>
      <c r="Z309" s="44" t="e">
        <f t="shared" si="38"/>
        <v>#DIV/0!</v>
      </c>
      <c r="AA309" s="44">
        <f t="shared" si="36"/>
        <v>0</v>
      </c>
      <c r="AB309" s="44">
        <v>0</v>
      </c>
      <c r="AC309" s="44">
        <v>0</v>
      </c>
      <c r="AD309" s="44">
        <v>0</v>
      </c>
      <c r="AE309" s="44"/>
      <c r="AF309" s="44" t="e">
        <f t="shared" si="35"/>
        <v>#DIV/0!</v>
      </c>
      <c r="AG309" s="44"/>
      <c r="AH309" s="44" t="e">
        <f t="shared" si="34"/>
        <v>#DIV/0!</v>
      </c>
      <c r="AI309" s="44" t="e">
        <f t="shared" si="37"/>
        <v>#DIV/0!</v>
      </c>
      <c r="AJ309" s="44" t="e">
        <f t="shared" si="39"/>
        <v>#DIV/0!</v>
      </c>
      <c r="AK309" s="43"/>
      <c r="AL309" s="40"/>
      <c r="AM309" s="40"/>
      <c r="AN309" s="40"/>
      <c r="AO309" s="40"/>
      <c r="AP309" s="40"/>
      <c r="AQ309" s="49"/>
      <c r="AR309" s="41"/>
      <c r="AS309" s="41">
        <v>10</v>
      </c>
      <c r="AT309" s="34">
        <f>(J309*10)/100</f>
        <v>0</v>
      </c>
      <c r="AU309" s="43"/>
      <c r="AV309" s="44">
        <v>0</v>
      </c>
      <c r="AW309" s="46">
        <f t="shared" si="40"/>
        <v>0</v>
      </c>
      <c r="AX309" s="46">
        <f>O309</f>
        <v>0</v>
      </c>
      <c r="AY309" s="43"/>
    </row>
    <row r="310" spans="1:51" ht="15.75" customHeight="1" x14ac:dyDescent="0.25">
      <c r="A310" s="47"/>
      <c r="B310" s="40"/>
      <c r="C310" s="41"/>
      <c r="D310" s="39"/>
      <c r="E310" s="43"/>
      <c r="F310" s="40"/>
      <c r="G310" s="41"/>
      <c r="H310" s="43"/>
      <c r="I310" s="43"/>
      <c r="J310" s="44">
        <v>0</v>
      </c>
      <c r="K310" s="44">
        <v>0</v>
      </c>
      <c r="L310" s="55">
        <v>0</v>
      </c>
      <c r="M310" s="55">
        <v>0</v>
      </c>
      <c r="N310" s="44">
        <v>0</v>
      </c>
      <c r="O310" s="34">
        <f t="shared" ref="O310:P373" si="42">N310</f>
        <v>0</v>
      </c>
      <c r="P310" s="34">
        <f t="shared" si="42"/>
        <v>0</v>
      </c>
      <c r="Q310" s="43"/>
      <c r="R310" s="43"/>
      <c r="S310" s="43"/>
      <c r="T310" s="43"/>
      <c r="U310" s="48"/>
      <c r="V310" s="41"/>
      <c r="W310" s="41"/>
      <c r="X310" s="50"/>
      <c r="Y310" s="34" t="e">
        <f>P310/AA310</f>
        <v>#DIV/0!</v>
      </c>
      <c r="Z310" s="44" t="e">
        <f t="shared" si="38"/>
        <v>#DIV/0!</v>
      </c>
      <c r="AA310" s="44">
        <f t="shared" si="36"/>
        <v>0</v>
      </c>
      <c r="AB310" s="44">
        <v>0</v>
      </c>
      <c r="AC310" s="44">
        <v>0</v>
      </c>
      <c r="AD310" s="44">
        <v>0</v>
      </c>
      <c r="AE310" s="44"/>
      <c r="AF310" s="44" t="e">
        <f t="shared" si="35"/>
        <v>#DIV/0!</v>
      </c>
      <c r="AG310" s="44"/>
      <c r="AH310" s="44" t="e">
        <f t="shared" si="34"/>
        <v>#DIV/0!</v>
      </c>
      <c r="AI310" s="44" t="e">
        <f t="shared" si="37"/>
        <v>#DIV/0!</v>
      </c>
      <c r="AJ310" s="44" t="e">
        <f t="shared" si="39"/>
        <v>#DIV/0!</v>
      </c>
      <c r="AK310" s="43"/>
      <c r="AL310" s="40"/>
      <c r="AM310" s="40"/>
      <c r="AN310" s="40"/>
      <c r="AO310" s="40"/>
      <c r="AP310" s="40"/>
      <c r="AQ310" s="49"/>
      <c r="AR310" s="41"/>
      <c r="AS310" s="41">
        <v>10</v>
      </c>
      <c r="AT310" s="34">
        <f>(J310*10)/100</f>
        <v>0</v>
      </c>
      <c r="AU310" s="43"/>
      <c r="AV310" s="44">
        <v>0</v>
      </c>
      <c r="AW310" s="46">
        <f t="shared" si="40"/>
        <v>0</v>
      </c>
      <c r="AX310" s="46">
        <f>O310</f>
        <v>0</v>
      </c>
      <c r="AY310" s="43"/>
    </row>
    <row r="311" spans="1:51" ht="15.75" customHeight="1" x14ac:dyDescent="0.25">
      <c r="A311" s="47"/>
      <c r="B311" s="40"/>
      <c r="C311" s="41"/>
      <c r="D311" s="39"/>
      <c r="E311" s="43"/>
      <c r="F311" s="40"/>
      <c r="G311" s="41"/>
      <c r="H311" s="43"/>
      <c r="I311" s="43"/>
      <c r="J311" s="44">
        <v>0</v>
      </c>
      <c r="K311" s="44">
        <v>0</v>
      </c>
      <c r="L311" s="55">
        <v>0</v>
      </c>
      <c r="M311" s="55">
        <v>0</v>
      </c>
      <c r="N311" s="44">
        <v>0</v>
      </c>
      <c r="O311" s="34">
        <f t="shared" si="42"/>
        <v>0</v>
      </c>
      <c r="P311" s="34">
        <f t="shared" si="42"/>
        <v>0</v>
      </c>
      <c r="Q311" s="43"/>
      <c r="R311" s="43"/>
      <c r="S311" s="43"/>
      <c r="T311" s="43"/>
      <c r="U311" s="48"/>
      <c r="V311" s="41"/>
      <c r="W311" s="41"/>
      <c r="X311" s="50"/>
      <c r="Y311" s="34" t="e">
        <f>P311/AA311</f>
        <v>#DIV/0!</v>
      </c>
      <c r="Z311" s="44" t="e">
        <f t="shared" si="38"/>
        <v>#DIV/0!</v>
      </c>
      <c r="AA311" s="44">
        <f t="shared" si="36"/>
        <v>0</v>
      </c>
      <c r="AB311" s="44">
        <v>0</v>
      </c>
      <c r="AC311" s="44">
        <v>0</v>
      </c>
      <c r="AD311" s="44">
        <v>0</v>
      </c>
      <c r="AE311" s="44"/>
      <c r="AF311" s="44" t="e">
        <f t="shared" si="35"/>
        <v>#DIV/0!</v>
      </c>
      <c r="AG311" s="44"/>
      <c r="AH311" s="44" t="e">
        <f t="shared" si="34"/>
        <v>#DIV/0!</v>
      </c>
      <c r="AI311" s="44" t="e">
        <f t="shared" si="37"/>
        <v>#DIV/0!</v>
      </c>
      <c r="AJ311" s="44" t="e">
        <f t="shared" si="39"/>
        <v>#DIV/0!</v>
      </c>
      <c r="AK311" s="43"/>
      <c r="AL311" s="40"/>
      <c r="AM311" s="40"/>
      <c r="AN311" s="40"/>
      <c r="AO311" s="40"/>
      <c r="AP311" s="40"/>
      <c r="AQ311" s="49"/>
      <c r="AR311" s="41"/>
      <c r="AS311" s="41">
        <v>10</v>
      </c>
      <c r="AT311" s="34">
        <f>(J311*10)/100</f>
        <v>0</v>
      </c>
      <c r="AU311" s="43"/>
      <c r="AV311" s="44">
        <v>0</v>
      </c>
      <c r="AW311" s="46">
        <f t="shared" si="40"/>
        <v>0</v>
      </c>
      <c r="AX311" s="46">
        <f>O311</f>
        <v>0</v>
      </c>
      <c r="AY311" s="43"/>
    </row>
    <row r="312" spans="1:51" ht="15.75" customHeight="1" x14ac:dyDescent="0.25">
      <c r="A312" s="47"/>
      <c r="B312" s="40"/>
      <c r="C312" s="41"/>
      <c r="D312" s="39"/>
      <c r="E312" s="43"/>
      <c r="F312" s="40"/>
      <c r="G312" s="41"/>
      <c r="H312" s="43"/>
      <c r="I312" s="43"/>
      <c r="J312" s="44">
        <v>0</v>
      </c>
      <c r="K312" s="44">
        <v>0</v>
      </c>
      <c r="L312" s="55">
        <v>0</v>
      </c>
      <c r="M312" s="55">
        <v>0</v>
      </c>
      <c r="N312" s="44">
        <v>0</v>
      </c>
      <c r="O312" s="34">
        <f t="shared" si="42"/>
        <v>0</v>
      </c>
      <c r="P312" s="34">
        <f t="shared" si="42"/>
        <v>0</v>
      </c>
      <c r="Q312" s="43"/>
      <c r="R312" s="43"/>
      <c r="S312" s="43"/>
      <c r="T312" s="43"/>
      <c r="U312" s="48"/>
      <c r="V312" s="41"/>
      <c r="W312" s="41"/>
      <c r="X312" s="50"/>
      <c r="Y312" s="34" t="e">
        <f>P312/AA312</f>
        <v>#DIV/0!</v>
      </c>
      <c r="Z312" s="44" t="e">
        <f t="shared" si="38"/>
        <v>#DIV/0!</v>
      </c>
      <c r="AA312" s="44">
        <f t="shared" si="36"/>
        <v>0</v>
      </c>
      <c r="AB312" s="44">
        <v>0</v>
      </c>
      <c r="AC312" s="44">
        <v>0</v>
      </c>
      <c r="AD312" s="44">
        <v>0</v>
      </c>
      <c r="AE312" s="44"/>
      <c r="AF312" s="44" t="e">
        <f t="shared" si="35"/>
        <v>#DIV/0!</v>
      </c>
      <c r="AG312" s="44"/>
      <c r="AH312" s="44" t="e">
        <f t="shared" si="34"/>
        <v>#DIV/0!</v>
      </c>
      <c r="AI312" s="44" t="e">
        <f t="shared" si="37"/>
        <v>#DIV/0!</v>
      </c>
      <c r="AJ312" s="44" t="e">
        <f t="shared" si="39"/>
        <v>#DIV/0!</v>
      </c>
      <c r="AK312" s="43"/>
      <c r="AL312" s="40"/>
      <c r="AM312" s="40"/>
      <c r="AN312" s="40"/>
      <c r="AO312" s="40"/>
      <c r="AP312" s="40"/>
      <c r="AQ312" s="49"/>
      <c r="AR312" s="41"/>
      <c r="AS312" s="41">
        <v>10</v>
      </c>
      <c r="AT312" s="34">
        <f>(J312*10)/100</f>
        <v>0</v>
      </c>
      <c r="AU312" s="43"/>
      <c r="AV312" s="44">
        <v>0</v>
      </c>
      <c r="AW312" s="46">
        <f t="shared" si="40"/>
        <v>0</v>
      </c>
      <c r="AX312" s="46">
        <f>O312</f>
        <v>0</v>
      </c>
      <c r="AY312" s="43"/>
    </row>
    <row r="313" spans="1:51" ht="15.75" customHeight="1" x14ac:dyDescent="0.25">
      <c r="A313" s="47"/>
      <c r="B313" s="40"/>
      <c r="C313" s="41"/>
      <c r="D313" s="39"/>
      <c r="E313" s="43"/>
      <c r="F313" s="40"/>
      <c r="G313" s="41"/>
      <c r="H313" s="43"/>
      <c r="I313" s="43"/>
      <c r="J313" s="44">
        <v>0</v>
      </c>
      <c r="K313" s="44">
        <v>0</v>
      </c>
      <c r="L313" s="55">
        <v>0</v>
      </c>
      <c r="M313" s="55">
        <v>0</v>
      </c>
      <c r="N313" s="44">
        <v>0</v>
      </c>
      <c r="O313" s="34">
        <f t="shared" si="42"/>
        <v>0</v>
      </c>
      <c r="P313" s="34">
        <f t="shared" si="42"/>
        <v>0</v>
      </c>
      <c r="Q313" s="43"/>
      <c r="R313" s="43"/>
      <c r="S313" s="43"/>
      <c r="T313" s="43"/>
      <c r="U313" s="48"/>
      <c r="V313" s="41"/>
      <c r="W313" s="41"/>
      <c r="X313" s="50"/>
      <c r="Y313" s="34" t="e">
        <f>P313/AA313</f>
        <v>#DIV/0!</v>
      </c>
      <c r="Z313" s="44" t="e">
        <f t="shared" si="38"/>
        <v>#DIV/0!</v>
      </c>
      <c r="AA313" s="44">
        <f t="shared" si="36"/>
        <v>0</v>
      </c>
      <c r="AB313" s="44">
        <v>0</v>
      </c>
      <c r="AC313" s="44">
        <v>0</v>
      </c>
      <c r="AD313" s="44">
        <v>0</v>
      </c>
      <c r="AE313" s="44"/>
      <c r="AF313" s="44" t="e">
        <f t="shared" si="35"/>
        <v>#DIV/0!</v>
      </c>
      <c r="AG313" s="44"/>
      <c r="AH313" s="44" t="e">
        <f t="shared" si="34"/>
        <v>#DIV/0!</v>
      </c>
      <c r="AI313" s="44" t="e">
        <f t="shared" si="37"/>
        <v>#DIV/0!</v>
      </c>
      <c r="AJ313" s="44" t="e">
        <f t="shared" si="39"/>
        <v>#DIV/0!</v>
      </c>
      <c r="AK313" s="43"/>
      <c r="AL313" s="40"/>
      <c r="AM313" s="40"/>
      <c r="AN313" s="40"/>
      <c r="AO313" s="40"/>
      <c r="AP313" s="40"/>
      <c r="AQ313" s="49"/>
      <c r="AR313" s="41"/>
      <c r="AS313" s="41">
        <v>10</v>
      </c>
      <c r="AT313" s="34">
        <f>(J313*10)/100</f>
        <v>0</v>
      </c>
      <c r="AU313" s="43"/>
      <c r="AV313" s="44">
        <v>0</v>
      </c>
      <c r="AW313" s="46">
        <f t="shared" si="40"/>
        <v>0</v>
      </c>
      <c r="AX313" s="46">
        <f>O313</f>
        <v>0</v>
      </c>
      <c r="AY313" s="43"/>
    </row>
    <row r="314" spans="1:51" ht="15.75" customHeight="1" x14ac:dyDescent="0.25">
      <c r="A314" s="47"/>
      <c r="B314" s="40"/>
      <c r="C314" s="41"/>
      <c r="D314" s="39"/>
      <c r="E314" s="43"/>
      <c r="F314" s="40"/>
      <c r="G314" s="41"/>
      <c r="H314" s="43"/>
      <c r="I314" s="43"/>
      <c r="J314" s="44">
        <v>0</v>
      </c>
      <c r="K314" s="44">
        <v>0</v>
      </c>
      <c r="L314" s="55">
        <v>0</v>
      </c>
      <c r="M314" s="55">
        <v>0</v>
      </c>
      <c r="N314" s="44">
        <v>0</v>
      </c>
      <c r="O314" s="34">
        <f t="shared" si="42"/>
        <v>0</v>
      </c>
      <c r="P314" s="34">
        <f t="shared" si="42"/>
        <v>0</v>
      </c>
      <c r="Q314" s="43"/>
      <c r="R314" s="43"/>
      <c r="S314" s="43"/>
      <c r="T314" s="43"/>
      <c r="U314" s="48"/>
      <c r="V314" s="41"/>
      <c r="W314" s="41"/>
      <c r="X314" s="50"/>
      <c r="Y314" s="34" t="e">
        <f>P314/AA314</f>
        <v>#DIV/0!</v>
      </c>
      <c r="Z314" s="44" t="e">
        <f t="shared" si="38"/>
        <v>#DIV/0!</v>
      </c>
      <c r="AA314" s="44">
        <f t="shared" si="36"/>
        <v>0</v>
      </c>
      <c r="AB314" s="44">
        <v>0</v>
      </c>
      <c r="AC314" s="44">
        <v>0</v>
      </c>
      <c r="AD314" s="44">
        <v>0</v>
      </c>
      <c r="AE314" s="44"/>
      <c r="AF314" s="44" t="e">
        <f t="shared" si="35"/>
        <v>#DIV/0!</v>
      </c>
      <c r="AG314" s="44"/>
      <c r="AH314" s="44" t="e">
        <f t="shared" si="34"/>
        <v>#DIV/0!</v>
      </c>
      <c r="AI314" s="44" t="e">
        <f t="shared" si="37"/>
        <v>#DIV/0!</v>
      </c>
      <c r="AJ314" s="44" t="e">
        <f t="shared" si="39"/>
        <v>#DIV/0!</v>
      </c>
      <c r="AK314" s="43"/>
      <c r="AL314" s="40"/>
      <c r="AM314" s="40"/>
      <c r="AN314" s="40"/>
      <c r="AO314" s="40"/>
      <c r="AP314" s="40"/>
      <c r="AQ314" s="49"/>
      <c r="AR314" s="41"/>
      <c r="AS314" s="41">
        <v>10</v>
      </c>
      <c r="AT314" s="34">
        <f>(J314*10)/100</f>
        <v>0</v>
      </c>
      <c r="AU314" s="43"/>
      <c r="AV314" s="44">
        <v>0</v>
      </c>
      <c r="AW314" s="46">
        <f t="shared" si="40"/>
        <v>0</v>
      </c>
      <c r="AX314" s="46">
        <f>O314</f>
        <v>0</v>
      </c>
      <c r="AY314" s="43"/>
    </row>
    <row r="315" spans="1:51" ht="15.75" customHeight="1" x14ac:dyDescent="0.25">
      <c r="A315" s="47"/>
      <c r="B315" s="40"/>
      <c r="C315" s="41"/>
      <c r="D315" s="39"/>
      <c r="E315" s="43"/>
      <c r="F315" s="40"/>
      <c r="G315" s="41"/>
      <c r="H315" s="43"/>
      <c r="I315" s="43"/>
      <c r="J315" s="44">
        <v>0</v>
      </c>
      <c r="K315" s="44">
        <v>0</v>
      </c>
      <c r="L315" s="55">
        <v>0</v>
      </c>
      <c r="M315" s="55">
        <v>0</v>
      </c>
      <c r="N315" s="44">
        <v>0</v>
      </c>
      <c r="O315" s="34">
        <f t="shared" si="42"/>
        <v>0</v>
      </c>
      <c r="P315" s="34">
        <f t="shared" si="42"/>
        <v>0</v>
      </c>
      <c r="Q315" s="43"/>
      <c r="R315" s="43"/>
      <c r="S315" s="43"/>
      <c r="T315" s="43"/>
      <c r="U315" s="48"/>
      <c r="V315" s="41"/>
      <c r="W315" s="41"/>
      <c r="X315" s="50"/>
      <c r="Y315" s="34" t="e">
        <f>P315/AA315</f>
        <v>#DIV/0!</v>
      </c>
      <c r="Z315" s="44" t="e">
        <f t="shared" si="38"/>
        <v>#DIV/0!</v>
      </c>
      <c r="AA315" s="44">
        <f t="shared" si="36"/>
        <v>0</v>
      </c>
      <c r="AB315" s="44">
        <v>0</v>
      </c>
      <c r="AC315" s="44">
        <v>0</v>
      </c>
      <c r="AD315" s="44">
        <v>0</v>
      </c>
      <c r="AE315" s="44"/>
      <c r="AF315" s="44" t="e">
        <f t="shared" si="35"/>
        <v>#DIV/0!</v>
      </c>
      <c r="AG315" s="44"/>
      <c r="AH315" s="44" t="e">
        <f t="shared" si="34"/>
        <v>#DIV/0!</v>
      </c>
      <c r="AI315" s="44" t="e">
        <f t="shared" si="37"/>
        <v>#DIV/0!</v>
      </c>
      <c r="AJ315" s="44" t="e">
        <f t="shared" si="39"/>
        <v>#DIV/0!</v>
      </c>
      <c r="AK315" s="43"/>
      <c r="AL315" s="40"/>
      <c r="AM315" s="40"/>
      <c r="AN315" s="40"/>
      <c r="AO315" s="40"/>
      <c r="AP315" s="40"/>
      <c r="AQ315" s="49"/>
      <c r="AR315" s="41"/>
      <c r="AS315" s="41">
        <v>10</v>
      </c>
      <c r="AT315" s="34">
        <f>(J315*10)/100</f>
        <v>0</v>
      </c>
      <c r="AU315" s="43"/>
      <c r="AV315" s="44">
        <v>0</v>
      </c>
      <c r="AW315" s="46">
        <f t="shared" si="40"/>
        <v>0</v>
      </c>
      <c r="AX315" s="46">
        <f>O315</f>
        <v>0</v>
      </c>
      <c r="AY315" s="43"/>
    </row>
    <row r="316" spans="1:51" ht="15.75" customHeight="1" x14ac:dyDescent="0.25">
      <c r="A316" s="47"/>
      <c r="B316" s="40"/>
      <c r="C316" s="41"/>
      <c r="D316" s="39"/>
      <c r="E316" s="43"/>
      <c r="F316" s="40"/>
      <c r="G316" s="41"/>
      <c r="H316" s="43"/>
      <c r="I316" s="43"/>
      <c r="J316" s="44">
        <v>0</v>
      </c>
      <c r="K316" s="44">
        <v>0</v>
      </c>
      <c r="L316" s="55">
        <v>0</v>
      </c>
      <c r="M316" s="55">
        <v>0</v>
      </c>
      <c r="N316" s="44">
        <v>0</v>
      </c>
      <c r="O316" s="34">
        <f t="shared" si="42"/>
        <v>0</v>
      </c>
      <c r="P316" s="34">
        <f t="shared" si="42"/>
        <v>0</v>
      </c>
      <c r="Q316" s="43"/>
      <c r="R316" s="43"/>
      <c r="S316" s="43"/>
      <c r="T316" s="43"/>
      <c r="U316" s="48"/>
      <c r="V316" s="41"/>
      <c r="W316" s="41"/>
      <c r="X316" s="50"/>
      <c r="Y316" s="34" t="e">
        <f>P316/AA316</f>
        <v>#DIV/0!</v>
      </c>
      <c r="Z316" s="44" t="e">
        <f t="shared" si="38"/>
        <v>#DIV/0!</v>
      </c>
      <c r="AA316" s="44">
        <f t="shared" si="36"/>
        <v>0</v>
      </c>
      <c r="AB316" s="44">
        <v>0</v>
      </c>
      <c r="AC316" s="44">
        <v>0</v>
      </c>
      <c r="AD316" s="44">
        <v>0</v>
      </c>
      <c r="AE316" s="44"/>
      <c r="AF316" s="44" t="e">
        <f t="shared" si="35"/>
        <v>#DIV/0!</v>
      </c>
      <c r="AG316" s="44"/>
      <c r="AH316" s="44" t="e">
        <f t="shared" si="34"/>
        <v>#DIV/0!</v>
      </c>
      <c r="AI316" s="44" t="e">
        <f t="shared" si="37"/>
        <v>#DIV/0!</v>
      </c>
      <c r="AJ316" s="44" t="e">
        <f t="shared" si="39"/>
        <v>#DIV/0!</v>
      </c>
      <c r="AK316" s="43"/>
      <c r="AL316" s="40"/>
      <c r="AM316" s="40"/>
      <c r="AN316" s="40"/>
      <c r="AO316" s="40"/>
      <c r="AP316" s="40"/>
      <c r="AQ316" s="49"/>
      <c r="AR316" s="41"/>
      <c r="AS316" s="41">
        <v>10</v>
      </c>
      <c r="AT316" s="34">
        <f>(J316*10)/100</f>
        <v>0</v>
      </c>
      <c r="AU316" s="43"/>
      <c r="AV316" s="44">
        <v>0</v>
      </c>
      <c r="AW316" s="46">
        <f t="shared" si="40"/>
        <v>0</v>
      </c>
      <c r="AX316" s="46">
        <f>O316</f>
        <v>0</v>
      </c>
      <c r="AY316" s="43"/>
    </row>
    <row r="317" spans="1:51" ht="15.75" customHeight="1" x14ac:dyDescent="0.25">
      <c r="A317" s="47"/>
      <c r="B317" s="40"/>
      <c r="C317" s="41"/>
      <c r="D317" s="39"/>
      <c r="E317" s="43"/>
      <c r="F317" s="40"/>
      <c r="G317" s="41"/>
      <c r="H317" s="43"/>
      <c r="I317" s="43"/>
      <c r="J317" s="44">
        <v>0</v>
      </c>
      <c r="K317" s="44">
        <v>0</v>
      </c>
      <c r="L317" s="55">
        <v>0</v>
      </c>
      <c r="M317" s="55">
        <v>0</v>
      </c>
      <c r="N317" s="44">
        <v>0</v>
      </c>
      <c r="O317" s="34">
        <f t="shared" si="42"/>
        <v>0</v>
      </c>
      <c r="P317" s="34">
        <f t="shared" si="42"/>
        <v>0</v>
      </c>
      <c r="Q317" s="43"/>
      <c r="R317" s="43"/>
      <c r="S317" s="43"/>
      <c r="T317" s="43"/>
      <c r="U317" s="48"/>
      <c r="V317" s="41"/>
      <c r="W317" s="41"/>
      <c r="X317" s="50"/>
      <c r="Y317" s="34" t="e">
        <f>P317/AA317</f>
        <v>#DIV/0!</v>
      </c>
      <c r="Z317" s="44" t="e">
        <f t="shared" si="38"/>
        <v>#DIV/0!</v>
      </c>
      <c r="AA317" s="44">
        <f t="shared" si="36"/>
        <v>0</v>
      </c>
      <c r="AB317" s="44">
        <v>0</v>
      </c>
      <c r="AC317" s="44">
        <v>0</v>
      </c>
      <c r="AD317" s="44">
        <v>0</v>
      </c>
      <c r="AE317" s="44"/>
      <c r="AF317" s="44" t="e">
        <f t="shared" si="35"/>
        <v>#DIV/0!</v>
      </c>
      <c r="AG317" s="44"/>
      <c r="AH317" s="44" t="e">
        <f t="shared" si="34"/>
        <v>#DIV/0!</v>
      </c>
      <c r="AI317" s="44" t="e">
        <f t="shared" si="37"/>
        <v>#DIV/0!</v>
      </c>
      <c r="AJ317" s="44" t="e">
        <f t="shared" si="39"/>
        <v>#DIV/0!</v>
      </c>
      <c r="AK317" s="43"/>
      <c r="AL317" s="40"/>
      <c r="AM317" s="40"/>
      <c r="AN317" s="40"/>
      <c r="AO317" s="40"/>
      <c r="AP317" s="40"/>
      <c r="AQ317" s="49"/>
      <c r="AR317" s="41"/>
      <c r="AS317" s="41">
        <v>10</v>
      </c>
      <c r="AT317" s="34">
        <f>(J317*10)/100</f>
        <v>0</v>
      </c>
      <c r="AU317" s="43"/>
      <c r="AV317" s="44">
        <v>0</v>
      </c>
      <c r="AW317" s="46">
        <f t="shared" si="40"/>
        <v>0</v>
      </c>
      <c r="AX317" s="46">
        <f>O317</f>
        <v>0</v>
      </c>
      <c r="AY317" s="43"/>
    </row>
    <row r="318" spans="1:51" ht="15.75" customHeight="1" x14ac:dyDescent="0.25">
      <c r="A318" s="47"/>
      <c r="B318" s="40"/>
      <c r="C318" s="41"/>
      <c r="D318" s="39"/>
      <c r="E318" s="43"/>
      <c r="F318" s="40"/>
      <c r="G318" s="41"/>
      <c r="H318" s="43"/>
      <c r="I318" s="43"/>
      <c r="J318" s="44">
        <v>0</v>
      </c>
      <c r="K318" s="44">
        <v>0</v>
      </c>
      <c r="L318" s="55">
        <v>0</v>
      </c>
      <c r="M318" s="55">
        <v>0</v>
      </c>
      <c r="N318" s="44">
        <v>0</v>
      </c>
      <c r="O318" s="34">
        <f t="shared" si="42"/>
        <v>0</v>
      </c>
      <c r="P318" s="34">
        <f t="shared" si="42"/>
        <v>0</v>
      </c>
      <c r="Q318" s="43"/>
      <c r="R318" s="43"/>
      <c r="S318" s="43"/>
      <c r="T318" s="43"/>
      <c r="U318" s="48"/>
      <c r="V318" s="41"/>
      <c r="W318" s="41"/>
      <c r="X318" s="50"/>
      <c r="Y318" s="34" t="e">
        <f>P318/AA318</f>
        <v>#DIV/0!</v>
      </c>
      <c r="Z318" s="44" t="e">
        <f t="shared" si="38"/>
        <v>#DIV/0!</v>
      </c>
      <c r="AA318" s="44">
        <f t="shared" si="36"/>
        <v>0</v>
      </c>
      <c r="AB318" s="44">
        <v>0</v>
      </c>
      <c r="AC318" s="44">
        <v>0</v>
      </c>
      <c r="AD318" s="44">
        <v>0</v>
      </c>
      <c r="AE318" s="44"/>
      <c r="AF318" s="44" t="e">
        <f t="shared" si="35"/>
        <v>#DIV/0!</v>
      </c>
      <c r="AG318" s="44"/>
      <c r="AH318" s="44" t="e">
        <f t="shared" si="34"/>
        <v>#DIV/0!</v>
      </c>
      <c r="AI318" s="44" t="e">
        <f t="shared" si="37"/>
        <v>#DIV/0!</v>
      </c>
      <c r="AJ318" s="44" t="e">
        <f t="shared" si="39"/>
        <v>#DIV/0!</v>
      </c>
      <c r="AK318" s="43"/>
      <c r="AL318" s="40"/>
      <c r="AM318" s="40"/>
      <c r="AN318" s="40"/>
      <c r="AO318" s="40"/>
      <c r="AP318" s="40"/>
      <c r="AQ318" s="49"/>
      <c r="AR318" s="41"/>
      <c r="AS318" s="41">
        <v>10</v>
      </c>
      <c r="AT318" s="34">
        <f>(J318*10)/100</f>
        <v>0</v>
      </c>
      <c r="AU318" s="43"/>
      <c r="AV318" s="44">
        <v>0</v>
      </c>
      <c r="AW318" s="46">
        <f t="shared" si="40"/>
        <v>0</v>
      </c>
      <c r="AX318" s="46">
        <f>O318</f>
        <v>0</v>
      </c>
      <c r="AY318" s="43"/>
    </row>
    <row r="319" spans="1:51" ht="15.75" customHeight="1" x14ac:dyDescent="0.25">
      <c r="A319" s="47"/>
      <c r="B319" s="40"/>
      <c r="C319" s="41"/>
      <c r="D319" s="39"/>
      <c r="E319" s="43"/>
      <c r="F319" s="40"/>
      <c r="G319" s="41"/>
      <c r="H319" s="43"/>
      <c r="I319" s="43"/>
      <c r="J319" s="44">
        <v>0</v>
      </c>
      <c r="K319" s="44">
        <v>0</v>
      </c>
      <c r="L319" s="55">
        <v>0</v>
      </c>
      <c r="M319" s="55">
        <v>0</v>
      </c>
      <c r="N319" s="44">
        <v>0</v>
      </c>
      <c r="O319" s="34">
        <f t="shared" si="42"/>
        <v>0</v>
      </c>
      <c r="P319" s="34">
        <f t="shared" si="42"/>
        <v>0</v>
      </c>
      <c r="Q319" s="43"/>
      <c r="R319" s="43"/>
      <c r="S319" s="43"/>
      <c r="T319" s="43"/>
      <c r="U319" s="48"/>
      <c r="V319" s="41"/>
      <c r="W319" s="41"/>
      <c r="X319" s="50"/>
      <c r="Y319" s="34" t="e">
        <f>P319/AA319</f>
        <v>#DIV/0!</v>
      </c>
      <c r="Z319" s="44" t="e">
        <f t="shared" si="38"/>
        <v>#DIV/0!</v>
      </c>
      <c r="AA319" s="44">
        <f t="shared" si="36"/>
        <v>0</v>
      </c>
      <c r="AB319" s="44">
        <v>0</v>
      </c>
      <c r="AC319" s="44">
        <v>0</v>
      </c>
      <c r="AD319" s="44">
        <v>0</v>
      </c>
      <c r="AE319" s="44"/>
      <c r="AF319" s="44" t="e">
        <f t="shared" si="35"/>
        <v>#DIV/0!</v>
      </c>
      <c r="AG319" s="44"/>
      <c r="AH319" s="44" t="e">
        <f t="shared" si="34"/>
        <v>#DIV/0!</v>
      </c>
      <c r="AI319" s="44" t="e">
        <f t="shared" si="37"/>
        <v>#DIV/0!</v>
      </c>
      <c r="AJ319" s="44" t="e">
        <f t="shared" si="39"/>
        <v>#DIV/0!</v>
      </c>
      <c r="AK319" s="43"/>
      <c r="AL319" s="40"/>
      <c r="AM319" s="40"/>
      <c r="AN319" s="40"/>
      <c r="AO319" s="40"/>
      <c r="AP319" s="40"/>
      <c r="AQ319" s="49"/>
      <c r="AR319" s="41"/>
      <c r="AS319" s="41">
        <v>10</v>
      </c>
      <c r="AT319" s="34">
        <f>(J319*10)/100</f>
        <v>0</v>
      </c>
      <c r="AU319" s="43"/>
      <c r="AV319" s="44">
        <v>0</v>
      </c>
      <c r="AW319" s="46">
        <f t="shared" si="40"/>
        <v>0</v>
      </c>
      <c r="AX319" s="46">
        <f>O319</f>
        <v>0</v>
      </c>
      <c r="AY319" s="43"/>
    </row>
    <row r="320" spans="1:51" ht="15.75" customHeight="1" x14ac:dyDescent="0.25">
      <c r="A320" s="47"/>
      <c r="B320" s="40"/>
      <c r="C320" s="41"/>
      <c r="D320" s="39"/>
      <c r="E320" s="43"/>
      <c r="F320" s="40"/>
      <c r="G320" s="41"/>
      <c r="H320" s="43"/>
      <c r="I320" s="43"/>
      <c r="J320" s="44">
        <v>0</v>
      </c>
      <c r="K320" s="44">
        <v>0</v>
      </c>
      <c r="L320" s="55">
        <v>0</v>
      </c>
      <c r="M320" s="55">
        <v>0</v>
      </c>
      <c r="N320" s="44">
        <v>0</v>
      </c>
      <c r="O320" s="34">
        <f t="shared" si="42"/>
        <v>0</v>
      </c>
      <c r="P320" s="34">
        <f t="shared" si="42"/>
        <v>0</v>
      </c>
      <c r="Q320" s="43"/>
      <c r="R320" s="43"/>
      <c r="S320" s="43"/>
      <c r="T320" s="43"/>
      <c r="U320" s="48"/>
      <c r="V320" s="41"/>
      <c r="W320" s="41"/>
      <c r="X320" s="50"/>
      <c r="Y320" s="34" t="e">
        <f>P320/AA320</f>
        <v>#DIV/0!</v>
      </c>
      <c r="Z320" s="44" t="e">
        <f t="shared" si="38"/>
        <v>#DIV/0!</v>
      </c>
      <c r="AA320" s="44">
        <f t="shared" si="36"/>
        <v>0</v>
      </c>
      <c r="AB320" s="44">
        <v>0</v>
      </c>
      <c r="AC320" s="44">
        <v>0</v>
      </c>
      <c r="AD320" s="44">
        <v>0</v>
      </c>
      <c r="AE320" s="44"/>
      <c r="AF320" s="44" t="e">
        <f t="shared" si="35"/>
        <v>#DIV/0!</v>
      </c>
      <c r="AG320" s="44"/>
      <c r="AH320" s="44" t="e">
        <f t="shared" ref="AH320:AH383" si="43">Y320*AG320</f>
        <v>#DIV/0!</v>
      </c>
      <c r="AI320" s="44" t="e">
        <f t="shared" si="37"/>
        <v>#DIV/0!</v>
      </c>
      <c r="AJ320" s="44" t="e">
        <f t="shared" si="39"/>
        <v>#DIV/0!</v>
      </c>
      <c r="AK320" s="43"/>
      <c r="AL320" s="40"/>
      <c r="AM320" s="40"/>
      <c r="AN320" s="40"/>
      <c r="AO320" s="40"/>
      <c r="AP320" s="40"/>
      <c r="AQ320" s="49"/>
      <c r="AR320" s="41"/>
      <c r="AS320" s="41">
        <v>10</v>
      </c>
      <c r="AT320" s="34">
        <f>(J320*10)/100</f>
        <v>0</v>
      </c>
      <c r="AU320" s="43"/>
      <c r="AV320" s="44">
        <v>0</v>
      </c>
      <c r="AW320" s="46">
        <f t="shared" si="40"/>
        <v>0</v>
      </c>
      <c r="AX320" s="46">
        <f>O320</f>
        <v>0</v>
      </c>
      <c r="AY320" s="43"/>
    </row>
    <row r="321" spans="1:51" ht="15.75" customHeight="1" x14ac:dyDescent="0.25">
      <c r="A321" s="47"/>
      <c r="B321" s="40"/>
      <c r="C321" s="41"/>
      <c r="D321" s="39"/>
      <c r="E321" s="43"/>
      <c r="F321" s="40"/>
      <c r="G321" s="41"/>
      <c r="H321" s="43"/>
      <c r="I321" s="43"/>
      <c r="J321" s="44">
        <v>0</v>
      </c>
      <c r="K321" s="44">
        <v>0</v>
      </c>
      <c r="L321" s="55">
        <v>0</v>
      </c>
      <c r="M321" s="55">
        <v>0</v>
      </c>
      <c r="N321" s="44">
        <v>0</v>
      </c>
      <c r="O321" s="34">
        <f t="shared" si="42"/>
        <v>0</v>
      </c>
      <c r="P321" s="34">
        <f t="shared" si="42"/>
        <v>0</v>
      </c>
      <c r="Q321" s="43"/>
      <c r="R321" s="43"/>
      <c r="S321" s="43"/>
      <c r="T321" s="43"/>
      <c r="U321" s="48"/>
      <c r="V321" s="41"/>
      <c r="W321" s="41"/>
      <c r="X321" s="50"/>
      <c r="Y321" s="34" t="e">
        <f>P321/AA321</f>
        <v>#DIV/0!</v>
      </c>
      <c r="Z321" s="44" t="e">
        <f t="shared" si="38"/>
        <v>#DIV/0!</v>
      </c>
      <c r="AA321" s="44">
        <f t="shared" si="36"/>
        <v>0</v>
      </c>
      <c r="AB321" s="44">
        <v>0</v>
      </c>
      <c r="AC321" s="44">
        <v>0</v>
      </c>
      <c r="AD321" s="44">
        <v>0</v>
      </c>
      <c r="AE321" s="44"/>
      <c r="AF321" s="44" t="e">
        <f t="shared" si="35"/>
        <v>#DIV/0!</v>
      </c>
      <c r="AG321" s="44"/>
      <c r="AH321" s="44" t="e">
        <f t="shared" si="43"/>
        <v>#DIV/0!</v>
      </c>
      <c r="AI321" s="44" t="e">
        <f t="shared" si="37"/>
        <v>#DIV/0!</v>
      </c>
      <c r="AJ321" s="44" t="e">
        <f t="shared" si="39"/>
        <v>#DIV/0!</v>
      </c>
      <c r="AK321" s="43"/>
      <c r="AL321" s="40"/>
      <c r="AM321" s="40"/>
      <c r="AN321" s="40"/>
      <c r="AO321" s="40"/>
      <c r="AP321" s="40"/>
      <c r="AQ321" s="49"/>
      <c r="AR321" s="41"/>
      <c r="AS321" s="41">
        <v>10</v>
      </c>
      <c r="AT321" s="34">
        <f>(J321*10)/100</f>
        <v>0</v>
      </c>
      <c r="AU321" s="43"/>
      <c r="AV321" s="44">
        <v>0</v>
      </c>
      <c r="AW321" s="46">
        <f t="shared" si="40"/>
        <v>0</v>
      </c>
      <c r="AX321" s="46">
        <f>O321</f>
        <v>0</v>
      </c>
      <c r="AY321" s="43"/>
    </row>
    <row r="322" spans="1:51" ht="15.75" customHeight="1" x14ac:dyDescent="0.25">
      <c r="A322" s="47"/>
      <c r="B322" s="40"/>
      <c r="C322" s="41"/>
      <c r="D322" s="39"/>
      <c r="E322" s="43"/>
      <c r="F322" s="40"/>
      <c r="G322" s="41"/>
      <c r="H322" s="43"/>
      <c r="I322" s="43"/>
      <c r="J322" s="44">
        <v>0</v>
      </c>
      <c r="K322" s="44">
        <v>0</v>
      </c>
      <c r="L322" s="55">
        <v>0</v>
      </c>
      <c r="M322" s="55">
        <v>0</v>
      </c>
      <c r="N322" s="44">
        <v>0</v>
      </c>
      <c r="O322" s="34">
        <f t="shared" si="42"/>
        <v>0</v>
      </c>
      <c r="P322" s="34">
        <f t="shared" si="42"/>
        <v>0</v>
      </c>
      <c r="Q322" s="43"/>
      <c r="R322" s="43"/>
      <c r="S322" s="43"/>
      <c r="T322" s="43"/>
      <c r="U322" s="48"/>
      <c r="V322" s="41"/>
      <c r="W322" s="41"/>
      <c r="X322" s="50"/>
      <c r="Y322" s="34" t="e">
        <f>P322/AA322</f>
        <v>#DIV/0!</v>
      </c>
      <c r="Z322" s="44" t="e">
        <f t="shared" si="38"/>
        <v>#DIV/0!</v>
      </c>
      <c r="AA322" s="44">
        <f t="shared" si="36"/>
        <v>0</v>
      </c>
      <c r="AB322" s="44">
        <v>0</v>
      </c>
      <c r="AC322" s="44">
        <v>0</v>
      </c>
      <c r="AD322" s="44">
        <v>0</v>
      </c>
      <c r="AE322" s="44"/>
      <c r="AF322" s="44" t="e">
        <f t="shared" si="35"/>
        <v>#DIV/0!</v>
      </c>
      <c r="AG322" s="44"/>
      <c r="AH322" s="44" t="e">
        <f t="shared" si="43"/>
        <v>#DIV/0!</v>
      </c>
      <c r="AI322" s="44" t="e">
        <f t="shared" si="37"/>
        <v>#DIV/0!</v>
      </c>
      <c r="AJ322" s="44" t="e">
        <f t="shared" si="39"/>
        <v>#DIV/0!</v>
      </c>
      <c r="AK322" s="43"/>
      <c r="AL322" s="40"/>
      <c r="AM322" s="40"/>
      <c r="AN322" s="40"/>
      <c r="AO322" s="40"/>
      <c r="AP322" s="40"/>
      <c r="AQ322" s="49"/>
      <c r="AR322" s="41"/>
      <c r="AS322" s="41">
        <v>10</v>
      </c>
      <c r="AT322" s="34">
        <f>(J322*10)/100</f>
        <v>0</v>
      </c>
      <c r="AU322" s="43"/>
      <c r="AV322" s="44">
        <v>0</v>
      </c>
      <c r="AW322" s="46">
        <f t="shared" si="40"/>
        <v>0</v>
      </c>
      <c r="AX322" s="46">
        <f>O322</f>
        <v>0</v>
      </c>
      <c r="AY322" s="43"/>
    </row>
    <row r="323" spans="1:51" ht="15.75" customHeight="1" x14ac:dyDescent="0.25">
      <c r="A323" s="47"/>
      <c r="B323" s="40"/>
      <c r="C323" s="41"/>
      <c r="D323" s="39"/>
      <c r="E323" s="43"/>
      <c r="F323" s="40"/>
      <c r="G323" s="41"/>
      <c r="H323" s="43"/>
      <c r="I323" s="43"/>
      <c r="J323" s="44">
        <v>0</v>
      </c>
      <c r="K323" s="44">
        <v>0</v>
      </c>
      <c r="L323" s="55">
        <v>0</v>
      </c>
      <c r="M323" s="55">
        <v>0</v>
      </c>
      <c r="N323" s="44">
        <v>0</v>
      </c>
      <c r="O323" s="34">
        <f t="shared" si="42"/>
        <v>0</v>
      </c>
      <c r="P323" s="34">
        <f t="shared" si="42"/>
        <v>0</v>
      </c>
      <c r="Q323" s="43"/>
      <c r="R323" s="43"/>
      <c r="S323" s="43"/>
      <c r="T323" s="43"/>
      <c r="U323" s="48"/>
      <c r="V323" s="41"/>
      <c r="W323" s="41"/>
      <c r="X323" s="50"/>
      <c r="Y323" s="34" t="e">
        <f>P323/AA323</f>
        <v>#DIV/0!</v>
      </c>
      <c r="Z323" s="44" t="e">
        <f t="shared" si="38"/>
        <v>#DIV/0!</v>
      </c>
      <c r="AA323" s="44">
        <f t="shared" si="36"/>
        <v>0</v>
      </c>
      <c r="AB323" s="44">
        <v>0</v>
      </c>
      <c r="AC323" s="44">
        <v>0</v>
      </c>
      <c r="AD323" s="44">
        <v>0</v>
      </c>
      <c r="AE323" s="44"/>
      <c r="AF323" s="44" t="e">
        <f t="shared" si="35"/>
        <v>#DIV/0!</v>
      </c>
      <c r="AG323" s="44"/>
      <c r="AH323" s="44" t="e">
        <f t="shared" si="43"/>
        <v>#DIV/0!</v>
      </c>
      <c r="AI323" s="44" t="e">
        <f t="shared" si="37"/>
        <v>#DIV/0!</v>
      </c>
      <c r="AJ323" s="44" t="e">
        <f t="shared" si="39"/>
        <v>#DIV/0!</v>
      </c>
      <c r="AK323" s="43"/>
      <c r="AL323" s="40"/>
      <c r="AM323" s="40"/>
      <c r="AN323" s="40"/>
      <c r="AO323" s="40"/>
      <c r="AP323" s="40"/>
      <c r="AQ323" s="49"/>
      <c r="AR323" s="41"/>
      <c r="AS323" s="41">
        <v>10</v>
      </c>
      <c r="AT323" s="34">
        <f>(J323*10)/100</f>
        <v>0</v>
      </c>
      <c r="AU323" s="43"/>
      <c r="AV323" s="44">
        <v>0</v>
      </c>
      <c r="AW323" s="46">
        <f t="shared" si="40"/>
        <v>0</v>
      </c>
      <c r="AX323" s="46">
        <f>O323</f>
        <v>0</v>
      </c>
      <c r="AY323" s="43"/>
    </row>
    <row r="324" spans="1:51" ht="15.75" customHeight="1" x14ac:dyDescent="0.25">
      <c r="A324" s="47"/>
      <c r="B324" s="40"/>
      <c r="C324" s="41"/>
      <c r="D324" s="39"/>
      <c r="E324" s="43"/>
      <c r="F324" s="40"/>
      <c r="G324" s="41"/>
      <c r="H324" s="43"/>
      <c r="I324" s="43"/>
      <c r="J324" s="44">
        <v>0</v>
      </c>
      <c r="K324" s="44">
        <v>0</v>
      </c>
      <c r="L324" s="55">
        <v>0</v>
      </c>
      <c r="M324" s="55">
        <v>0</v>
      </c>
      <c r="N324" s="44">
        <v>0</v>
      </c>
      <c r="O324" s="34">
        <f t="shared" si="42"/>
        <v>0</v>
      </c>
      <c r="P324" s="34">
        <f t="shared" si="42"/>
        <v>0</v>
      </c>
      <c r="Q324" s="43"/>
      <c r="R324" s="43"/>
      <c r="S324" s="43"/>
      <c r="T324" s="43"/>
      <c r="U324" s="48"/>
      <c r="V324" s="41"/>
      <c r="W324" s="41"/>
      <c r="X324" s="50"/>
      <c r="Y324" s="34" t="e">
        <f>P324/AA324</f>
        <v>#DIV/0!</v>
      </c>
      <c r="Z324" s="44" t="e">
        <f t="shared" si="38"/>
        <v>#DIV/0!</v>
      </c>
      <c r="AA324" s="44">
        <f t="shared" si="36"/>
        <v>0</v>
      </c>
      <c r="AB324" s="44">
        <v>0</v>
      </c>
      <c r="AC324" s="44">
        <v>0</v>
      </c>
      <c r="AD324" s="44">
        <v>0</v>
      </c>
      <c r="AE324" s="44"/>
      <c r="AF324" s="44" t="e">
        <f t="shared" si="35"/>
        <v>#DIV/0!</v>
      </c>
      <c r="AG324" s="44"/>
      <c r="AH324" s="44" t="e">
        <f t="shared" si="43"/>
        <v>#DIV/0!</v>
      </c>
      <c r="AI324" s="44" t="e">
        <f t="shared" si="37"/>
        <v>#DIV/0!</v>
      </c>
      <c r="AJ324" s="44" t="e">
        <f t="shared" si="39"/>
        <v>#DIV/0!</v>
      </c>
      <c r="AK324" s="43"/>
      <c r="AL324" s="40"/>
      <c r="AM324" s="40"/>
      <c r="AN324" s="40"/>
      <c r="AO324" s="40"/>
      <c r="AP324" s="40"/>
      <c r="AQ324" s="49"/>
      <c r="AR324" s="41"/>
      <c r="AS324" s="41">
        <v>10</v>
      </c>
      <c r="AT324" s="34">
        <f>(J324*10)/100</f>
        <v>0</v>
      </c>
      <c r="AU324" s="43"/>
      <c r="AV324" s="44">
        <v>0</v>
      </c>
      <c r="AW324" s="46">
        <f t="shared" si="40"/>
        <v>0</v>
      </c>
      <c r="AX324" s="46">
        <f>O324</f>
        <v>0</v>
      </c>
      <c r="AY324" s="43"/>
    </row>
    <row r="325" spans="1:51" ht="15.75" customHeight="1" x14ac:dyDescent="0.25">
      <c r="A325" s="47"/>
      <c r="B325" s="40"/>
      <c r="C325" s="41"/>
      <c r="D325" s="39"/>
      <c r="E325" s="43"/>
      <c r="F325" s="40"/>
      <c r="G325" s="41"/>
      <c r="H325" s="43"/>
      <c r="I325" s="43"/>
      <c r="J325" s="44">
        <v>0</v>
      </c>
      <c r="K325" s="44">
        <v>0</v>
      </c>
      <c r="L325" s="55">
        <v>0</v>
      </c>
      <c r="M325" s="55">
        <v>0</v>
      </c>
      <c r="N325" s="44">
        <v>0</v>
      </c>
      <c r="O325" s="34">
        <f t="shared" si="42"/>
        <v>0</v>
      </c>
      <c r="P325" s="34">
        <f t="shared" si="42"/>
        <v>0</v>
      </c>
      <c r="Q325" s="43"/>
      <c r="R325" s="43"/>
      <c r="S325" s="43"/>
      <c r="T325" s="43"/>
      <c r="U325" s="48"/>
      <c r="V325" s="41"/>
      <c r="W325" s="41"/>
      <c r="X325" s="50"/>
      <c r="Y325" s="34" t="e">
        <f>P325/AA325</f>
        <v>#DIV/0!</v>
      </c>
      <c r="Z325" s="44" t="e">
        <f t="shared" si="38"/>
        <v>#DIV/0!</v>
      </c>
      <c r="AA325" s="44">
        <f t="shared" si="36"/>
        <v>0</v>
      </c>
      <c r="AB325" s="44">
        <v>0</v>
      </c>
      <c r="AC325" s="44">
        <v>0</v>
      </c>
      <c r="AD325" s="44">
        <v>0</v>
      </c>
      <c r="AE325" s="44"/>
      <c r="AF325" s="44" t="e">
        <f t="shared" si="35"/>
        <v>#DIV/0!</v>
      </c>
      <c r="AG325" s="44"/>
      <c r="AH325" s="44" t="e">
        <f t="shared" si="43"/>
        <v>#DIV/0!</v>
      </c>
      <c r="AI325" s="44" t="e">
        <f t="shared" si="37"/>
        <v>#DIV/0!</v>
      </c>
      <c r="AJ325" s="44" t="e">
        <f t="shared" si="39"/>
        <v>#DIV/0!</v>
      </c>
      <c r="AK325" s="43"/>
      <c r="AL325" s="40"/>
      <c r="AM325" s="40"/>
      <c r="AN325" s="40"/>
      <c r="AO325" s="40"/>
      <c r="AP325" s="40"/>
      <c r="AQ325" s="49"/>
      <c r="AR325" s="41"/>
      <c r="AS325" s="41">
        <v>10</v>
      </c>
      <c r="AT325" s="34">
        <f>(J325*10)/100</f>
        <v>0</v>
      </c>
      <c r="AU325" s="43"/>
      <c r="AV325" s="44">
        <v>0</v>
      </c>
      <c r="AW325" s="46">
        <f t="shared" si="40"/>
        <v>0</v>
      </c>
      <c r="AX325" s="46">
        <f>O325</f>
        <v>0</v>
      </c>
      <c r="AY325" s="43"/>
    </row>
    <row r="326" spans="1:51" ht="15.75" customHeight="1" x14ac:dyDescent="0.25">
      <c r="A326" s="47"/>
      <c r="B326" s="40"/>
      <c r="C326" s="41"/>
      <c r="D326" s="39"/>
      <c r="E326" s="43"/>
      <c r="F326" s="40"/>
      <c r="G326" s="41"/>
      <c r="H326" s="43"/>
      <c r="I326" s="43"/>
      <c r="J326" s="44">
        <v>0</v>
      </c>
      <c r="K326" s="44">
        <v>0</v>
      </c>
      <c r="L326" s="55">
        <v>0</v>
      </c>
      <c r="M326" s="55">
        <v>0</v>
      </c>
      <c r="N326" s="44">
        <v>0</v>
      </c>
      <c r="O326" s="34">
        <f t="shared" si="42"/>
        <v>0</v>
      </c>
      <c r="P326" s="34">
        <f t="shared" si="42"/>
        <v>0</v>
      </c>
      <c r="Q326" s="43"/>
      <c r="R326" s="43"/>
      <c r="S326" s="43"/>
      <c r="T326" s="43"/>
      <c r="U326" s="48"/>
      <c r="V326" s="41"/>
      <c r="W326" s="41"/>
      <c r="X326" s="50"/>
      <c r="Y326" s="34" t="e">
        <f>P326/AA326</f>
        <v>#DIV/0!</v>
      </c>
      <c r="Z326" s="44" t="e">
        <f t="shared" si="38"/>
        <v>#DIV/0!</v>
      </c>
      <c r="AA326" s="44">
        <f t="shared" si="36"/>
        <v>0</v>
      </c>
      <c r="AB326" s="44">
        <v>0</v>
      </c>
      <c r="AC326" s="44">
        <v>0</v>
      </c>
      <c r="AD326" s="44">
        <v>0</v>
      </c>
      <c r="AE326" s="44"/>
      <c r="AF326" s="44" t="e">
        <f t="shared" si="35"/>
        <v>#DIV/0!</v>
      </c>
      <c r="AG326" s="44"/>
      <c r="AH326" s="44" t="e">
        <f t="shared" si="43"/>
        <v>#DIV/0!</v>
      </c>
      <c r="AI326" s="44" t="e">
        <f t="shared" si="37"/>
        <v>#DIV/0!</v>
      </c>
      <c r="AJ326" s="44" t="e">
        <f t="shared" si="39"/>
        <v>#DIV/0!</v>
      </c>
      <c r="AK326" s="43"/>
      <c r="AL326" s="40"/>
      <c r="AM326" s="40"/>
      <c r="AN326" s="40"/>
      <c r="AO326" s="40"/>
      <c r="AP326" s="40"/>
      <c r="AQ326" s="49"/>
      <c r="AR326" s="41"/>
      <c r="AS326" s="41">
        <v>10</v>
      </c>
      <c r="AT326" s="34">
        <f>(J326*10)/100</f>
        <v>0</v>
      </c>
      <c r="AU326" s="43"/>
      <c r="AV326" s="44">
        <v>0</v>
      </c>
      <c r="AW326" s="46">
        <f t="shared" si="40"/>
        <v>0</v>
      </c>
      <c r="AX326" s="46">
        <f>O326</f>
        <v>0</v>
      </c>
      <c r="AY326" s="43"/>
    </row>
    <row r="327" spans="1:51" ht="15.75" customHeight="1" x14ac:dyDescent="0.25">
      <c r="A327" s="47"/>
      <c r="B327" s="40"/>
      <c r="C327" s="41"/>
      <c r="D327" s="39"/>
      <c r="E327" s="43"/>
      <c r="F327" s="40"/>
      <c r="G327" s="41"/>
      <c r="H327" s="43"/>
      <c r="I327" s="43"/>
      <c r="J327" s="44">
        <v>0</v>
      </c>
      <c r="K327" s="44">
        <v>0</v>
      </c>
      <c r="L327" s="55">
        <v>0</v>
      </c>
      <c r="M327" s="55">
        <v>0</v>
      </c>
      <c r="N327" s="44">
        <v>0</v>
      </c>
      <c r="O327" s="34">
        <f t="shared" si="42"/>
        <v>0</v>
      </c>
      <c r="P327" s="34">
        <f t="shared" si="42"/>
        <v>0</v>
      </c>
      <c r="Q327" s="43"/>
      <c r="R327" s="43"/>
      <c r="S327" s="43"/>
      <c r="T327" s="43"/>
      <c r="U327" s="48"/>
      <c r="V327" s="41"/>
      <c r="W327" s="41"/>
      <c r="X327" s="50"/>
      <c r="Y327" s="34" t="e">
        <f>P327/AA327</f>
        <v>#DIV/0!</v>
      </c>
      <c r="Z327" s="44" t="e">
        <f t="shared" si="38"/>
        <v>#DIV/0!</v>
      </c>
      <c r="AA327" s="44">
        <f t="shared" si="36"/>
        <v>0</v>
      </c>
      <c r="AB327" s="44">
        <v>0</v>
      </c>
      <c r="AC327" s="44">
        <v>0</v>
      </c>
      <c r="AD327" s="44">
        <v>0</v>
      </c>
      <c r="AE327" s="44"/>
      <c r="AF327" s="44" t="e">
        <f t="shared" ref="AF327:AF390" si="44">Y327*AE327</f>
        <v>#DIV/0!</v>
      </c>
      <c r="AG327" s="44"/>
      <c r="AH327" s="44" t="e">
        <f t="shared" si="43"/>
        <v>#DIV/0!</v>
      </c>
      <c r="AI327" s="44" t="e">
        <f t="shared" si="37"/>
        <v>#DIV/0!</v>
      </c>
      <c r="AJ327" s="44" t="e">
        <f t="shared" si="39"/>
        <v>#DIV/0!</v>
      </c>
      <c r="AK327" s="43"/>
      <c r="AL327" s="40"/>
      <c r="AM327" s="40"/>
      <c r="AN327" s="40"/>
      <c r="AO327" s="40"/>
      <c r="AP327" s="40"/>
      <c r="AQ327" s="49"/>
      <c r="AR327" s="41"/>
      <c r="AS327" s="41">
        <v>10</v>
      </c>
      <c r="AT327" s="34">
        <f>(J327*10)/100</f>
        <v>0</v>
      </c>
      <c r="AU327" s="43"/>
      <c r="AV327" s="44">
        <v>0</v>
      </c>
      <c r="AW327" s="46">
        <f t="shared" si="40"/>
        <v>0</v>
      </c>
      <c r="AX327" s="46">
        <f>O327</f>
        <v>0</v>
      </c>
      <c r="AY327" s="43"/>
    </row>
    <row r="328" spans="1:51" ht="15.75" customHeight="1" x14ac:dyDescent="0.25">
      <c r="A328" s="47"/>
      <c r="B328" s="40"/>
      <c r="C328" s="41"/>
      <c r="D328" s="39"/>
      <c r="E328" s="43"/>
      <c r="F328" s="40"/>
      <c r="G328" s="41"/>
      <c r="H328" s="43"/>
      <c r="I328" s="43"/>
      <c r="J328" s="44">
        <v>0</v>
      </c>
      <c r="K328" s="44">
        <v>0</v>
      </c>
      <c r="L328" s="55">
        <v>0</v>
      </c>
      <c r="M328" s="55">
        <v>0</v>
      </c>
      <c r="N328" s="44">
        <v>0</v>
      </c>
      <c r="O328" s="34">
        <f t="shared" si="42"/>
        <v>0</v>
      </c>
      <c r="P328" s="34">
        <f t="shared" si="42"/>
        <v>0</v>
      </c>
      <c r="Q328" s="43"/>
      <c r="R328" s="43"/>
      <c r="S328" s="43"/>
      <c r="T328" s="43"/>
      <c r="U328" s="48"/>
      <c r="V328" s="41"/>
      <c r="W328" s="41"/>
      <c r="X328" s="50"/>
      <c r="Y328" s="34" t="e">
        <f>P328/AA328</f>
        <v>#DIV/0!</v>
      </c>
      <c r="Z328" s="44" t="e">
        <f t="shared" si="38"/>
        <v>#DIV/0!</v>
      </c>
      <c r="AA328" s="44">
        <f t="shared" ref="AA328:AA391" si="45">AB328+AC328+AD328</f>
        <v>0</v>
      </c>
      <c r="AB328" s="44">
        <v>0</v>
      </c>
      <c r="AC328" s="44">
        <v>0</v>
      </c>
      <c r="AD328" s="44">
        <v>0</v>
      </c>
      <c r="AE328" s="44"/>
      <c r="AF328" s="44" t="e">
        <f t="shared" si="44"/>
        <v>#DIV/0!</v>
      </c>
      <c r="AG328" s="44"/>
      <c r="AH328" s="44" t="e">
        <f t="shared" si="43"/>
        <v>#DIV/0!</v>
      </c>
      <c r="AI328" s="44" t="e">
        <f t="shared" si="37"/>
        <v>#DIV/0!</v>
      </c>
      <c r="AJ328" s="44" t="e">
        <f t="shared" si="39"/>
        <v>#DIV/0!</v>
      </c>
      <c r="AK328" s="43"/>
      <c r="AL328" s="40"/>
      <c r="AM328" s="40"/>
      <c r="AN328" s="40"/>
      <c r="AO328" s="40"/>
      <c r="AP328" s="40"/>
      <c r="AQ328" s="49"/>
      <c r="AR328" s="41"/>
      <c r="AS328" s="41">
        <v>10</v>
      </c>
      <c r="AT328" s="34">
        <f>(J328*10)/100</f>
        <v>0</v>
      </c>
      <c r="AU328" s="43"/>
      <c r="AV328" s="44">
        <v>0</v>
      </c>
      <c r="AW328" s="46">
        <f t="shared" si="40"/>
        <v>0</v>
      </c>
      <c r="AX328" s="46">
        <f>O328</f>
        <v>0</v>
      </c>
      <c r="AY328" s="43"/>
    </row>
    <row r="329" spans="1:51" ht="15.75" customHeight="1" x14ac:dyDescent="0.25">
      <c r="A329" s="47"/>
      <c r="B329" s="40"/>
      <c r="C329" s="41"/>
      <c r="D329" s="39"/>
      <c r="E329" s="43"/>
      <c r="F329" s="40"/>
      <c r="G329" s="41"/>
      <c r="H329" s="43"/>
      <c r="I329" s="43"/>
      <c r="J329" s="44">
        <v>0</v>
      </c>
      <c r="K329" s="44">
        <v>0</v>
      </c>
      <c r="L329" s="55">
        <v>0</v>
      </c>
      <c r="M329" s="55">
        <v>0</v>
      </c>
      <c r="N329" s="44">
        <v>0</v>
      </c>
      <c r="O329" s="34">
        <f t="shared" si="42"/>
        <v>0</v>
      </c>
      <c r="P329" s="34">
        <f t="shared" si="42"/>
        <v>0</v>
      </c>
      <c r="Q329" s="43"/>
      <c r="R329" s="43"/>
      <c r="S329" s="43"/>
      <c r="T329" s="43"/>
      <c r="U329" s="48"/>
      <c r="V329" s="41"/>
      <c r="W329" s="41"/>
      <c r="X329" s="50"/>
      <c r="Y329" s="34" t="e">
        <f>P329/AA329</f>
        <v>#DIV/0!</v>
      </c>
      <c r="Z329" s="44" t="e">
        <f t="shared" si="38"/>
        <v>#DIV/0!</v>
      </c>
      <c r="AA329" s="44">
        <f t="shared" si="45"/>
        <v>0</v>
      </c>
      <c r="AB329" s="44">
        <v>0</v>
      </c>
      <c r="AC329" s="44">
        <v>0</v>
      </c>
      <c r="AD329" s="44">
        <v>0</v>
      </c>
      <c r="AE329" s="44"/>
      <c r="AF329" s="44" t="e">
        <f t="shared" si="44"/>
        <v>#DIV/0!</v>
      </c>
      <c r="AG329" s="44"/>
      <c r="AH329" s="44" t="e">
        <f t="shared" si="43"/>
        <v>#DIV/0!</v>
      </c>
      <c r="AI329" s="44" t="e">
        <f t="shared" si="37"/>
        <v>#DIV/0!</v>
      </c>
      <c r="AJ329" s="44" t="e">
        <f t="shared" si="39"/>
        <v>#DIV/0!</v>
      </c>
      <c r="AK329" s="43"/>
      <c r="AL329" s="40"/>
      <c r="AM329" s="40"/>
      <c r="AN329" s="40"/>
      <c r="AO329" s="40"/>
      <c r="AP329" s="40"/>
      <c r="AQ329" s="49"/>
      <c r="AR329" s="41"/>
      <c r="AS329" s="41">
        <v>10</v>
      </c>
      <c r="AT329" s="34">
        <f>(J329*10)/100</f>
        <v>0</v>
      </c>
      <c r="AU329" s="43"/>
      <c r="AV329" s="44">
        <v>0</v>
      </c>
      <c r="AW329" s="46">
        <f t="shared" si="40"/>
        <v>0</v>
      </c>
      <c r="AX329" s="46">
        <f>O329</f>
        <v>0</v>
      </c>
      <c r="AY329" s="43"/>
    </row>
    <row r="330" spans="1:51" ht="15.75" customHeight="1" x14ac:dyDescent="0.25">
      <c r="A330" s="47"/>
      <c r="B330" s="40"/>
      <c r="C330" s="41"/>
      <c r="D330" s="39"/>
      <c r="E330" s="43"/>
      <c r="F330" s="40"/>
      <c r="G330" s="41"/>
      <c r="H330" s="43"/>
      <c r="I330" s="43"/>
      <c r="J330" s="44">
        <v>0</v>
      </c>
      <c r="K330" s="44">
        <v>0</v>
      </c>
      <c r="L330" s="55">
        <v>0</v>
      </c>
      <c r="M330" s="55">
        <v>0</v>
      </c>
      <c r="N330" s="44">
        <v>0</v>
      </c>
      <c r="O330" s="34">
        <f t="shared" si="42"/>
        <v>0</v>
      </c>
      <c r="P330" s="34">
        <f t="shared" si="42"/>
        <v>0</v>
      </c>
      <c r="Q330" s="43"/>
      <c r="R330" s="43"/>
      <c r="S330" s="43"/>
      <c r="T330" s="43"/>
      <c r="U330" s="48"/>
      <c r="V330" s="41"/>
      <c r="W330" s="41"/>
      <c r="X330" s="50"/>
      <c r="Y330" s="34" t="e">
        <f>P330/AA330</f>
        <v>#DIV/0!</v>
      </c>
      <c r="Z330" s="44" t="e">
        <f t="shared" si="38"/>
        <v>#DIV/0!</v>
      </c>
      <c r="AA330" s="44">
        <f t="shared" si="45"/>
        <v>0</v>
      </c>
      <c r="AB330" s="44">
        <v>0</v>
      </c>
      <c r="AC330" s="44">
        <v>0</v>
      </c>
      <c r="AD330" s="44">
        <v>0</v>
      </c>
      <c r="AE330" s="44"/>
      <c r="AF330" s="44" t="e">
        <f t="shared" si="44"/>
        <v>#DIV/0!</v>
      </c>
      <c r="AG330" s="44"/>
      <c r="AH330" s="44" t="e">
        <f t="shared" si="43"/>
        <v>#DIV/0!</v>
      </c>
      <c r="AI330" s="44" t="e">
        <f t="shared" si="37"/>
        <v>#DIV/0!</v>
      </c>
      <c r="AJ330" s="44" t="e">
        <f t="shared" si="39"/>
        <v>#DIV/0!</v>
      </c>
      <c r="AK330" s="43"/>
      <c r="AL330" s="40"/>
      <c r="AM330" s="40"/>
      <c r="AN330" s="40"/>
      <c r="AO330" s="40"/>
      <c r="AP330" s="40"/>
      <c r="AQ330" s="49"/>
      <c r="AR330" s="41"/>
      <c r="AS330" s="41">
        <v>10</v>
      </c>
      <c r="AT330" s="34">
        <f>(J330*10)/100</f>
        <v>0</v>
      </c>
      <c r="AU330" s="43"/>
      <c r="AV330" s="44">
        <v>0</v>
      </c>
      <c r="AW330" s="46">
        <f t="shared" si="40"/>
        <v>0</v>
      </c>
      <c r="AX330" s="46">
        <f>O330</f>
        <v>0</v>
      </c>
      <c r="AY330" s="43"/>
    </row>
    <row r="331" spans="1:51" ht="15.75" customHeight="1" x14ac:dyDescent="0.25">
      <c r="A331" s="47"/>
      <c r="B331" s="40"/>
      <c r="C331" s="41"/>
      <c r="D331" s="39"/>
      <c r="E331" s="43"/>
      <c r="F331" s="40"/>
      <c r="G331" s="41"/>
      <c r="H331" s="43"/>
      <c r="I331" s="43"/>
      <c r="J331" s="44">
        <v>0</v>
      </c>
      <c r="K331" s="44">
        <v>0</v>
      </c>
      <c r="L331" s="55">
        <v>0</v>
      </c>
      <c r="M331" s="55">
        <v>0</v>
      </c>
      <c r="N331" s="44">
        <v>0</v>
      </c>
      <c r="O331" s="34">
        <f t="shared" si="42"/>
        <v>0</v>
      </c>
      <c r="P331" s="34">
        <f t="shared" si="42"/>
        <v>0</v>
      </c>
      <c r="Q331" s="43"/>
      <c r="R331" s="43"/>
      <c r="S331" s="43"/>
      <c r="T331" s="43"/>
      <c r="U331" s="48"/>
      <c r="V331" s="41"/>
      <c r="W331" s="41"/>
      <c r="X331" s="50"/>
      <c r="Y331" s="34" t="e">
        <f>P331/AA331</f>
        <v>#DIV/0!</v>
      </c>
      <c r="Z331" s="44" t="e">
        <f t="shared" si="38"/>
        <v>#DIV/0!</v>
      </c>
      <c r="AA331" s="44">
        <f t="shared" si="45"/>
        <v>0</v>
      </c>
      <c r="AB331" s="44">
        <v>0</v>
      </c>
      <c r="AC331" s="44">
        <v>0</v>
      </c>
      <c r="AD331" s="44">
        <v>0</v>
      </c>
      <c r="AE331" s="44"/>
      <c r="AF331" s="44" t="e">
        <f t="shared" si="44"/>
        <v>#DIV/0!</v>
      </c>
      <c r="AG331" s="44"/>
      <c r="AH331" s="44" t="e">
        <f t="shared" si="43"/>
        <v>#DIV/0!</v>
      </c>
      <c r="AI331" s="44" t="e">
        <f t="shared" si="37"/>
        <v>#DIV/0!</v>
      </c>
      <c r="AJ331" s="44" t="e">
        <f t="shared" si="39"/>
        <v>#DIV/0!</v>
      </c>
      <c r="AK331" s="43"/>
      <c r="AL331" s="40"/>
      <c r="AM331" s="40"/>
      <c r="AN331" s="40"/>
      <c r="AO331" s="40"/>
      <c r="AP331" s="40"/>
      <c r="AQ331" s="49"/>
      <c r="AR331" s="41"/>
      <c r="AS331" s="41">
        <v>10</v>
      </c>
      <c r="AT331" s="34">
        <f>(J331*10)/100</f>
        <v>0</v>
      </c>
      <c r="AU331" s="43"/>
      <c r="AV331" s="44">
        <v>0</v>
      </c>
      <c r="AW331" s="46">
        <f t="shared" si="40"/>
        <v>0</v>
      </c>
      <c r="AX331" s="46">
        <f>O331</f>
        <v>0</v>
      </c>
      <c r="AY331" s="43"/>
    </row>
    <row r="332" spans="1:51" ht="15.75" customHeight="1" x14ac:dyDescent="0.25">
      <c r="A332" s="47"/>
      <c r="B332" s="40"/>
      <c r="C332" s="41"/>
      <c r="D332" s="39"/>
      <c r="E332" s="43"/>
      <c r="F332" s="40"/>
      <c r="G332" s="41"/>
      <c r="H332" s="43"/>
      <c r="I332" s="43"/>
      <c r="J332" s="44">
        <v>0</v>
      </c>
      <c r="K332" s="44">
        <v>0</v>
      </c>
      <c r="L332" s="55">
        <v>0</v>
      </c>
      <c r="M332" s="55">
        <v>0</v>
      </c>
      <c r="N332" s="44">
        <v>0</v>
      </c>
      <c r="O332" s="34">
        <f t="shared" si="42"/>
        <v>0</v>
      </c>
      <c r="P332" s="34">
        <f t="shared" si="42"/>
        <v>0</v>
      </c>
      <c r="Q332" s="43"/>
      <c r="R332" s="43"/>
      <c r="S332" s="43"/>
      <c r="T332" s="43"/>
      <c r="U332" s="48"/>
      <c r="V332" s="41"/>
      <c r="W332" s="41"/>
      <c r="X332" s="50"/>
      <c r="Y332" s="34" t="e">
        <f>P332/AA332</f>
        <v>#DIV/0!</v>
      </c>
      <c r="Z332" s="44" t="e">
        <f t="shared" si="38"/>
        <v>#DIV/0!</v>
      </c>
      <c r="AA332" s="44">
        <f t="shared" si="45"/>
        <v>0</v>
      </c>
      <c r="AB332" s="44">
        <v>0</v>
      </c>
      <c r="AC332" s="44">
        <v>0</v>
      </c>
      <c r="AD332" s="44">
        <v>0</v>
      </c>
      <c r="AE332" s="44"/>
      <c r="AF332" s="44" t="e">
        <f t="shared" si="44"/>
        <v>#DIV/0!</v>
      </c>
      <c r="AG332" s="44"/>
      <c r="AH332" s="44" t="e">
        <f t="shared" si="43"/>
        <v>#DIV/0!</v>
      </c>
      <c r="AI332" s="44" t="e">
        <f t="shared" si="37"/>
        <v>#DIV/0!</v>
      </c>
      <c r="AJ332" s="44" t="e">
        <f t="shared" si="39"/>
        <v>#DIV/0!</v>
      </c>
      <c r="AK332" s="43"/>
      <c r="AL332" s="40"/>
      <c r="AM332" s="40"/>
      <c r="AN332" s="40"/>
      <c r="AO332" s="40"/>
      <c r="AP332" s="40"/>
      <c r="AQ332" s="49"/>
      <c r="AR332" s="41"/>
      <c r="AS332" s="41">
        <v>10</v>
      </c>
      <c r="AT332" s="34">
        <f>(J332*10)/100</f>
        <v>0</v>
      </c>
      <c r="AU332" s="43"/>
      <c r="AV332" s="44">
        <v>0</v>
      </c>
      <c r="AW332" s="46">
        <f t="shared" si="40"/>
        <v>0</v>
      </c>
      <c r="AX332" s="46">
        <f>O332</f>
        <v>0</v>
      </c>
      <c r="AY332" s="43"/>
    </row>
    <row r="333" spans="1:51" ht="15.75" customHeight="1" x14ac:dyDescent="0.25">
      <c r="A333" s="47"/>
      <c r="B333" s="40"/>
      <c r="C333" s="41"/>
      <c r="D333" s="39"/>
      <c r="E333" s="43"/>
      <c r="F333" s="40"/>
      <c r="G333" s="41"/>
      <c r="H333" s="43"/>
      <c r="I333" s="43"/>
      <c r="J333" s="44">
        <v>0</v>
      </c>
      <c r="K333" s="44">
        <v>0</v>
      </c>
      <c r="L333" s="55">
        <v>0</v>
      </c>
      <c r="M333" s="55">
        <v>0</v>
      </c>
      <c r="N333" s="44">
        <v>0</v>
      </c>
      <c r="O333" s="34">
        <f t="shared" si="42"/>
        <v>0</v>
      </c>
      <c r="P333" s="34">
        <f t="shared" si="42"/>
        <v>0</v>
      </c>
      <c r="Q333" s="43"/>
      <c r="R333" s="43"/>
      <c r="S333" s="43"/>
      <c r="T333" s="43"/>
      <c r="U333" s="48"/>
      <c r="V333" s="41"/>
      <c r="W333" s="41"/>
      <c r="X333" s="50"/>
      <c r="Y333" s="34" t="e">
        <f>P333/AA333</f>
        <v>#DIV/0!</v>
      </c>
      <c r="Z333" s="44" t="e">
        <f t="shared" si="38"/>
        <v>#DIV/0!</v>
      </c>
      <c r="AA333" s="44">
        <f t="shared" si="45"/>
        <v>0</v>
      </c>
      <c r="AB333" s="44">
        <v>0</v>
      </c>
      <c r="AC333" s="44">
        <v>0</v>
      </c>
      <c r="AD333" s="44">
        <v>0</v>
      </c>
      <c r="AE333" s="44"/>
      <c r="AF333" s="44" t="e">
        <f t="shared" si="44"/>
        <v>#DIV/0!</v>
      </c>
      <c r="AG333" s="44"/>
      <c r="AH333" s="44" t="e">
        <f t="shared" si="43"/>
        <v>#DIV/0!</v>
      </c>
      <c r="AI333" s="44" t="e">
        <f t="shared" si="37"/>
        <v>#DIV/0!</v>
      </c>
      <c r="AJ333" s="44" t="e">
        <f t="shared" si="39"/>
        <v>#DIV/0!</v>
      </c>
      <c r="AK333" s="43"/>
      <c r="AL333" s="40"/>
      <c r="AM333" s="40"/>
      <c r="AN333" s="40"/>
      <c r="AO333" s="40"/>
      <c r="AP333" s="40"/>
      <c r="AQ333" s="49"/>
      <c r="AR333" s="41"/>
      <c r="AS333" s="41">
        <v>10</v>
      </c>
      <c r="AT333" s="34">
        <f>(J333*10)/100</f>
        <v>0</v>
      </c>
      <c r="AU333" s="43"/>
      <c r="AV333" s="44">
        <v>0</v>
      </c>
      <c r="AW333" s="46">
        <f t="shared" si="40"/>
        <v>0</v>
      </c>
      <c r="AX333" s="46">
        <f>O333</f>
        <v>0</v>
      </c>
      <c r="AY333" s="43"/>
    </row>
    <row r="334" spans="1:51" ht="15.75" customHeight="1" x14ac:dyDescent="0.25">
      <c r="A334" s="47"/>
      <c r="B334" s="40"/>
      <c r="C334" s="41"/>
      <c r="D334" s="39"/>
      <c r="E334" s="43"/>
      <c r="F334" s="40"/>
      <c r="G334" s="41"/>
      <c r="H334" s="43"/>
      <c r="I334" s="43"/>
      <c r="J334" s="44">
        <v>0</v>
      </c>
      <c r="K334" s="44">
        <v>0</v>
      </c>
      <c r="L334" s="55">
        <v>0</v>
      </c>
      <c r="M334" s="55">
        <v>0</v>
      </c>
      <c r="N334" s="44">
        <v>0</v>
      </c>
      <c r="O334" s="34">
        <f t="shared" si="42"/>
        <v>0</v>
      </c>
      <c r="P334" s="34">
        <f t="shared" si="42"/>
        <v>0</v>
      </c>
      <c r="Q334" s="43"/>
      <c r="R334" s="43"/>
      <c r="S334" s="43"/>
      <c r="T334" s="43"/>
      <c r="U334" s="48"/>
      <c r="V334" s="41"/>
      <c r="W334" s="41"/>
      <c r="X334" s="50"/>
      <c r="Y334" s="34" t="e">
        <f>P334/AA334</f>
        <v>#DIV/0!</v>
      </c>
      <c r="Z334" s="44" t="e">
        <f t="shared" si="38"/>
        <v>#DIV/0!</v>
      </c>
      <c r="AA334" s="44">
        <f t="shared" si="45"/>
        <v>0</v>
      </c>
      <c r="AB334" s="44">
        <v>0</v>
      </c>
      <c r="AC334" s="44">
        <v>0</v>
      </c>
      <c r="AD334" s="44">
        <v>0</v>
      </c>
      <c r="AE334" s="44"/>
      <c r="AF334" s="44" t="e">
        <f t="shared" si="44"/>
        <v>#DIV/0!</v>
      </c>
      <c r="AG334" s="44"/>
      <c r="AH334" s="44" t="e">
        <f t="shared" si="43"/>
        <v>#DIV/0!</v>
      </c>
      <c r="AI334" s="44" t="e">
        <f t="shared" si="37"/>
        <v>#DIV/0!</v>
      </c>
      <c r="AJ334" s="44" t="e">
        <f t="shared" si="39"/>
        <v>#DIV/0!</v>
      </c>
      <c r="AK334" s="43"/>
      <c r="AL334" s="40"/>
      <c r="AM334" s="40"/>
      <c r="AN334" s="40"/>
      <c r="AO334" s="40"/>
      <c r="AP334" s="40"/>
      <c r="AQ334" s="49"/>
      <c r="AR334" s="41"/>
      <c r="AS334" s="41">
        <v>10</v>
      </c>
      <c r="AT334" s="34">
        <f>(J334*10)/100</f>
        <v>0</v>
      </c>
      <c r="AU334" s="43"/>
      <c r="AV334" s="44">
        <v>0</v>
      </c>
      <c r="AW334" s="46">
        <f t="shared" si="40"/>
        <v>0</v>
      </c>
      <c r="AX334" s="46">
        <f>O334</f>
        <v>0</v>
      </c>
      <c r="AY334" s="43"/>
    </row>
    <row r="335" spans="1:51" ht="15.75" customHeight="1" x14ac:dyDescent="0.25">
      <c r="A335" s="47"/>
      <c r="B335" s="40"/>
      <c r="C335" s="41"/>
      <c r="D335" s="39"/>
      <c r="E335" s="43"/>
      <c r="F335" s="40"/>
      <c r="G335" s="41"/>
      <c r="H335" s="43"/>
      <c r="I335" s="43"/>
      <c r="J335" s="44">
        <v>0</v>
      </c>
      <c r="K335" s="44">
        <v>0</v>
      </c>
      <c r="L335" s="55">
        <v>0</v>
      </c>
      <c r="M335" s="55">
        <v>0</v>
      </c>
      <c r="N335" s="44">
        <v>0</v>
      </c>
      <c r="O335" s="34">
        <f t="shared" si="42"/>
        <v>0</v>
      </c>
      <c r="P335" s="34">
        <f t="shared" si="42"/>
        <v>0</v>
      </c>
      <c r="Q335" s="43"/>
      <c r="R335" s="43"/>
      <c r="S335" s="43"/>
      <c r="T335" s="43"/>
      <c r="U335" s="48"/>
      <c r="V335" s="41"/>
      <c r="W335" s="41"/>
      <c r="X335" s="50"/>
      <c r="Y335" s="34" t="e">
        <f>P335/AA335</f>
        <v>#DIV/0!</v>
      </c>
      <c r="Z335" s="44" t="e">
        <f t="shared" si="38"/>
        <v>#DIV/0!</v>
      </c>
      <c r="AA335" s="44">
        <f t="shared" si="45"/>
        <v>0</v>
      </c>
      <c r="AB335" s="44">
        <v>0</v>
      </c>
      <c r="AC335" s="44">
        <v>0</v>
      </c>
      <c r="AD335" s="44">
        <v>0</v>
      </c>
      <c r="AE335" s="44"/>
      <c r="AF335" s="44" t="e">
        <f t="shared" si="44"/>
        <v>#DIV/0!</v>
      </c>
      <c r="AG335" s="44"/>
      <c r="AH335" s="44" t="e">
        <f t="shared" si="43"/>
        <v>#DIV/0!</v>
      </c>
      <c r="AI335" s="44" t="e">
        <f t="shared" ref="AI335:AI398" si="46">AA335/X335</f>
        <v>#DIV/0!</v>
      </c>
      <c r="AJ335" s="44" t="e">
        <f t="shared" si="39"/>
        <v>#DIV/0!</v>
      </c>
      <c r="AK335" s="43"/>
      <c r="AL335" s="40"/>
      <c r="AM335" s="40"/>
      <c r="AN335" s="40"/>
      <c r="AO335" s="40"/>
      <c r="AP335" s="40"/>
      <c r="AQ335" s="49"/>
      <c r="AR335" s="41"/>
      <c r="AS335" s="41">
        <v>10</v>
      </c>
      <c r="AT335" s="34">
        <f>(J335*10)/100</f>
        <v>0</v>
      </c>
      <c r="AU335" s="43"/>
      <c r="AV335" s="44">
        <v>0</v>
      </c>
      <c r="AW335" s="46">
        <f t="shared" si="40"/>
        <v>0</v>
      </c>
      <c r="AX335" s="46">
        <f>O335</f>
        <v>0</v>
      </c>
      <c r="AY335" s="43"/>
    </row>
    <row r="336" spans="1:51" ht="15.75" customHeight="1" x14ac:dyDescent="0.25">
      <c r="A336" s="47"/>
      <c r="B336" s="40"/>
      <c r="C336" s="41"/>
      <c r="D336" s="39"/>
      <c r="E336" s="43"/>
      <c r="F336" s="40"/>
      <c r="G336" s="41"/>
      <c r="H336" s="43"/>
      <c r="I336" s="43"/>
      <c r="J336" s="44">
        <v>0</v>
      </c>
      <c r="K336" s="44">
        <v>0</v>
      </c>
      <c r="L336" s="55">
        <v>0</v>
      </c>
      <c r="M336" s="55">
        <v>0</v>
      </c>
      <c r="N336" s="44">
        <v>0</v>
      </c>
      <c r="O336" s="34">
        <f t="shared" si="42"/>
        <v>0</v>
      </c>
      <c r="P336" s="34">
        <f t="shared" si="42"/>
        <v>0</v>
      </c>
      <c r="Q336" s="43"/>
      <c r="R336" s="43"/>
      <c r="S336" s="43"/>
      <c r="T336" s="43"/>
      <c r="U336" s="48"/>
      <c r="V336" s="41"/>
      <c r="W336" s="41"/>
      <c r="X336" s="50"/>
      <c r="Y336" s="34" t="e">
        <f>P336/AA336</f>
        <v>#DIV/0!</v>
      </c>
      <c r="Z336" s="44" t="e">
        <f t="shared" si="38"/>
        <v>#DIV/0!</v>
      </c>
      <c r="AA336" s="44">
        <f t="shared" si="45"/>
        <v>0</v>
      </c>
      <c r="AB336" s="44">
        <v>0</v>
      </c>
      <c r="AC336" s="44">
        <v>0</v>
      </c>
      <c r="AD336" s="44">
        <v>0</v>
      </c>
      <c r="AE336" s="44"/>
      <c r="AF336" s="44" t="e">
        <f t="shared" si="44"/>
        <v>#DIV/0!</v>
      </c>
      <c r="AG336" s="44"/>
      <c r="AH336" s="44" t="e">
        <f t="shared" si="43"/>
        <v>#DIV/0!</v>
      </c>
      <c r="AI336" s="44" t="e">
        <f t="shared" si="46"/>
        <v>#DIV/0!</v>
      </c>
      <c r="AJ336" s="44" t="e">
        <f t="shared" si="39"/>
        <v>#DIV/0!</v>
      </c>
      <c r="AK336" s="43"/>
      <c r="AL336" s="40"/>
      <c r="AM336" s="40"/>
      <c r="AN336" s="40"/>
      <c r="AO336" s="40"/>
      <c r="AP336" s="40"/>
      <c r="AQ336" s="49"/>
      <c r="AR336" s="41"/>
      <c r="AS336" s="41">
        <v>10</v>
      </c>
      <c r="AT336" s="34">
        <f>(J336*10)/100</f>
        <v>0</v>
      </c>
      <c r="AU336" s="43"/>
      <c r="AV336" s="44">
        <v>0</v>
      </c>
      <c r="AW336" s="46">
        <f t="shared" si="40"/>
        <v>0</v>
      </c>
      <c r="AX336" s="46">
        <f>O336</f>
        <v>0</v>
      </c>
      <c r="AY336" s="43"/>
    </row>
    <row r="337" spans="1:51" ht="15.75" customHeight="1" x14ac:dyDescent="0.25">
      <c r="A337" s="47"/>
      <c r="B337" s="40"/>
      <c r="C337" s="41"/>
      <c r="D337" s="39"/>
      <c r="E337" s="43"/>
      <c r="F337" s="40"/>
      <c r="G337" s="41"/>
      <c r="H337" s="43"/>
      <c r="I337" s="43"/>
      <c r="J337" s="44">
        <v>0</v>
      </c>
      <c r="K337" s="44">
        <v>0</v>
      </c>
      <c r="L337" s="55">
        <v>0</v>
      </c>
      <c r="M337" s="55">
        <v>0</v>
      </c>
      <c r="N337" s="44">
        <v>0</v>
      </c>
      <c r="O337" s="34">
        <f t="shared" si="42"/>
        <v>0</v>
      </c>
      <c r="P337" s="34">
        <f t="shared" si="42"/>
        <v>0</v>
      </c>
      <c r="Q337" s="43"/>
      <c r="R337" s="43"/>
      <c r="S337" s="43"/>
      <c r="T337" s="43"/>
      <c r="U337" s="48"/>
      <c r="V337" s="41"/>
      <c r="W337" s="41"/>
      <c r="X337" s="50"/>
      <c r="Y337" s="34" t="e">
        <f>P337/AA337</f>
        <v>#DIV/0!</v>
      </c>
      <c r="Z337" s="44" t="e">
        <f t="shared" si="38"/>
        <v>#DIV/0!</v>
      </c>
      <c r="AA337" s="44">
        <f t="shared" si="45"/>
        <v>0</v>
      </c>
      <c r="AB337" s="44">
        <v>0</v>
      </c>
      <c r="AC337" s="44">
        <v>0</v>
      </c>
      <c r="AD337" s="44">
        <v>0</v>
      </c>
      <c r="AE337" s="44"/>
      <c r="AF337" s="44" t="e">
        <f t="shared" si="44"/>
        <v>#DIV/0!</v>
      </c>
      <c r="AG337" s="44"/>
      <c r="AH337" s="44" t="e">
        <f t="shared" si="43"/>
        <v>#DIV/0!</v>
      </c>
      <c r="AI337" s="44" t="e">
        <f t="shared" si="46"/>
        <v>#DIV/0!</v>
      </c>
      <c r="AJ337" s="44" t="e">
        <f t="shared" si="39"/>
        <v>#DIV/0!</v>
      </c>
      <c r="AK337" s="43"/>
      <c r="AL337" s="40"/>
      <c r="AM337" s="40"/>
      <c r="AN337" s="40"/>
      <c r="AO337" s="40"/>
      <c r="AP337" s="40"/>
      <c r="AQ337" s="49"/>
      <c r="AR337" s="41"/>
      <c r="AS337" s="41">
        <v>10</v>
      </c>
      <c r="AT337" s="34">
        <f>(J337*10)/100</f>
        <v>0</v>
      </c>
      <c r="AU337" s="43"/>
      <c r="AV337" s="44">
        <v>0</v>
      </c>
      <c r="AW337" s="46">
        <f t="shared" si="40"/>
        <v>0</v>
      </c>
      <c r="AX337" s="46">
        <f>O337</f>
        <v>0</v>
      </c>
      <c r="AY337" s="43"/>
    </row>
    <row r="338" spans="1:51" ht="15.75" customHeight="1" x14ac:dyDescent="0.25">
      <c r="A338" s="47"/>
      <c r="B338" s="40"/>
      <c r="C338" s="41"/>
      <c r="D338" s="39"/>
      <c r="E338" s="43"/>
      <c r="F338" s="40"/>
      <c r="G338" s="41"/>
      <c r="H338" s="43"/>
      <c r="I338" s="43"/>
      <c r="J338" s="44">
        <v>0</v>
      </c>
      <c r="K338" s="44">
        <v>0</v>
      </c>
      <c r="L338" s="55">
        <v>0</v>
      </c>
      <c r="M338" s="55">
        <v>0</v>
      </c>
      <c r="N338" s="44">
        <v>0</v>
      </c>
      <c r="O338" s="34">
        <f t="shared" si="42"/>
        <v>0</v>
      </c>
      <c r="P338" s="34">
        <f t="shared" si="42"/>
        <v>0</v>
      </c>
      <c r="Q338" s="43"/>
      <c r="R338" s="43"/>
      <c r="S338" s="43"/>
      <c r="T338" s="43"/>
      <c r="U338" s="48"/>
      <c r="V338" s="41"/>
      <c r="W338" s="41"/>
      <c r="X338" s="50"/>
      <c r="Y338" s="34" t="e">
        <f>P338/AA338</f>
        <v>#DIV/0!</v>
      </c>
      <c r="Z338" s="44" t="e">
        <f t="shared" si="38"/>
        <v>#DIV/0!</v>
      </c>
      <c r="AA338" s="44">
        <f t="shared" si="45"/>
        <v>0</v>
      </c>
      <c r="AB338" s="44">
        <v>0</v>
      </c>
      <c r="AC338" s="44">
        <v>0</v>
      </c>
      <c r="AD338" s="44">
        <v>0</v>
      </c>
      <c r="AE338" s="44"/>
      <c r="AF338" s="44" t="e">
        <f t="shared" si="44"/>
        <v>#DIV/0!</v>
      </c>
      <c r="AG338" s="44"/>
      <c r="AH338" s="44" t="e">
        <f t="shared" si="43"/>
        <v>#DIV/0!</v>
      </c>
      <c r="AI338" s="44" t="e">
        <f t="shared" si="46"/>
        <v>#DIV/0!</v>
      </c>
      <c r="AJ338" s="44" t="e">
        <f t="shared" si="39"/>
        <v>#DIV/0!</v>
      </c>
      <c r="AK338" s="43"/>
      <c r="AL338" s="40"/>
      <c r="AM338" s="40"/>
      <c r="AN338" s="40"/>
      <c r="AO338" s="40"/>
      <c r="AP338" s="40"/>
      <c r="AQ338" s="49"/>
      <c r="AR338" s="41"/>
      <c r="AS338" s="41">
        <v>10</v>
      </c>
      <c r="AT338" s="34">
        <f>(J338*10)/100</f>
        <v>0</v>
      </c>
      <c r="AU338" s="43"/>
      <c r="AV338" s="44">
        <v>0</v>
      </c>
      <c r="AW338" s="46">
        <f t="shared" si="40"/>
        <v>0</v>
      </c>
      <c r="AX338" s="46">
        <f>O338</f>
        <v>0</v>
      </c>
      <c r="AY338" s="43"/>
    </row>
    <row r="339" spans="1:51" ht="15.75" customHeight="1" x14ac:dyDescent="0.25">
      <c r="A339" s="47"/>
      <c r="B339" s="40"/>
      <c r="C339" s="41"/>
      <c r="D339" s="39"/>
      <c r="E339" s="43"/>
      <c r="F339" s="40"/>
      <c r="G339" s="41"/>
      <c r="H339" s="43"/>
      <c r="I339" s="43"/>
      <c r="J339" s="44">
        <v>0</v>
      </c>
      <c r="K339" s="44">
        <v>0</v>
      </c>
      <c r="L339" s="55">
        <v>0</v>
      </c>
      <c r="M339" s="55">
        <v>0</v>
      </c>
      <c r="N339" s="44">
        <v>0</v>
      </c>
      <c r="O339" s="34">
        <f t="shared" si="42"/>
        <v>0</v>
      </c>
      <c r="P339" s="34">
        <f t="shared" si="42"/>
        <v>0</v>
      </c>
      <c r="Q339" s="43"/>
      <c r="R339" s="43"/>
      <c r="S339" s="43"/>
      <c r="T339" s="43"/>
      <c r="U339" s="48"/>
      <c r="V339" s="41"/>
      <c r="W339" s="41"/>
      <c r="X339" s="50"/>
      <c r="Y339" s="34" t="e">
        <f>P339/AA339</f>
        <v>#DIV/0!</v>
      </c>
      <c r="Z339" s="44" t="e">
        <f t="shared" si="38"/>
        <v>#DIV/0!</v>
      </c>
      <c r="AA339" s="44">
        <f t="shared" si="45"/>
        <v>0</v>
      </c>
      <c r="AB339" s="44">
        <v>0</v>
      </c>
      <c r="AC339" s="44">
        <v>0</v>
      </c>
      <c r="AD339" s="44">
        <v>0</v>
      </c>
      <c r="AE339" s="44"/>
      <c r="AF339" s="44" t="e">
        <f t="shared" si="44"/>
        <v>#DIV/0!</v>
      </c>
      <c r="AG339" s="44"/>
      <c r="AH339" s="44" t="e">
        <f t="shared" si="43"/>
        <v>#DIV/0!</v>
      </c>
      <c r="AI339" s="44" t="e">
        <f t="shared" si="46"/>
        <v>#DIV/0!</v>
      </c>
      <c r="AJ339" s="44" t="e">
        <f t="shared" si="39"/>
        <v>#DIV/0!</v>
      </c>
      <c r="AK339" s="43"/>
      <c r="AL339" s="40"/>
      <c r="AM339" s="40"/>
      <c r="AN339" s="40"/>
      <c r="AO339" s="40"/>
      <c r="AP339" s="40"/>
      <c r="AQ339" s="49"/>
      <c r="AR339" s="41"/>
      <c r="AS339" s="41">
        <v>10</v>
      </c>
      <c r="AT339" s="34">
        <f>(J339*10)/100</f>
        <v>0</v>
      </c>
      <c r="AU339" s="43"/>
      <c r="AV339" s="44">
        <v>0</v>
      </c>
      <c r="AW339" s="46">
        <f t="shared" si="40"/>
        <v>0</v>
      </c>
      <c r="AX339" s="46">
        <f>O339</f>
        <v>0</v>
      </c>
      <c r="AY339" s="43"/>
    </row>
    <row r="340" spans="1:51" ht="15.75" customHeight="1" x14ac:dyDescent="0.25">
      <c r="A340" s="47"/>
      <c r="B340" s="40"/>
      <c r="C340" s="41"/>
      <c r="D340" s="39"/>
      <c r="E340" s="43"/>
      <c r="F340" s="40"/>
      <c r="G340" s="41"/>
      <c r="H340" s="43"/>
      <c r="I340" s="43"/>
      <c r="J340" s="44">
        <v>0</v>
      </c>
      <c r="K340" s="44">
        <v>0</v>
      </c>
      <c r="L340" s="55">
        <v>0</v>
      </c>
      <c r="M340" s="55">
        <v>0</v>
      </c>
      <c r="N340" s="44">
        <v>0</v>
      </c>
      <c r="O340" s="34">
        <f t="shared" si="42"/>
        <v>0</v>
      </c>
      <c r="P340" s="34">
        <f t="shared" si="42"/>
        <v>0</v>
      </c>
      <c r="Q340" s="43"/>
      <c r="R340" s="43"/>
      <c r="S340" s="43"/>
      <c r="T340" s="43"/>
      <c r="U340" s="48"/>
      <c r="V340" s="41"/>
      <c r="W340" s="41"/>
      <c r="X340" s="50"/>
      <c r="Y340" s="34" t="e">
        <f>P340/AA340</f>
        <v>#DIV/0!</v>
      </c>
      <c r="Z340" s="44" t="e">
        <f t="shared" si="38"/>
        <v>#DIV/0!</v>
      </c>
      <c r="AA340" s="44">
        <f t="shared" si="45"/>
        <v>0</v>
      </c>
      <c r="AB340" s="44">
        <v>0</v>
      </c>
      <c r="AC340" s="44">
        <v>0</v>
      </c>
      <c r="AD340" s="44">
        <v>0</v>
      </c>
      <c r="AE340" s="44"/>
      <c r="AF340" s="44" t="e">
        <f t="shared" si="44"/>
        <v>#DIV/0!</v>
      </c>
      <c r="AG340" s="44"/>
      <c r="AH340" s="44" t="e">
        <f t="shared" si="43"/>
        <v>#DIV/0!</v>
      </c>
      <c r="AI340" s="44" t="e">
        <f t="shared" si="46"/>
        <v>#DIV/0!</v>
      </c>
      <c r="AJ340" s="44" t="e">
        <f t="shared" si="39"/>
        <v>#DIV/0!</v>
      </c>
      <c r="AK340" s="43"/>
      <c r="AL340" s="40"/>
      <c r="AM340" s="40"/>
      <c r="AN340" s="40"/>
      <c r="AO340" s="40"/>
      <c r="AP340" s="40"/>
      <c r="AQ340" s="49"/>
      <c r="AR340" s="41"/>
      <c r="AS340" s="41">
        <v>10</v>
      </c>
      <c r="AT340" s="34">
        <f>(J340*10)/100</f>
        <v>0</v>
      </c>
      <c r="AU340" s="43"/>
      <c r="AV340" s="44">
        <v>0</v>
      </c>
      <c r="AW340" s="46">
        <f t="shared" si="40"/>
        <v>0</v>
      </c>
      <c r="AX340" s="46">
        <f>O340</f>
        <v>0</v>
      </c>
      <c r="AY340" s="43"/>
    </row>
    <row r="341" spans="1:51" ht="15.75" customHeight="1" x14ac:dyDescent="0.25">
      <c r="A341" s="47"/>
      <c r="B341" s="40"/>
      <c r="C341" s="41"/>
      <c r="D341" s="39"/>
      <c r="E341" s="43"/>
      <c r="F341" s="40"/>
      <c r="G341" s="41"/>
      <c r="H341" s="43"/>
      <c r="I341" s="43"/>
      <c r="J341" s="44">
        <v>0</v>
      </c>
      <c r="K341" s="44">
        <v>0</v>
      </c>
      <c r="L341" s="55">
        <v>0</v>
      </c>
      <c r="M341" s="55">
        <v>0</v>
      </c>
      <c r="N341" s="44">
        <v>0</v>
      </c>
      <c r="O341" s="34">
        <f t="shared" si="42"/>
        <v>0</v>
      </c>
      <c r="P341" s="34">
        <f t="shared" si="42"/>
        <v>0</v>
      </c>
      <c r="Q341" s="43"/>
      <c r="R341" s="43"/>
      <c r="S341" s="43"/>
      <c r="T341" s="43"/>
      <c r="U341" s="48"/>
      <c r="V341" s="41"/>
      <c r="W341" s="41"/>
      <c r="X341" s="50"/>
      <c r="Y341" s="34" t="e">
        <f>P341/AA341</f>
        <v>#DIV/0!</v>
      </c>
      <c r="Z341" s="44" t="e">
        <f t="shared" si="38"/>
        <v>#DIV/0!</v>
      </c>
      <c r="AA341" s="44">
        <f t="shared" si="45"/>
        <v>0</v>
      </c>
      <c r="AB341" s="44">
        <v>0</v>
      </c>
      <c r="AC341" s="44">
        <v>0</v>
      </c>
      <c r="AD341" s="44">
        <v>0</v>
      </c>
      <c r="AE341" s="44"/>
      <c r="AF341" s="44" t="e">
        <f t="shared" si="44"/>
        <v>#DIV/0!</v>
      </c>
      <c r="AG341" s="44"/>
      <c r="AH341" s="44" t="e">
        <f t="shared" si="43"/>
        <v>#DIV/0!</v>
      </c>
      <c r="AI341" s="44" t="e">
        <f t="shared" si="46"/>
        <v>#DIV/0!</v>
      </c>
      <c r="AJ341" s="44" t="e">
        <f t="shared" si="39"/>
        <v>#DIV/0!</v>
      </c>
      <c r="AK341" s="43"/>
      <c r="AL341" s="40"/>
      <c r="AM341" s="40"/>
      <c r="AN341" s="40"/>
      <c r="AO341" s="40"/>
      <c r="AP341" s="40"/>
      <c r="AQ341" s="49"/>
      <c r="AR341" s="41"/>
      <c r="AS341" s="41">
        <v>10</v>
      </c>
      <c r="AT341" s="34">
        <f>(J341*10)/100</f>
        <v>0</v>
      </c>
      <c r="AU341" s="43"/>
      <c r="AV341" s="44">
        <v>0</v>
      </c>
      <c r="AW341" s="46">
        <f t="shared" si="40"/>
        <v>0</v>
      </c>
      <c r="AX341" s="46">
        <f>O341</f>
        <v>0</v>
      </c>
      <c r="AY341" s="43"/>
    </row>
    <row r="342" spans="1:51" ht="15.75" customHeight="1" x14ac:dyDescent="0.25">
      <c r="A342" s="47"/>
      <c r="B342" s="40"/>
      <c r="C342" s="41"/>
      <c r="D342" s="39"/>
      <c r="E342" s="43"/>
      <c r="F342" s="40"/>
      <c r="G342" s="41"/>
      <c r="H342" s="43"/>
      <c r="I342" s="43"/>
      <c r="J342" s="44">
        <v>0</v>
      </c>
      <c r="K342" s="44">
        <v>0</v>
      </c>
      <c r="L342" s="55">
        <v>0</v>
      </c>
      <c r="M342" s="55">
        <v>0</v>
      </c>
      <c r="N342" s="44">
        <v>0</v>
      </c>
      <c r="O342" s="34">
        <f t="shared" si="42"/>
        <v>0</v>
      </c>
      <c r="P342" s="34">
        <f t="shared" si="42"/>
        <v>0</v>
      </c>
      <c r="Q342" s="43"/>
      <c r="R342" s="43"/>
      <c r="S342" s="43"/>
      <c r="T342" s="43"/>
      <c r="U342" s="48"/>
      <c r="V342" s="41"/>
      <c r="W342" s="41"/>
      <c r="X342" s="50"/>
      <c r="Y342" s="34" t="e">
        <f>P342/AA342</f>
        <v>#DIV/0!</v>
      </c>
      <c r="Z342" s="44" t="e">
        <f t="shared" si="38"/>
        <v>#DIV/0!</v>
      </c>
      <c r="AA342" s="44">
        <f t="shared" si="45"/>
        <v>0</v>
      </c>
      <c r="AB342" s="44">
        <v>0</v>
      </c>
      <c r="AC342" s="44">
        <v>0</v>
      </c>
      <c r="AD342" s="44">
        <v>0</v>
      </c>
      <c r="AE342" s="44"/>
      <c r="AF342" s="44" t="e">
        <f t="shared" si="44"/>
        <v>#DIV/0!</v>
      </c>
      <c r="AG342" s="44"/>
      <c r="AH342" s="44" t="e">
        <f t="shared" si="43"/>
        <v>#DIV/0!</v>
      </c>
      <c r="AI342" s="44" t="e">
        <f t="shared" si="46"/>
        <v>#DIV/0!</v>
      </c>
      <c r="AJ342" s="44" t="e">
        <f t="shared" si="39"/>
        <v>#DIV/0!</v>
      </c>
      <c r="AK342" s="43"/>
      <c r="AL342" s="40"/>
      <c r="AM342" s="40"/>
      <c r="AN342" s="40"/>
      <c r="AO342" s="40"/>
      <c r="AP342" s="40"/>
      <c r="AQ342" s="49"/>
      <c r="AR342" s="41"/>
      <c r="AS342" s="41">
        <v>10</v>
      </c>
      <c r="AT342" s="34">
        <f>(J342*10)/100</f>
        <v>0</v>
      </c>
      <c r="AU342" s="43"/>
      <c r="AV342" s="44">
        <v>0</v>
      </c>
      <c r="AW342" s="46">
        <f t="shared" si="40"/>
        <v>0</v>
      </c>
      <c r="AX342" s="46">
        <f>O342</f>
        <v>0</v>
      </c>
      <c r="AY342" s="43"/>
    </row>
    <row r="343" spans="1:51" ht="15.75" customHeight="1" x14ac:dyDescent="0.25">
      <c r="A343" s="47"/>
      <c r="B343" s="40"/>
      <c r="C343" s="41"/>
      <c r="D343" s="39"/>
      <c r="E343" s="43"/>
      <c r="F343" s="40"/>
      <c r="G343" s="41"/>
      <c r="H343" s="43"/>
      <c r="I343" s="43"/>
      <c r="J343" s="44">
        <v>0</v>
      </c>
      <c r="K343" s="44">
        <v>0</v>
      </c>
      <c r="L343" s="55">
        <v>0</v>
      </c>
      <c r="M343" s="55">
        <v>0</v>
      </c>
      <c r="N343" s="44">
        <v>0</v>
      </c>
      <c r="O343" s="34">
        <f t="shared" si="42"/>
        <v>0</v>
      </c>
      <c r="P343" s="34">
        <f t="shared" si="42"/>
        <v>0</v>
      </c>
      <c r="Q343" s="43"/>
      <c r="R343" s="43"/>
      <c r="S343" s="43"/>
      <c r="T343" s="43"/>
      <c r="U343" s="48"/>
      <c r="V343" s="41"/>
      <c r="W343" s="41"/>
      <c r="X343" s="50"/>
      <c r="Y343" s="34" t="e">
        <f>P343/AA343</f>
        <v>#DIV/0!</v>
      </c>
      <c r="Z343" s="44" t="e">
        <f t="shared" si="38"/>
        <v>#DIV/0!</v>
      </c>
      <c r="AA343" s="44">
        <f t="shared" si="45"/>
        <v>0</v>
      </c>
      <c r="AB343" s="44">
        <v>0</v>
      </c>
      <c r="AC343" s="44">
        <v>0</v>
      </c>
      <c r="AD343" s="44">
        <v>0</v>
      </c>
      <c r="AE343" s="44"/>
      <c r="AF343" s="44" t="e">
        <f t="shared" si="44"/>
        <v>#DIV/0!</v>
      </c>
      <c r="AG343" s="44"/>
      <c r="AH343" s="44" t="e">
        <f t="shared" si="43"/>
        <v>#DIV/0!</v>
      </c>
      <c r="AI343" s="44" t="e">
        <f t="shared" si="46"/>
        <v>#DIV/0!</v>
      </c>
      <c r="AJ343" s="44" t="e">
        <f t="shared" si="39"/>
        <v>#DIV/0!</v>
      </c>
      <c r="AK343" s="43"/>
      <c r="AL343" s="40"/>
      <c r="AM343" s="40"/>
      <c r="AN343" s="40"/>
      <c r="AO343" s="40"/>
      <c r="AP343" s="40"/>
      <c r="AQ343" s="49"/>
      <c r="AR343" s="41"/>
      <c r="AS343" s="41">
        <v>10</v>
      </c>
      <c r="AT343" s="34">
        <f>(J343*10)/100</f>
        <v>0</v>
      </c>
      <c r="AU343" s="43"/>
      <c r="AV343" s="44">
        <v>0</v>
      </c>
      <c r="AW343" s="46">
        <f t="shared" si="40"/>
        <v>0</v>
      </c>
      <c r="AX343" s="46">
        <f>O343</f>
        <v>0</v>
      </c>
      <c r="AY343" s="43"/>
    </row>
    <row r="344" spans="1:51" ht="15.75" customHeight="1" x14ac:dyDescent="0.25">
      <c r="A344" s="47"/>
      <c r="B344" s="40"/>
      <c r="C344" s="41"/>
      <c r="D344" s="39"/>
      <c r="E344" s="43"/>
      <c r="F344" s="40"/>
      <c r="G344" s="41"/>
      <c r="H344" s="43"/>
      <c r="I344" s="43"/>
      <c r="J344" s="44">
        <v>0</v>
      </c>
      <c r="K344" s="44">
        <v>0</v>
      </c>
      <c r="L344" s="55">
        <v>0</v>
      </c>
      <c r="M344" s="55">
        <v>0</v>
      </c>
      <c r="N344" s="44">
        <v>0</v>
      </c>
      <c r="O344" s="34">
        <f t="shared" si="42"/>
        <v>0</v>
      </c>
      <c r="P344" s="34">
        <f t="shared" si="42"/>
        <v>0</v>
      </c>
      <c r="Q344" s="43"/>
      <c r="R344" s="43"/>
      <c r="S344" s="43"/>
      <c r="T344" s="43"/>
      <c r="U344" s="48"/>
      <c r="V344" s="41"/>
      <c r="W344" s="41"/>
      <c r="X344" s="50"/>
      <c r="Y344" s="34" t="e">
        <f>P344/AA344</f>
        <v>#DIV/0!</v>
      </c>
      <c r="Z344" s="44" t="e">
        <f t="shared" si="38"/>
        <v>#DIV/0!</v>
      </c>
      <c r="AA344" s="44">
        <f t="shared" si="45"/>
        <v>0</v>
      </c>
      <c r="AB344" s="44">
        <v>0</v>
      </c>
      <c r="AC344" s="44">
        <v>0</v>
      </c>
      <c r="AD344" s="44">
        <v>0</v>
      </c>
      <c r="AE344" s="44"/>
      <c r="AF344" s="44" t="e">
        <f t="shared" si="44"/>
        <v>#DIV/0!</v>
      </c>
      <c r="AG344" s="44"/>
      <c r="AH344" s="44" t="e">
        <f t="shared" si="43"/>
        <v>#DIV/0!</v>
      </c>
      <c r="AI344" s="44" t="e">
        <f t="shared" si="46"/>
        <v>#DIV/0!</v>
      </c>
      <c r="AJ344" s="44" t="e">
        <f t="shared" si="39"/>
        <v>#DIV/0!</v>
      </c>
      <c r="AK344" s="43"/>
      <c r="AL344" s="40"/>
      <c r="AM344" s="40"/>
      <c r="AN344" s="40"/>
      <c r="AO344" s="40"/>
      <c r="AP344" s="40"/>
      <c r="AQ344" s="49"/>
      <c r="AR344" s="41"/>
      <c r="AS344" s="41">
        <v>10</v>
      </c>
      <c r="AT344" s="34">
        <f>(J344*10)/100</f>
        <v>0</v>
      </c>
      <c r="AU344" s="43"/>
      <c r="AV344" s="44">
        <v>0</v>
      </c>
      <c r="AW344" s="46">
        <f t="shared" si="40"/>
        <v>0</v>
      </c>
      <c r="AX344" s="46">
        <f>O344</f>
        <v>0</v>
      </c>
      <c r="AY344" s="43"/>
    </row>
    <row r="345" spans="1:51" ht="15.75" customHeight="1" x14ac:dyDescent="0.25">
      <c r="A345" s="47"/>
      <c r="B345" s="40"/>
      <c r="C345" s="41"/>
      <c r="D345" s="39"/>
      <c r="E345" s="43"/>
      <c r="F345" s="40"/>
      <c r="G345" s="41"/>
      <c r="H345" s="43"/>
      <c r="I345" s="43"/>
      <c r="J345" s="44">
        <v>0</v>
      </c>
      <c r="K345" s="44">
        <v>0</v>
      </c>
      <c r="L345" s="55">
        <v>0</v>
      </c>
      <c r="M345" s="55">
        <v>0</v>
      </c>
      <c r="N345" s="44">
        <v>0</v>
      </c>
      <c r="O345" s="34">
        <f t="shared" si="42"/>
        <v>0</v>
      </c>
      <c r="P345" s="34">
        <f t="shared" si="42"/>
        <v>0</v>
      </c>
      <c r="Q345" s="43"/>
      <c r="R345" s="43"/>
      <c r="S345" s="43"/>
      <c r="T345" s="43"/>
      <c r="U345" s="48"/>
      <c r="V345" s="41"/>
      <c r="W345" s="41"/>
      <c r="X345" s="50"/>
      <c r="Y345" s="34" t="e">
        <f>P345/AA345</f>
        <v>#DIV/0!</v>
      </c>
      <c r="Z345" s="44" t="e">
        <f t="shared" si="38"/>
        <v>#DIV/0!</v>
      </c>
      <c r="AA345" s="44">
        <f t="shared" si="45"/>
        <v>0</v>
      </c>
      <c r="AB345" s="44">
        <v>0</v>
      </c>
      <c r="AC345" s="44">
        <v>0</v>
      </c>
      <c r="AD345" s="44">
        <v>0</v>
      </c>
      <c r="AE345" s="44"/>
      <c r="AF345" s="44" t="e">
        <f t="shared" si="44"/>
        <v>#DIV/0!</v>
      </c>
      <c r="AG345" s="44"/>
      <c r="AH345" s="44" t="e">
        <f t="shared" si="43"/>
        <v>#DIV/0!</v>
      </c>
      <c r="AI345" s="44" t="e">
        <f t="shared" si="46"/>
        <v>#DIV/0!</v>
      </c>
      <c r="AJ345" s="44" t="e">
        <f t="shared" si="39"/>
        <v>#DIV/0!</v>
      </c>
      <c r="AK345" s="43"/>
      <c r="AL345" s="40"/>
      <c r="AM345" s="40"/>
      <c r="AN345" s="40"/>
      <c r="AO345" s="40"/>
      <c r="AP345" s="40"/>
      <c r="AQ345" s="49"/>
      <c r="AR345" s="41"/>
      <c r="AS345" s="41">
        <v>10</v>
      </c>
      <c r="AT345" s="34">
        <f>(J345*10)/100</f>
        <v>0</v>
      </c>
      <c r="AU345" s="43"/>
      <c r="AV345" s="44">
        <v>0</v>
      </c>
      <c r="AW345" s="46">
        <f t="shared" si="40"/>
        <v>0</v>
      </c>
      <c r="AX345" s="46">
        <f>O345</f>
        <v>0</v>
      </c>
      <c r="AY345" s="43"/>
    </row>
    <row r="346" spans="1:51" ht="15.75" customHeight="1" x14ac:dyDescent="0.25">
      <c r="A346" s="47"/>
      <c r="B346" s="40"/>
      <c r="C346" s="41"/>
      <c r="D346" s="39"/>
      <c r="E346" s="43"/>
      <c r="F346" s="40"/>
      <c r="G346" s="41"/>
      <c r="H346" s="43"/>
      <c r="I346" s="43"/>
      <c r="J346" s="44">
        <v>0</v>
      </c>
      <c r="K346" s="44">
        <v>0</v>
      </c>
      <c r="L346" s="55">
        <v>0</v>
      </c>
      <c r="M346" s="55">
        <v>0</v>
      </c>
      <c r="N346" s="44">
        <v>0</v>
      </c>
      <c r="O346" s="34">
        <f t="shared" si="42"/>
        <v>0</v>
      </c>
      <c r="P346" s="34">
        <f t="shared" si="42"/>
        <v>0</v>
      </c>
      <c r="Q346" s="43"/>
      <c r="R346" s="43"/>
      <c r="S346" s="43"/>
      <c r="T346" s="43"/>
      <c r="U346" s="48"/>
      <c r="V346" s="41"/>
      <c r="W346" s="41"/>
      <c r="X346" s="50"/>
      <c r="Y346" s="34" t="e">
        <f>P346/AA346</f>
        <v>#DIV/0!</v>
      </c>
      <c r="Z346" s="44" t="e">
        <f t="shared" si="38"/>
        <v>#DIV/0!</v>
      </c>
      <c r="AA346" s="44">
        <f t="shared" si="45"/>
        <v>0</v>
      </c>
      <c r="AB346" s="44">
        <v>0</v>
      </c>
      <c r="AC346" s="44">
        <v>0</v>
      </c>
      <c r="AD346" s="44">
        <v>0</v>
      </c>
      <c r="AE346" s="44"/>
      <c r="AF346" s="44" t="e">
        <f t="shared" si="44"/>
        <v>#DIV/0!</v>
      </c>
      <c r="AG346" s="44"/>
      <c r="AH346" s="44" t="e">
        <f t="shared" si="43"/>
        <v>#DIV/0!</v>
      </c>
      <c r="AI346" s="44" t="e">
        <f t="shared" si="46"/>
        <v>#DIV/0!</v>
      </c>
      <c r="AJ346" s="44" t="e">
        <f t="shared" si="39"/>
        <v>#DIV/0!</v>
      </c>
      <c r="AK346" s="43"/>
      <c r="AL346" s="40"/>
      <c r="AM346" s="40"/>
      <c r="AN346" s="40"/>
      <c r="AO346" s="40"/>
      <c r="AP346" s="40"/>
      <c r="AQ346" s="49"/>
      <c r="AR346" s="41"/>
      <c r="AS346" s="41">
        <v>10</v>
      </c>
      <c r="AT346" s="34">
        <f>(J346*10)/100</f>
        <v>0</v>
      </c>
      <c r="AU346" s="43"/>
      <c r="AV346" s="44">
        <v>0</v>
      </c>
      <c r="AW346" s="46">
        <f t="shared" si="40"/>
        <v>0</v>
      </c>
      <c r="AX346" s="46">
        <f>O346</f>
        <v>0</v>
      </c>
      <c r="AY346" s="43"/>
    </row>
    <row r="347" spans="1:51" ht="15.75" customHeight="1" x14ac:dyDescent="0.25">
      <c r="A347" s="47"/>
      <c r="B347" s="40"/>
      <c r="C347" s="41"/>
      <c r="D347" s="39"/>
      <c r="E347" s="43"/>
      <c r="F347" s="40"/>
      <c r="G347" s="41"/>
      <c r="H347" s="43"/>
      <c r="I347" s="43"/>
      <c r="J347" s="44">
        <v>0</v>
      </c>
      <c r="K347" s="44">
        <v>0</v>
      </c>
      <c r="L347" s="55">
        <v>0</v>
      </c>
      <c r="M347" s="55">
        <v>0</v>
      </c>
      <c r="N347" s="44">
        <v>0</v>
      </c>
      <c r="O347" s="34">
        <f t="shared" si="42"/>
        <v>0</v>
      </c>
      <c r="P347" s="34">
        <f t="shared" si="42"/>
        <v>0</v>
      </c>
      <c r="Q347" s="43"/>
      <c r="R347" s="43"/>
      <c r="S347" s="43"/>
      <c r="T347" s="43"/>
      <c r="U347" s="48"/>
      <c r="V347" s="41"/>
      <c r="W347" s="41"/>
      <c r="X347" s="50"/>
      <c r="Y347" s="34" t="e">
        <f>P347/AA347</f>
        <v>#DIV/0!</v>
      </c>
      <c r="Z347" s="44" t="e">
        <f t="shared" si="38"/>
        <v>#DIV/0!</v>
      </c>
      <c r="AA347" s="44">
        <f t="shared" si="45"/>
        <v>0</v>
      </c>
      <c r="AB347" s="44">
        <v>0</v>
      </c>
      <c r="AC347" s="44">
        <v>0</v>
      </c>
      <c r="AD347" s="44">
        <v>0</v>
      </c>
      <c r="AE347" s="44"/>
      <c r="AF347" s="44" t="e">
        <f t="shared" si="44"/>
        <v>#DIV/0!</v>
      </c>
      <c r="AG347" s="44"/>
      <c r="AH347" s="44" t="e">
        <f t="shared" si="43"/>
        <v>#DIV/0!</v>
      </c>
      <c r="AI347" s="44" t="e">
        <f t="shared" si="46"/>
        <v>#DIV/0!</v>
      </c>
      <c r="AJ347" s="44" t="e">
        <f t="shared" si="39"/>
        <v>#DIV/0!</v>
      </c>
      <c r="AK347" s="43"/>
      <c r="AL347" s="40"/>
      <c r="AM347" s="40"/>
      <c r="AN347" s="40"/>
      <c r="AO347" s="40"/>
      <c r="AP347" s="40"/>
      <c r="AQ347" s="49"/>
      <c r="AR347" s="41"/>
      <c r="AS347" s="41">
        <v>10</v>
      </c>
      <c r="AT347" s="34">
        <f>(J347*10)/100</f>
        <v>0</v>
      </c>
      <c r="AU347" s="43"/>
      <c r="AV347" s="44">
        <v>0</v>
      </c>
      <c r="AW347" s="46">
        <f t="shared" si="40"/>
        <v>0</v>
      </c>
      <c r="AX347" s="46">
        <f>O347</f>
        <v>0</v>
      </c>
      <c r="AY347" s="43"/>
    </row>
    <row r="348" spans="1:51" ht="15.75" customHeight="1" x14ac:dyDescent="0.25">
      <c r="A348" s="47"/>
      <c r="B348" s="40"/>
      <c r="C348" s="41"/>
      <c r="D348" s="39"/>
      <c r="E348" s="43"/>
      <c r="F348" s="40"/>
      <c r="G348" s="41"/>
      <c r="H348" s="43"/>
      <c r="I348" s="43"/>
      <c r="J348" s="44">
        <v>0</v>
      </c>
      <c r="K348" s="44">
        <v>0</v>
      </c>
      <c r="L348" s="55">
        <v>0</v>
      </c>
      <c r="M348" s="55">
        <v>0</v>
      </c>
      <c r="N348" s="44">
        <v>0</v>
      </c>
      <c r="O348" s="34">
        <f t="shared" si="42"/>
        <v>0</v>
      </c>
      <c r="P348" s="34">
        <f t="shared" si="42"/>
        <v>0</v>
      </c>
      <c r="Q348" s="43"/>
      <c r="R348" s="43"/>
      <c r="S348" s="43"/>
      <c r="T348" s="43"/>
      <c r="U348" s="48"/>
      <c r="V348" s="41"/>
      <c r="W348" s="41"/>
      <c r="X348" s="50"/>
      <c r="Y348" s="34" t="e">
        <f>P348/AA348</f>
        <v>#DIV/0!</v>
      </c>
      <c r="Z348" s="44" t="e">
        <f t="shared" si="38"/>
        <v>#DIV/0!</v>
      </c>
      <c r="AA348" s="44">
        <f t="shared" si="45"/>
        <v>0</v>
      </c>
      <c r="AB348" s="44">
        <v>0</v>
      </c>
      <c r="AC348" s="44">
        <v>0</v>
      </c>
      <c r="AD348" s="44">
        <v>0</v>
      </c>
      <c r="AE348" s="44"/>
      <c r="AF348" s="44" t="e">
        <f t="shared" si="44"/>
        <v>#DIV/0!</v>
      </c>
      <c r="AG348" s="44"/>
      <c r="AH348" s="44" t="e">
        <f t="shared" si="43"/>
        <v>#DIV/0!</v>
      </c>
      <c r="AI348" s="44" t="e">
        <f t="shared" si="46"/>
        <v>#DIV/0!</v>
      </c>
      <c r="AJ348" s="44" t="e">
        <f t="shared" si="39"/>
        <v>#DIV/0!</v>
      </c>
      <c r="AK348" s="43"/>
      <c r="AL348" s="40"/>
      <c r="AM348" s="40"/>
      <c r="AN348" s="40"/>
      <c r="AO348" s="40"/>
      <c r="AP348" s="40"/>
      <c r="AQ348" s="49"/>
      <c r="AR348" s="41"/>
      <c r="AS348" s="41">
        <v>10</v>
      </c>
      <c r="AT348" s="34">
        <f>(J348*10)/100</f>
        <v>0</v>
      </c>
      <c r="AU348" s="43"/>
      <c r="AV348" s="44">
        <v>0</v>
      </c>
      <c r="AW348" s="46">
        <f t="shared" si="40"/>
        <v>0</v>
      </c>
      <c r="AX348" s="46">
        <f>O348</f>
        <v>0</v>
      </c>
      <c r="AY348" s="43"/>
    </row>
    <row r="349" spans="1:51" ht="15.75" customHeight="1" x14ac:dyDescent="0.25">
      <c r="A349" s="47"/>
      <c r="B349" s="40"/>
      <c r="C349" s="41"/>
      <c r="D349" s="39"/>
      <c r="E349" s="43"/>
      <c r="F349" s="40"/>
      <c r="G349" s="41"/>
      <c r="H349" s="43"/>
      <c r="I349" s="43"/>
      <c r="J349" s="44">
        <v>0</v>
      </c>
      <c r="K349" s="44">
        <v>0</v>
      </c>
      <c r="L349" s="55">
        <v>0</v>
      </c>
      <c r="M349" s="55">
        <v>0</v>
      </c>
      <c r="N349" s="44">
        <v>0</v>
      </c>
      <c r="O349" s="34">
        <f t="shared" si="42"/>
        <v>0</v>
      </c>
      <c r="P349" s="34">
        <f t="shared" si="42"/>
        <v>0</v>
      </c>
      <c r="Q349" s="43"/>
      <c r="R349" s="43"/>
      <c r="S349" s="43"/>
      <c r="T349" s="43"/>
      <c r="U349" s="48"/>
      <c r="V349" s="41"/>
      <c r="W349" s="41"/>
      <c r="X349" s="50"/>
      <c r="Y349" s="34" t="e">
        <f>P349/AA349</f>
        <v>#DIV/0!</v>
      </c>
      <c r="Z349" s="44" t="e">
        <f t="shared" si="38"/>
        <v>#DIV/0!</v>
      </c>
      <c r="AA349" s="44">
        <f t="shared" si="45"/>
        <v>0</v>
      </c>
      <c r="AB349" s="44">
        <v>0</v>
      </c>
      <c r="AC349" s="44">
        <v>0</v>
      </c>
      <c r="AD349" s="44">
        <v>0</v>
      </c>
      <c r="AE349" s="44"/>
      <c r="AF349" s="44" t="e">
        <f t="shared" si="44"/>
        <v>#DIV/0!</v>
      </c>
      <c r="AG349" s="44"/>
      <c r="AH349" s="44" t="e">
        <f t="shared" si="43"/>
        <v>#DIV/0!</v>
      </c>
      <c r="AI349" s="44" t="e">
        <f t="shared" si="46"/>
        <v>#DIV/0!</v>
      </c>
      <c r="AJ349" s="44" t="e">
        <f t="shared" si="39"/>
        <v>#DIV/0!</v>
      </c>
      <c r="AK349" s="43"/>
      <c r="AL349" s="40"/>
      <c r="AM349" s="40"/>
      <c r="AN349" s="40"/>
      <c r="AO349" s="40"/>
      <c r="AP349" s="40"/>
      <c r="AQ349" s="49"/>
      <c r="AR349" s="41"/>
      <c r="AS349" s="41">
        <v>10</v>
      </c>
      <c r="AT349" s="34">
        <f>(J349*10)/100</f>
        <v>0</v>
      </c>
      <c r="AU349" s="43"/>
      <c r="AV349" s="44">
        <v>0</v>
      </c>
      <c r="AW349" s="46">
        <f t="shared" si="40"/>
        <v>0</v>
      </c>
      <c r="AX349" s="46">
        <f>O349</f>
        <v>0</v>
      </c>
      <c r="AY349" s="43"/>
    </row>
    <row r="350" spans="1:51" ht="15.75" customHeight="1" x14ac:dyDescent="0.25">
      <c r="A350" s="47"/>
      <c r="B350" s="40"/>
      <c r="C350" s="41"/>
      <c r="D350" s="39"/>
      <c r="E350" s="43"/>
      <c r="F350" s="40"/>
      <c r="G350" s="41"/>
      <c r="H350" s="43"/>
      <c r="I350" s="43"/>
      <c r="J350" s="44">
        <v>0</v>
      </c>
      <c r="K350" s="44">
        <v>0</v>
      </c>
      <c r="L350" s="55">
        <v>0</v>
      </c>
      <c r="M350" s="55">
        <v>0</v>
      </c>
      <c r="N350" s="44">
        <v>0</v>
      </c>
      <c r="O350" s="34">
        <f t="shared" si="42"/>
        <v>0</v>
      </c>
      <c r="P350" s="34">
        <f t="shared" si="42"/>
        <v>0</v>
      </c>
      <c r="Q350" s="43"/>
      <c r="R350" s="43"/>
      <c r="S350" s="43"/>
      <c r="T350" s="43"/>
      <c r="U350" s="48"/>
      <c r="V350" s="41"/>
      <c r="W350" s="41"/>
      <c r="X350" s="50"/>
      <c r="Y350" s="34" t="e">
        <f>P350/AA350</f>
        <v>#DIV/0!</v>
      </c>
      <c r="Z350" s="44" t="e">
        <f t="shared" ref="Z350:Z413" si="47">Y350*X350</f>
        <v>#DIV/0!</v>
      </c>
      <c r="AA350" s="44">
        <f t="shared" si="45"/>
        <v>0</v>
      </c>
      <c r="AB350" s="44">
        <v>0</v>
      </c>
      <c r="AC350" s="44">
        <v>0</v>
      </c>
      <c r="AD350" s="44">
        <v>0</v>
      </c>
      <c r="AE350" s="44"/>
      <c r="AF350" s="44" t="e">
        <f t="shared" si="44"/>
        <v>#DIV/0!</v>
      </c>
      <c r="AG350" s="44"/>
      <c r="AH350" s="44" t="e">
        <f t="shared" si="43"/>
        <v>#DIV/0!</v>
      </c>
      <c r="AI350" s="44" t="e">
        <f t="shared" si="46"/>
        <v>#DIV/0!</v>
      </c>
      <c r="AJ350" s="44" t="e">
        <f t="shared" si="39"/>
        <v>#DIV/0!</v>
      </c>
      <c r="AK350" s="43"/>
      <c r="AL350" s="40"/>
      <c r="AM350" s="40"/>
      <c r="AN350" s="40"/>
      <c r="AO350" s="40"/>
      <c r="AP350" s="40"/>
      <c r="AQ350" s="49"/>
      <c r="AR350" s="41"/>
      <c r="AS350" s="41">
        <v>10</v>
      </c>
      <c r="AT350" s="34">
        <f>(J350*10)/100</f>
        <v>0</v>
      </c>
      <c r="AU350" s="43"/>
      <c r="AV350" s="44">
        <v>0</v>
      </c>
      <c r="AW350" s="46">
        <f t="shared" si="40"/>
        <v>0</v>
      </c>
      <c r="AX350" s="46">
        <f>O350</f>
        <v>0</v>
      </c>
      <c r="AY350" s="43"/>
    </row>
    <row r="351" spans="1:51" ht="15.75" customHeight="1" x14ac:dyDescent="0.25">
      <c r="A351" s="47"/>
      <c r="B351" s="40"/>
      <c r="C351" s="41"/>
      <c r="D351" s="39"/>
      <c r="E351" s="43"/>
      <c r="F351" s="40"/>
      <c r="G351" s="41"/>
      <c r="H351" s="43"/>
      <c r="I351" s="43"/>
      <c r="J351" s="44">
        <v>0</v>
      </c>
      <c r="K351" s="44">
        <v>0</v>
      </c>
      <c r="L351" s="55">
        <v>0</v>
      </c>
      <c r="M351" s="55">
        <v>0</v>
      </c>
      <c r="N351" s="44">
        <v>0</v>
      </c>
      <c r="O351" s="34">
        <f t="shared" si="42"/>
        <v>0</v>
      </c>
      <c r="P351" s="34">
        <f t="shared" si="42"/>
        <v>0</v>
      </c>
      <c r="Q351" s="43"/>
      <c r="R351" s="43"/>
      <c r="S351" s="43"/>
      <c r="T351" s="43"/>
      <c r="U351" s="48"/>
      <c r="V351" s="41"/>
      <c r="W351" s="41"/>
      <c r="X351" s="50"/>
      <c r="Y351" s="34" t="e">
        <f>P351/AA351</f>
        <v>#DIV/0!</v>
      </c>
      <c r="Z351" s="44" t="e">
        <f t="shared" si="47"/>
        <v>#DIV/0!</v>
      </c>
      <c r="AA351" s="44">
        <f t="shared" si="45"/>
        <v>0</v>
      </c>
      <c r="AB351" s="44">
        <v>0</v>
      </c>
      <c r="AC351" s="44">
        <v>0</v>
      </c>
      <c r="AD351" s="44">
        <v>0</v>
      </c>
      <c r="AE351" s="44"/>
      <c r="AF351" s="44" t="e">
        <f t="shared" si="44"/>
        <v>#DIV/0!</v>
      </c>
      <c r="AG351" s="44"/>
      <c r="AH351" s="44" t="e">
        <f t="shared" si="43"/>
        <v>#DIV/0!</v>
      </c>
      <c r="AI351" s="44" t="e">
        <f t="shared" si="46"/>
        <v>#DIV/0!</v>
      </c>
      <c r="AJ351" s="44" t="e">
        <f t="shared" si="39"/>
        <v>#DIV/0!</v>
      </c>
      <c r="AK351" s="43"/>
      <c r="AL351" s="40"/>
      <c r="AM351" s="40"/>
      <c r="AN351" s="40"/>
      <c r="AO351" s="40"/>
      <c r="AP351" s="40"/>
      <c r="AQ351" s="49"/>
      <c r="AR351" s="41"/>
      <c r="AS351" s="41">
        <v>10</v>
      </c>
      <c r="AT351" s="34">
        <f>(J351*10)/100</f>
        <v>0</v>
      </c>
      <c r="AU351" s="43"/>
      <c r="AV351" s="44">
        <v>0</v>
      </c>
      <c r="AW351" s="46">
        <f t="shared" si="40"/>
        <v>0</v>
      </c>
      <c r="AX351" s="46">
        <f>O351</f>
        <v>0</v>
      </c>
      <c r="AY351" s="43"/>
    </row>
    <row r="352" spans="1:51" ht="15.75" customHeight="1" x14ac:dyDescent="0.25">
      <c r="A352" s="47"/>
      <c r="B352" s="40"/>
      <c r="C352" s="41"/>
      <c r="D352" s="39"/>
      <c r="E352" s="43"/>
      <c r="F352" s="40"/>
      <c r="G352" s="41"/>
      <c r="H352" s="43"/>
      <c r="I352" s="43"/>
      <c r="J352" s="44">
        <v>0</v>
      </c>
      <c r="K352" s="44">
        <v>0</v>
      </c>
      <c r="L352" s="55">
        <v>0</v>
      </c>
      <c r="M352" s="55">
        <v>0</v>
      </c>
      <c r="N352" s="44">
        <v>0</v>
      </c>
      <c r="O352" s="34">
        <f t="shared" si="42"/>
        <v>0</v>
      </c>
      <c r="P352" s="34">
        <f t="shared" si="42"/>
        <v>0</v>
      </c>
      <c r="Q352" s="43"/>
      <c r="R352" s="43"/>
      <c r="S352" s="43"/>
      <c r="T352" s="43"/>
      <c r="U352" s="48"/>
      <c r="V352" s="41"/>
      <c r="W352" s="41"/>
      <c r="X352" s="50"/>
      <c r="Y352" s="34" t="e">
        <f>P352/AA352</f>
        <v>#DIV/0!</v>
      </c>
      <c r="Z352" s="44" t="e">
        <f t="shared" si="47"/>
        <v>#DIV/0!</v>
      </c>
      <c r="AA352" s="44">
        <f t="shared" si="45"/>
        <v>0</v>
      </c>
      <c r="AB352" s="44">
        <v>0</v>
      </c>
      <c r="AC352" s="44">
        <v>0</v>
      </c>
      <c r="AD352" s="44">
        <v>0</v>
      </c>
      <c r="AE352" s="44"/>
      <c r="AF352" s="44" t="e">
        <f t="shared" si="44"/>
        <v>#DIV/0!</v>
      </c>
      <c r="AG352" s="44"/>
      <c r="AH352" s="44" t="e">
        <f t="shared" si="43"/>
        <v>#DIV/0!</v>
      </c>
      <c r="AI352" s="44" t="e">
        <f t="shared" si="46"/>
        <v>#DIV/0!</v>
      </c>
      <c r="AJ352" s="44" t="e">
        <f t="shared" ref="AJ352:AJ415" si="48">_xlfn.CEILING.MATH(AI352)</f>
        <v>#DIV/0!</v>
      </c>
      <c r="AK352" s="43"/>
      <c r="AL352" s="40"/>
      <c r="AM352" s="40"/>
      <c r="AN352" s="40"/>
      <c r="AO352" s="40"/>
      <c r="AP352" s="40"/>
      <c r="AQ352" s="49"/>
      <c r="AR352" s="41"/>
      <c r="AS352" s="41">
        <v>10</v>
      </c>
      <c r="AT352" s="34">
        <f>(J352*10)/100</f>
        <v>0</v>
      </c>
      <c r="AU352" s="43"/>
      <c r="AV352" s="44">
        <v>0</v>
      </c>
      <c r="AW352" s="46">
        <f t="shared" ref="AW352:AW415" si="49">AX352-AV352</f>
        <v>0</v>
      </c>
      <c r="AX352" s="46">
        <f>O352</f>
        <v>0</v>
      </c>
      <c r="AY352" s="43"/>
    </row>
    <row r="353" spans="1:51" ht="15.75" customHeight="1" x14ac:dyDescent="0.25">
      <c r="A353" s="47"/>
      <c r="B353" s="40"/>
      <c r="C353" s="41"/>
      <c r="D353" s="39"/>
      <c r="E353" s="43"/>
      <c r="F353" s="40"/>
      <c r="G353" s="41"/>
      <c r="H353" s="43"/>
      <c r="I353" s="43"/>
      <c r="J353" s="44">
        <v>0</v>
      </c>
      <c r="K353" s="44">
        <v>0</v>
      </c>
      <c r="L353" s="55">
        <v>0</v>
      </c>
      <c r="M353" s="55">
        <v>0</v>
      </c>
      <c r="N353" s="44">
        <v>0</v>
      </c>
      <c r="O353" s="34">
        <f t="shared" si="42"/>
        <v>0</v>
      </c>
      <c r="P353" s="34">
        <f t="shared" si="42"/>
        <v>0</v>
      </c>
      <c r="Q353" s="43"/>
      <c r="R353" s="43"/>
      <c r="S353" s="43"/>
      <c r="T353" s="43"/>
      <c r="U353" s="48"/>
      <c r="V353" s="41"/>
      <c r="W353" s="41"/>
      <c r="X353" s="50"/>
      <c r="Y353" s="34" t="e">
        <f>P353/AA353</f>
        <v>#DIV/0!</v>
      </c>
      <c r="Z353" s="44" t="e">
        <f t="shared" si="47"/>
        <v>#DIV/0!</v>
      </c>
      <c r="AA353" s="44">
        <f t="shared" si="45"/>
        <v>0</v>
      </c>
      <c r="AB353" s="44">
        <v>0</v>
      </c>
      <c r="AC353" s="44">
        <v>0</v>
      </c>
      <c r="AD353" s="44">
        <v>0</v>
      </c>
      <c r="AE353" s="44"/>
      <c r="AF353" s="44" t="e">
        <f t="shared" si="44"/>
        <v>#DIV/0!</v>
      </c>
      <c r="AG353" s="44"/>
      <c r="AH353" s="44" t="e">
        <f t="shared" si="43"/>
        <v>#DIV/0!</v>
      </c>
      <c r="AI353" s="44" t="e">
        <f t="shared" si="46"/>
        <v>#DIV/0!</v>
      </c>
      <c r="AJ353" s="44" t="e">
        <f t="shared" si="48"/>
        <v>#DIV/0!</v>
      </c>
      <c r="AK353" s="43"/>
      <c r="AL353" s="40"/>
      <c r="AM353" s="40"/>
      <c r="AN353" s="40"/>
      <c r="AO353" s="40"/>
      <c r="AP353" s="40"/>
      <c r="AQ353" s="49"/>
      <c r="AR353" s="41"/>
      <c r="AS353" s="41">
        <v>10</v>
      </c>
      <c r="AT353" s="34">
        <f>(J353*10)/100</f>
        <v>0</v>
      </c>
      <c r="AU353" s="43"/>
      <c r="AV353" s="44">
        <v>0</v>
      </c>
      <c r="AW353" s="46">
        <f t="shared" si="49"/>
        <v>0</v>
      </c>
      <c r="AX353" s="46">
        <f>O353</f>
        <v>0</v>
      </c>
      <c r="AY353" s="43"/>
    </row>
    <row r="354" spans="1:51" ht="15.75" customHeight="1" x14ac:dyDescent="0.25">
      <c r="A354" s="47"/>
      <c r="B354" s="40"/>
      <c r="C354" s="41"/>
      <c r="D354" s="39"/>
      <c r="E354" s="43"/>
      <c r="F354" s="40"/>
      <c r="G354" s="41"/>
      <c r="H354" s="43"/>
      <c r="I354" s="43"/>
      <c r="J354" s="44">
        <v>0</v>
      </c>
      <c r="K354" s="44">
        <v>0</v>
      </c>
      <c r="L354" s="55">
        <v>0</v>
      </c>
      <c r="M354" s="55">
        <v>0</v>
      </c>
      <c r="N354" s="44">
        <v>0</v>
      </c>
      <c r="O354" s="34">
        <f t="shared" si="42"/>
        <v>0</v>
      </c>
      <c r="P354" s="34">
        <f t="shared" si="42"/>
        <v>0</v>
      </c>
      <c r="Q354" s="43"/>
      <c r="R354" s="43"/>
      <c r="S354" s="43"/>
      <c r="T354" s="43"/>
      <c r="U354" s="48"/>
      <c r="V354" s="41"/>
      <c r="W354" s="41"/>
      <c r="X354" s="50"/>
      <c r="Y354" s="34" t="e">
        <f>P354/AA354</f>
        <v>#DIV/0!</v>
      </c>
      <c r="Z354" s="44" t="e">
        <f t="shared" si="47"/>
        <v>#DIV/0!</v>
      </c>
      <c r="AA354" s="44">
        <f t="shared" si="45"/>
        <v>0</v>
      </c>
      <c r="AB354" s="44">
        <v>0</v>
      </c>
      <c r="AC354" s="44">
        <v>0</v>
      </c>
      <c r="AD354" s="44">
        <v>0</v>
      </c>
      <c r="AE354" s="44"/>
      <c r="AF354" s="44" t="e">
        <f t="shared" si="44"/>
        <v>#DIV/0!</v>
      </c>
      <c r="AG354" s="44"/>
      <c r="AH354" s="44" t="e">
        <f t="shared" si="43"/>
        <v>#DIV/0!</v>
      </c>
      <c r="AI354" s="44" t="e">
        <f t="shared" si="46"/>
        <v>#DIV/0!</v>
      </c>
      <c r="AJ354" s="44" t="e">
        <f t="shared" si="48"/>
        <v>#DIV/0!</v>
      </c>
      <c r="AK354" s="43"/>
      <c r="AL354" s="40"/>
      <c r="AM354" s="40"/>
      <c r="AN354" s="40"/>
      <c r="AO354" s="40"/>
      <c r="AP354" s="40"/>
      <c r="AQ354" s="49"/>
      <c r="AR354" s="41"/>
      <c r="AS354" s="41">
        <v>10</v>
      </c>
      <c r="AT354" s="34">
        <f>(J354*10)/100</f>
        <v>0</v>
      </c>
      <c r="AU354" s="43"/>
      <c r="AV354" s="44">
        <v>0</v>
      </c>
      <c r="AW354" s="46">
        <f t="shared" si="49"/>
        <v>0</v>
      </c>
      <c r="AX354" s="46">
        <f>O354</f>
        <v>0</v>
      </c>
      <c r="AY354" s="43"/>
    </row>
    <row r="355" spans="1:51" ht="15.75" customHeight="1" x14ac:dyDescent="0.25">
      <c r="A355" s="47"/>
      <c r="B355" s="40"/>
      <c r="C355" s="41"/>
      <c r="D355" s="39"/>
      <c r="E355" s="43"/>
      <c r="F355" s="40"/>
      <c r="G355" s="41"/>
      <c r="H355" s="43"/>
      <c r="I355" s="43"/>
      <c r="J355" s="44">
        <v>0</v>
      </c>
      <c r="K355" s="44">
        <v>0</v>
      </c>
      <c r="L355" s="55">
        <v>0</v>
      </c>
      <c r="M355" s="55">
        <v>0</v>
      </c>
      <c r="N355" s="44">
        <v>0</v>
      </c>
      <c r="O355" s="34">
        <f t="shared" si="42"/>
        <v>0</v>
      </c>
      <c r="P355" s="34">
        <f t="shared" si="42"/>
        <v>0</v>
      </c>
      <c r="Q355" s="43"/>
      <c r="R355" s="43"/>
      <c r="S355" s="43"/>
      <c r="T355" s="43"/>
      <c r="U355" s="48"/>
      <c r="V355" s="41"/>
      <c r="W355" s="41"/>
      <c r="X355" s="50"/>
      <c r="Y355" s="34" t="e">
        <f>P355/AA355</f>
        <v>#DIV/0!</v>
      </c>
      <c r="Z355" s="44" t="e">
        <f t="shared" si="47"/>
        <v>#DIV/0!</v>
      </c>
      <c r="AA355" s="44">
        <f t="shared" si="45"/>
        <v>0</v>
      </c>
      <c r="AB355" s="44">
        <v>0</v>
      </c>
      <c r="AC355" s="44">
        <v>0</v>
      </c>
      <c r="AD355" s="44">
        <v>0</v>
      </c>
      <c r="AE355" s="44"/>
      <c r="AF355" s="44" t="e">
        <f t="shared" si="44"/>
        <v>#DIV/0!</v>
      </c>
      <c r="AG355" s="44"/>
      <c r="AH355" s="44" t="e">
        <f t="shared" si="43"/>
        <v>#DIV/0!</v>
      </c>
      <c r="AI355" s="44" t="e">
        <f t="shared" si="46"/>
        <v>#DIV/0!</v>
      </c>
      <c r="AJ355" s="44" t="e">
        <f t="shared" si="48"/>
        <v>#DIV/0!</v>
      </c>
      <c r="AK355" s="43"/>
      <c r="AL355" s="40"/>
      <c r="AM355" s="40"/>
      <c r="AN355" s="40"/>
      <c r="AO355" s="40"/>
      <c r="AP355" s="40"/>
      <c r="AQ355" s="49"/>
      <c r="AR355" s="41"/>
      <c r="AS355" s="41">
        <v>10</v>
      </c>
      <c r="AT355" s="34">
        <f>(J355*10)/100</f>
        <v>0</v>
      </c>
      <c r="AU355" s="43"/>
      <c r="AV355" s="44">
        <v>0</v>
      </c>
      <c r="AW355" s="46">
        <f t="shared" si="49"/>
        <v>0</v>
      </c>
      <c r="AX355" s="46">
        <f>O355</f>
        <v>0</v>
      </c>
      <c r="AY355" s="43"/>
    </row>
    <row r="356" spans="1:51" ht="15.75" customHeight="1" x14ac:dyDescent="0.25">
      <c r="A356" s="47"/>
      <c r="B356" s="40"/>
      <c r="C356" s="41"/>
      <c r="D356" s="39"/>
      <c r="E356" s="43"/>
      <c r="F356" s="40"/>
      <c r="G356" s="41"/>
      <c r="H356" s="43"/>
      <c r="I356" s="43"/>
      <c r="J356" s="44">
        <v>0</v>
      </c>
      <c r="K356" s="44">
        <v>0</v>
      </c>
      <c r="L356" s="55">
        <v>0</v>
      </c>
      <c r="M356" s="55">
        <v>0</v>
      </c>
      <c r="N356" s="44">
        <v>0</v>
      </c>
      <c r="O356" s="34">
        <f t="shared" si="42"/>
        <v>0</v>
      </c>
      <c r="P356" s="34">
        <f t="shared" si="42"/>
        <v>0</v>
      </c>
      <c r="Q356" s="43"/>
      <c r="R356" s="43"/>
      <c r="S356" s="43"/>
      <c r="T356" s="43"/>
      <c r="U356" s="48"/>
      <c r="V356" s="41"/>
      <c r="W356" s="41"/>
      <c r="X356" s="50"/>
      <c r="Y356" s="34" t="e">
        <f>P356/AA356</f>
        <v>#DIV/0!</v>
      </c>
      <c r="Z356" s="44" t="e">
        <f t="shared" si="47"/>
        <v>#DIV/0!</v>
      </c>
      <c r="AA356" s="44">
        <f t="shared" si="45"/>
        <v>0</v>
      </c>
      <c r="AB356" s="44">
        <v>0</v>
      </c>
      <c r="AC356" s="44">
        <v>0</v>
      </c>
      <c r="AD356" s="44">
        <v>0</v>
      </c>
      <c r="AE356" s="44"/>
      <c r="AF356" s="44" t="e">
        <f t="shared" si="44"/>
        <v>#DIV/0!</v>
      </c>
      <c r="AG356" s="44"/>
      <c r="AH356" s="44" t="e">
        <f t="shared" si="43"/>
        <v>#DIV/0!</v>
      </c>
      <c r="AI356" s="44" t="e">
        <f t="shared" si="46"/>
        <v>#DIV/0!</v>
      </c>
      <c r="AJ356" s="44" t="e">
        <f t="shared" si="48"/>
        <v>#DIV/0!</v>
      </c>
      <c r="AK356" s="43"/>
      <c r="AL356" s="40"/>
      <c r="AM356" s="40"/>
      <c r="AN356" s="40"/>
      <c r="AO356" s="40"/>
      <c r="AP356" s="40"/>
      <c r="AQ356" s="49"/>
      <c r="AR356" s="41"/>
      <c r="AS356" s="41">
        <v>10</v>
      </c>
      <c r="AT356" s="34">
        <f>(J356*10)/100</f>
        <v>0</v>
      </c>
      <c r="AU356" s="43"/>
      <c r="AV356" s="44">
        <v>0</v>
      </c>
      <c r="AW356" s="46">
        <f t="shared" si="49"/>
        <v>0</v>
      </c>
      <c r="AX356" s="46">
        <f>O356</f>
        <v>0</v>
      </c>
      <c r="AY356" s="43"/>
    </row>
    <row r="357" spans="1:51" ht="15.75" customHeight="1" x14ac:dyDescent="0.25">
      <c r="A357" s="47"/>
      <c r="B357" s="40"/>
      <c r="C357" s="41"/>
      <c r="D357" s="39"/>
      <c r="E357" s="43"/>
      <c r="F357" s="40"/>
      <c r="G357" s="41"/>
      <c r="H357" s="43"/>
      <c r="I357" s="43"/>
      <c r="J357" s="44">
        <v>0</v>
      </c>
      <c r="K357" s="44">
        <v>0</v>
      </c>
      <c r="L357" s="55">
        <v>0</v>
      </c>
      <c r="M357" s="55">
        <v>0</v>
      </c>
      <c r="N357" s="44">
        <v>0</v>
      </c>
      <c r="O357" s="34">
        <f t="shared" si="42"/>
        <v>0</v>
      </c>
      <c r="P357" s="34">
        <f t="shared" si="42"/>
        <v>0</v>
      </c>
      <c r="Q357" s="43"/>
      <c r="R357" s="43"/>
      <c r="S357" s="43"/>
      <c r="T357" s="43"/>
      <c r="U357" s="48"/>
      <c r="V357" s="41"/>
      <c r="W357" s="41"/>
      <c r="X357" s="50"/>
      <c r="Y357" s="34" t="e">
        <f>P357/AA357</f>
        <v>#DIV/0!</v>
      </c>
      <c r="Z357" s="44" t="e">
        <f t="shared" si="47"/>
        <v>#DIV/0!</v>
      </c>
      <c r="AA357" s="44">
        <f t="shared" si="45"/>
        <v>0</v>
      </c>
      <c r="AB357" s="44">
        <v>0</v>
      </c>
      <c r="AC357" s="44">
        <v>0</v>
      </c>
      <c r="AD357" s="44">
        <v>0</v>
      </c>
      <c r="AE357" s="44"/>
      <c r="AF357" s="44" t="e">
        <f t="shared" si="44"/>
        <v>#DIV/0!</v>
      </c>
      <c r="AG357" s="44"/>
      <c r="AH357" s="44" t="e">
        <f t="shared" si="43"/>
        <v>#DIV/0!</v>
      </c>
      <c r="AI357" s="44" t="e">
        <f t="shared" si="46"/>
        <v>#DIV/0!</v>
      </c>
      <c r="AJ357" s="44" t="e">
        <f t="shared" si="48"/>
        <v>#DIV/0!</v>
      </c>
      <c r="AK357" s="43"/>
      <c r="AL357" s="40"/>
      <c r="AM357" s="40"/>
      <c r="AN357" s="40"/>
      <c r="AO357" s="40"/>
      <c r="AP357" s="40"/>
      <c r="AQ357" s="49"/>
      <c r="AR357" s="41"/>
      <c r="AS357" s="41">
        <v>10</v>
      </c>
      <c r="AT357" s="34">
        <f>(J357*10)/100</f>
        <v>0</v>
      </c>
      <c r="AU357" s="43"/>
      <c r="AV357" s="44">
        <v>0</v>
      </c>
      <c r="AW357" s="46">
        <f t="shared" si="49"/>
        <v>0</v>
      </c>
      <c r="AX357" s="46">
        <f>O357</f>
        <v>0</v>
      </c>
      <c r="AY357" s="43"/>
    </row>
    <row r="358" spans="1:51" ht="15.75" customHeight="1" x14ac:dyDescent="0.25">
      <c r="A358" s="47"/>
      <c r="B358" s="40"/>
      <c r="C358" s="41"/>
      <c r="D358" s="39"/>
      <c r="E358" s="43"/>
      <c r="F358" s="40"/>
      <c r="G358" s="41"/>
      <c r="H358" s="43"/>
      <c r="I358" s="43"/>
      <c r="J358" s="44">
        <v>0</v>
      </c>
      <c r="K358" s="44">
        <v>0</v>
      </c>
      <c r="L358" s="55">
        <v>0</v>
      </c>
      <c r="M358" s="55">
        <v>0</v>
      </c>
      <c r="N358" s="44">
        <v>0</v>
      </c>
      <c r="O358" s="34">
        <f t="shared" si="42"/>
        <v>0</v>
      </c>
      <c r="P358" s="34">
        <f t="shared" si="42"/>
        <v>0</v>
      </c>
      <c r="Q358" s="43"/>
      <c r="R358" s="43"/>
      <c r="S358" s="43"/>
      <c r="T358" s="43"/>
      <c r="U358" s="48"/>
      <c r="V358" s="41"/>
      <c r="W358" s="41"/>
      <c r="X358" s="50"/>
      <c r="Y358" s="34" t="e">
        <f>P358/AA358</f>
        <v>#DIV/0!</v>
      </c>
      <c r="Z358" s="44" t="e">
        <f t="shared" si="47"/>
        <v>#DIV/0!</v>
      </c>
      <c r="AA358" s="44">
        <f t="shared" si="45"/>
        <v>0</v>
      </c>
      <c r="AB358" s="44">
        <v>0</v>
      </c>
      <c r="AC358" s="44">
        <v>0</v>
      </c>
      <c r="AD358" s="44">
        <v>0</v>
      </c>
      <c r="AE358" s="44"/>
      <c r="AF358" s="44" t="e">
        <f t="shared" si="44"/>
        <v>#DIV/0!</v>
      </c>
      <c r="AG358" s="44"/>
      <c r="AH358" s="44" t="e">
        <f t="shared" si="43"/>
        <v>#DIV/0!</v>
      </c>
      <c r="AI358" s="44" t="e">
        <f t="shared" si="46"/>
        <v>#DIV/0!</v>
      </c>
      <c r="AJ358" s="44" t="e">
        <f t="shared" si="48"/>
        <v>#DIV/0!</v>
      </c>
      <c r="AK358" s="43"/>
      <c r="AL358" s="40"/>
      <c r="AM358" s="40"/>
      <c r="AN358" s="40"/>
      <c r="AO358" s="40"/>
      <c r="AP358" s="40"/>
      <c r="AQ358" s="49"/>
      <c r="AR358" s="41"/>
      <c r="AS358" s="41">
        <v>10</v>
      </c>
      <c r="AT358" s="34">
        <f>(J358*10)/100</f>
        <v>0</v>
      </c>
      <c r="AU358" s="43"/>
      <c r="AV358" s="44">
        <v>0</v>
      </c>
      <c r="AW358" s="46">
        <f t="shared" si="49"/>
        <v>0</v>
      </c>
      <c r="AX358" s="46">
        <f>O358</f>
        <v>0</v>
      </c>
      <c r="AY358" s="43"/>
    </row>
    <row r="359" spans="1:51" ht="15.75" customHeight="1" x14ac:dyDescent="0.25">
      <c r="A359" s="47"/>
      <c r="B359" s="40"/>
      <c r="C359" s="41"/>
      <c r="D359" s="39"/>
      <c r="E359" s="43"/>
      <c r="F359" s="40"/>
      <c r="G359" s="41"/>
      <c r="H359" s="43"/>
      <c r="I359" s="43"/>
      <c r="J359" s="44">
        <v>0</v>
      </c>
      <c r="K359" s="44">
        <v>0</v>
      </c>
      <c r="L359" s="55">
        <v>0</v>
      </c>
      <c r="M359" s="55">
        <v>0</v>
      </c>
      <c r="N359" s="44">
        <v>0</v>
      </c>
      <c r="O359" s="34">
        <f t="shared" si="42"/>
        <v>0</v>
      </c>
      <c r="P359" s="34">
        <f t="shared" si="42"/>
        <v>0</v>
      </c>
      <c r="Q359" s="43"/>
      <c r="R359" s="43"/>
      <c r="S359" s="43"/>
      <c r="T359" s="43"/>
      <c r="U359" s="48"/>
      <c r="V359" s="41"/>
      <c r="W359" s="41"/>
      <c r="X359" s="50"/>
      <c r="Y359" s="34" t="e">
        <f>P359/AA359</f>
        <v>#DIV/0!</v>
      </c>
      <c r="Z359" s="44" t="e">
        <f t="shared" si="47"/>
        <v>#DIV/0!</v>
      </c>
      <c r="AA359" s="44">
        <f t="shared" si="45"/>
        <v>0</v>
      </c>
      <c r="AB359" s="44">
        <v>0</v>
      </c>
      <c r="AC359" s="44">
        <v>0</v>
      </c>
      <c r="AD359" s="44">
        <v>0</v>
      </c>
      <c r="AE359" s="44"/>
      <c r="AF359" s="44" t="e">
        <f t="shared" si="44"/>
        <v>#DIV/0!</v>
      </c>
      <c r="AG359" s="44"/>
      <c r="AH359" s="44" t="e">
        <f t="shared" si="43"/>
        <v>#DIV/0!</v>
      </c>
      <c r="AI359" s="44" t="e">
        <f t="shared" si="46"/>
        <v>#DIV/0!</v>
      </c>
      <c r="AJ359" s="44" t="e">
        <f t="shared" si="48"/>
        <v>#DIV/0!</v>
      </c>
      <c r="AK359" s="43"/>
      <c r="AL359" s="40"/>
      <c r="AM359" s="40"/>
      <c r="AN359" s="40"/>
      <c r="AO359" s="40"/>
      <c r="AP359" s="40"/>
      <c r="AQ359" s="49"/>
      <c r="AR359" s="41"/>
      <c r="AS359" s="41">
        <v>10</v>
      </c>
      <c r="AT359" s="34">
        <f>(J359*10)/100</f>
        <v>0</v>
      </c>
      <c r="AU359" s="43"/>
      <c r="AV359" s="44">
        <v>0</v>
      </c>
      <c r="AW359" s="46">
        <f t="shared" si="49"/>
        <v>0</v>
      </c>
      <c r="AX359" s="46">
        <f>O359</f>
        <v>0</v>
      </c>
      <c r="AY359" s="43"/>
    </row>
    <row r="360" spans="1:51" ht="15.75" customHeight="1" x14ac:dyDescent="0.25">
      <c r="A360" s="47"/>
      <c r="B360" s="40"/>
      <c r="C360" s="41"/>
      <c r="D360" s="39"/>
      <c r="E360" s="43"/>
      <c r="F360" s="40"/>
      <c r="G360" s="41"/>
      <c r="H360" s="43"/>
      <c r="I360" s="43"/>
      <c r="J360" s="44">
        <v>0</v>
      </c>
      <c r="K360" s="44">
        <v>0</v>
      </c>
      <c r="L360" s="55">
        <v>0</v>
      </c>
      <c r="M360" s="55">
        <v>0</v>
      </c>
      <c r="N360" s="44">
        <v>0</v>
      </c>
      <c r="O360" s="34">
        <f t="shared" si="42"/>
        <v>0</v>
      </c>
      <c r="P360" s="34">
        <f t="shared" si="42"/>
        <v>0</v>
      </c>
      <c r="Q360" s="43"/>
      <c r="R360" s="43"/>
      <c r="S360" s="43"/>
      <c r="T360" s="43"/>
      <c r="U360" s="48"/>
      <c r="V360" s="41"/>
      <c r="W360" s="41"/>
      <c r="X360" s="50"/>
      <c r="Y360" s="34" t="e">
        <f>P360/AA360</f>
        <v>#DIV/0!</v>
      </c>
      <c r="Z360" s="44" t="e">
        <f t="shared" si="47"/>
        <v>#DIV/0!</v>
      </c>
      <c r="AA360" s="44">
        <f t="shared" si="45"/>
        <v>0</v>
      </c>
      <c r="AB360" s="44">
        <v>0</v>
      </c>
      <c r="AC360" s="44">
        <v>0</v>
      </c>
      <c r="AD360" s="44">
        <v>0</v>
      </c>
      <c r="AE360" s="44"/>
      <c r="AF360" s="44" t="e">
        <f t="shared" si="44"/>
        <v>#DIV/0!</v>
      </c>
      <c r="AG360" s="44"/>
      <c r="AH360" s="44" t="e">
        <f t="shared" si="43"/>
        <v>#DIV/0!</v>
      </c>
      <c r="AI360" s="44" t="e">
        <f t="shared" si="46"/>
        <v>#DIV/0!</v>
      </c>
      <c r="AJ360" s="44" t="e">
        <f t="shared" si="48"/>
        <v>#DIV/0!</v>
      </c>
      <c r="AK360" s="43"/>
      <c r="AL360" s="40"/>
      <c r="AM360" s="40"/>
      <c r="AN360" s="40"/>
      <c r="AO360" s="40"/>
      <c r="AP360" s="40"/>
      <c r="AQ360" s="49"/>
      <c r="AR360" s="41"/>
      <c r="AS360" s="41">
        <v>10</v>
      </c>
      <c r="AT360" s="34">
        <f>(J360*10)/100</f>
        <v>0</v>
      </c>
      <c r="AU360" s="43"/>
      <c r="AV360" s="44">
        <v>0</v>
      </c>
      <c r="AW360" s="46">
        <f t="shared" si="49"/>
        <v>0</v>
      </c>
      <c r="AX360" s="46">
        <f>O360</f>
        <v>0</v>
      </c>
      <c r="AY360" s="43"/>
    </row>
    <row r="361" spans="1:51" ht="15.75" customHeight="1" x14ac:dyDescent="0.25">
      <c r="A361" s="47"/>
      <c r="B361" s="40"/>
      <c r="C361" s="41"/>
      <c r="D361" s="39"/>
      <c r="E361" s="43"/>
      <c r="F361" s="40"/>
      <c r="G361" s="41"/>
      <c r="H361" s="43"/>
      <c r="I361" s="43"/>
      <c r="J361" s="44">
        <v>0</v>
      </c>
      <c r="K361" s="44">
        <v>0</v>
      </c>
      <c r="L361" s="55">
        <v>0</v>
      </c>
      <c r="M361" s="55">
        <v>0</v>
      </c>
      <c r="N361" s="44">
        <v>0</v>
      </c>
      <c r="O361" s="34">
        <f t="shared" si="42"/>
        <v>0</v>
      </c>
      <c r="P361" s="34">
        <f t="shared" si="42"/>
        <v>0</v>
      </c>
      <c r="Q361" s="43"/>
      <c r="R361" s="43"/>
      <c r="S361" s="43"/>
      <c r="T361" s="43"/>
      <c r="U361" s="48"/>
      <c r="V361" s="41"/>
      <c r="W361" s="41"/>
      <c r="X361" s="50"/>
      <c r="Y361" s="34" t="e">
        <f>P361/AA361</f>
        <v>#DIV/0!</v>
      </c>
      <c r="Z361" s="44" t="e">
        <f t="shared" si="47"/>
        <v>#DIV/0!</v>
      </c>
      <c r="AA361" s="44">
        <f t="shared" si="45"/>
        <v>0</v>
      </c>
      <c r="AB361" s="44">
        <v>0</v>
      </c>
      <c r="AC361" s="44">
        <v>0</v>
      </c>
      <c r="AD361" s="44">
        <v>0</v>
      </c>
      <c r="AE361" s="44"/>
      <c r="AF361" s="44" t="e">
        <f t="shared" si="44"/>
        <v>#DIV/0!</v>
      </c>
      <c r="AG361" s="44"/>
      <c r="AH361" s="44" t="e">
        <f t="shared" si="43"/>
        <v>#DIV/0!</v>
      </c>
      <c r="AI361" s="44" t="e">
        <f t="shared" si="46"/>
        <v>#DIV/0!</v>
      </c>
      <c r="AJ361" s="44" t="e">
        <f t="shared" si="48"/>
        <v>#DIV/0!</v>
      </c>
      <c r="AK361" s="43"/>
      <c r="AL361" s="40"/>
      <c r="AM361" s="40"/>
      <c r="AN361" s="40"/>
      <c r="AO361" s="40"/>
      <c r="AP361" s="40"/>
      <c r="AQ361" s="49"/>
      <c r="AR361" s="41"/>
      <c r="AS361" s="41">
        <v>10</v>
      </c>
      <c r="AT361" s="34">
        <f>(J361*10)/100</f>
        <v>0</v>
      </c>
      <c r="AU361" s="43"/>
      <c r="AV361" s="44">
        <v>0</v>
      </c>
      <c r="AW361" s="46">
        <f t="shared" si="49"/>
        <v>0</v>
      </c>
      <c r="AX361" s="46">
        <f>O361</f>
        <v>0</v>
      </c>
      <c r="AY361" s="43"/>
    </row>
    <row r="362" spans="1:51" ht="15.75" customHeight="1" x14ac:dyDescent="0.25">
      <c r="A362" s="47"/>
      <c r="B362" s="40"/>
      <c r="C362" s="41"/>
      <c r="D362" s="39"/>
      <c r="E362" s="43"/>
      <c r="F362" s="40"/>
      <c r="G362" s="41"/>
      <c r="H362" s="43"/>
      <c r="I362" s="43"/>
      <c r="J362" s="44">
        <v>0</v>
      </c>
      <c r="K362" s="44">
        <v>0</v>
      </c>
      <c r="L362" s="55">
        <v>0</v>
      </c>
      <c r="M362" s="55">
        <v>0</v>
      </c>
      <c r="N362" s="44">
        <v>0</v>
      </c>
      <c r="O362" s="34">
        <f t="shared" si="42"/>
        <v>0</v>
      </c>
      <c r="P362" s="34">
        <f t="shared" si="42"/>
        <v>0</v>
      </c>
      <c r="Q362" s="43"/>
      <c r="R362" s="43"/>
      <c r="S362" s="43"/>
      <c r="T362" s="43"/>
      <c r="U362" s="48"/>
      <c r="V362" s="41"/>
      <c r="W362" s="41"/>
      <c r="X362" s="50"/>
      <c r="Y362" s="34" t="e">
        <f>P362/AA362</f>
        <v>#DIV/0!</v>
      </c>
      <c r="Z362" s="44" t="e">
        <f t="shared" si="47"/>
        <v>#DIV/0!</v>
      </c>
      <c r="AA362" s="44">
        <f t="shared" si="45"/>
        <v>0</v>
      </c>
      <c r="AB362" s="44">
        <v>0</v>
      </c>
      <c r="AC362" s="44">
        <v>0</v>
      </c>
      <c r="AD362" s="44">
        <v>0</v>
      </c>
      <c r="AE362" s="44"/>
      <c r="AF362" s="44" t="e">
        <f t="shared" si="44"/>
        <v>#DIV/0!</v>
      </c>
      <c r="AG362" s="44"/>
      <c r="AH362" s="44" t="e">
        <f t="shared" si="43"/>
        <v>#DIV/0!</v>
      </c>
      <c r="AI362" s="44" t="e">
        <f t="shared" si="46"/>
        <v>#DIV/0!</v>
      </c>
      <c r="AJ362" s="44" t="e">
        <f t="shared" si="48"/>
        <v>#DIV/0!</v>
      </c>
      <c r="AK362" s="43"/>
      <c r="AL362" s="40"/>
      <c r="AM362" s="40"/>
      <c r="AN362" s="40"/>
      <c r="AO362" s="40"/>
      <c r="AP362" s="40"/>
      <c r="AQ362" s="49"/>
      <c r="AR362" s="41"/>
      <c r="AS362" s="41">
        <v>10</v>
      </c>
      <c r="AT362" s="34">
        <f>(J362*10)/100</f>
        <v>0</v>
      </c>
      <c r="AU362" s="43"/>
      <c r="AV362" s="44">
        <v>0</v>
      </c>
      <c r="AW362" s="46">
        <f t="shared" si="49"/>
        <v>0</v>
      </c>
      <c r="AX362" s="46">
        <f>O362</f>
        <v>0</v>
      </c>
      <c r="AY362" s="43"/>
    </row>
    <row r="363" spans="1:51" ht="15.75" customHeight="1" x14ac:dyDescent="0.25">
      <c r="A363" s="47"/>
      <c r="B363" s="40"/>
      <c r="C363" s="41"/>
      <c r="D363" s="39"/>
      <c r="E363" s="43"/>
      <c r="F363" s="40"/>
      <c r="G363" s="41"/>
      <c r="H363" s="43"/>
      <c r="I363" s="43"/>
      <c r="J363" s="44">
        <v>0</v>
      </c>
      <c r="K363" s="44">
        <v>0</v>
      </c>
      <c r="L363" s="55">
        <v>0</v>
      </c>
      <c r="M363" s="55">
        <v>0</v>
      </c>
      <c r="N363" s="44">
        <v>0</v>
      </c>
      <c r="O363" s="34">
        <f t="shared" si="42"/>
        <v>0</v>
      </c>
      <c r="P363" s="34">
        <f t="shared" si="42"/>
        <v>0</v>
      </c>
      <c r="Q363" s="43"/>
      <c r="R363" s="43"/>
      <c r="S363" s="43"/>
      <c r="T363" s="43"/>
      <c r="U363" s="48"/>
      <c r="V363" s="41"/>
      <c r="W363" s="41"/>
      <c r="X363" s="50"/>
      <c r="Y363" s="34" t="e">
        <f>P363/AA363</f>
        <v>#DIV/0!</v>
      </c>
      <c r="Z363" s="44" t="e">
        <f t="shared" si="47"/>
        <v>#DIV/0!</v>
      </c>
      <c r="AA363" s="44">
        <f t="shared" si="45"/>
        <v>0</v>
      </c>
      <c r="AB363" s="44">
        <v>0</v>
      </c>
      <c r="AC363" s="44">
        <v>0</v>
      </c>
      <c r="AD363" s="44">
        <v>0</v>
      </c>
      <c r="AE363" s="44"/>
      <c r="AF363" s="44" t="e">
        <f t="shared" si="44"/>
        <v>#DIV/0!</v>
      </c>
      <c r="AG363" s="44"/>
      <c r="AH363" s="44" t="e">
        <f t="shared" si="43"/>
        <v>#DIV/0!</v>
      </c>
      <c r="AI363" s="44" t="e">
        <f t="shared" si="46"/>
        <v>#DIV/0!</v>
      </c>
      <c r="AJ363" s="44" t="e">
        <f t="shared" si="48"/>
        <v>#DIV/0!</v>
      </c>
      <c r="AK363" s="43"/>
      <c r="AL363" s="40"/>
      <c r="AM363" s="40"/>
      <c r="AN363" s="40"/>
      <c r="AO363" s="40"/>
      <c r="AP363" s="40"/>
      <c r="AQ363" s="49"/>
      <c r="AR363" s="41"/>
      <c r="AS363" s="41">
        <v>10</v>
      </c>
      <c r="AT363" s="34">
        <f>(J363*10)/100</f>
        <v>0</v>
      </c>
      <c r="AU363" s="43"/>
      <c r="AV363" s="44">
        <v>0</v>
      </c>
      <c r="AW363" s="46">
        <f t="shared" si="49"/>
        <v>0</v>
      </c>
      <c r="AX363" s="46">
        <f>O363</f>
        <v>0</v>
      </c>
      <c r="AY363" s="43"/>
    </row>
    <row r="364" spans="1:51" ht="15.75" customHeight="1" x14ac:dyDescent="0.25">
      <c r="A364" s="47"/>
      <c r="B364" s="40"/>
      <c r="C364" s="41"/>
      <c r="D364" s="39"/>
      <c r="E364" s="43"/>
      <c r="F364" s="40"/>
      <c r="G364" s="41"/>
      <c r="H364" s="43"/>
      <c r="I364" s="43"/>
      <c r="J364" s="44">
        <v>0</v>
      </c>
      <c r="K364" s="44">
        <v>0</v>
      </c>
      <c r="L364" s="55">
        <v>0</v>
      </c>
      <c r="M364" s="55">
        <v>0</v>
      </c>
      <c r="N364" s="44">
        <v>0</v>
      </c>
      <c r="O364" s="34">
        <f t="shared" si="42"/>
        <v>0</v>
      </c>
      <c r="P364" s="34">
        <f t="shared" si="42"/>
        <v>0</v>
      </c>
      <c r="Q364" s="43"/>
      <c r="R364" s="43"/>
      <c r="S364" s="43"/>
      <c r="T364" s="43"/>
      <c r="U364" s="48"/>
      <c r="V364" s="41"/>
      <c r="W364" s="41"/>
      <c r="X364" s="50"/>
      <c r="Y364" s="34" t="e">
        <f>P364/AA364</f>
        <v>#DIV/0!</v>
      </c>
      <c r="Z364" s="44" t="e">
        <f t="shared" si="47"/>
        <v>#DIV/0!</v>
      </c>
      <c r="AA364" s="44">
        <f t="shared" si="45"/>
        <v>0</v>
      </c>
      <c r="AB364" s="44">
        <v>0</v>
      </c>
      <c r="AC364" s="44">
        <v>0</v>
      </c>
      <c r="AD364" s="44">
        <v>0</v>
      </c>
      <c r="AE364" s="44"/>
      <c r="AF364" s="44" t="e">
        <f t="shared" si="44"/>
        <v>#DIV/0!</v>
      </c>
      <c r="AG364" s="44"/>
      <c r="AH364" s="44" t="e">
        <f t="shared" si="43"/>
        <v>#DIV/0!</v>
      </c>
      <c r="AI364" s="44" t="e">
        <f t="shared" si="46"/>
        <v>#DIV/0!</v>
      </c>
      <c r="AJ364" s="44" t="e">
        <f t="shared" si="48"/>
        <v>#DIV/0!</v>
      </c>
      <c r="AK364" s="43"/>
      <c r="AL364" s="40"/>
      <c r="AM364" s="40"/>
      <c r="AN364" s="40"/>
      <c r="AO364" s="40"/>
      <c r="AP364" s="40"/>
      <c r="AQ364" s="49"/>
      <c r="AR364" s="41"/>
      <c r="AS364" s="41">
        <v>10</v>
      </c>
      <c r="AT364" s="34">
        <f>(J364*10)/100</f>
        <v>0</v>
      </c>
      <c r="AU364" s="43"/>
      <c r="AV364" s="44">
        <v>0</v>
      </c>
      <c r="AW364" s="46">
        <f t="shared" si="49"/>
        <v>0</v>
      </c>
      <c r="AX364" s="46">
        <f>O364</f>
        <v>0</v>
      </c>
      <c r="AY364" s="43"/>
    </row>
    <row r="365" spans="1:51" ht="15.75" customHeight="1" x14ac:dyDescent="0.25">
      <c r="A365" s="47"/>
      <c r="B365" s="40"/>
      <c r="C365" s="41"/>
      <c r="D365" s="39"/>
      <c r="E365" s="43"/>
      <c r="F365" s="40"/>
      <c r="G365" s="41"/>
      <c r="H365" s="43"/>
      <c r="I365" s="43"/>
      <c r="J365" s="44">
        <v>0</v>
      </c>
      <c r="K365" s="44">
        <v>0</v>
      </c>
      <c r="L365" s="55">
        <v>0</v>
      </c>
      <c r="M365" s="55">
        <v>0</v>
      </c>
      <c r="N365" s="44">
        <v>0</v>
      </c>
      <c r="O365" s="34">
        <f t="shared" si="42"/>
        <v>0</v>
      </c>
      <c r="P365" s="34">
        <f t="shared" si="42"/>
        <v>0</v>
      </c>
      <c r="Q365" s="43"/>
      <c r="R365" s="43"/>
      <c r="S365" s="43"/>
      <c r="T365" s="43"/>
      <c r="U365" s="48"/>
      <c r="V365" s="41"/>
      <c r="W365" s="41"/>
      <c r="X365" s="50"/>
      <c r="Y365" s="34" t="e">
        <f>P365/AA365</f>
        <v>#DIV/0!</v>
      </c>
      <c r="Z365" s="44" t="e">
        <f t="shared" si="47"/>
        <v>#DIV/0!</v>
      </c>
      <c r="AA365" s="44">
        <f t="shared" si="45"/>
        <v>0</v>
      </c>
      <c r="AB365" s="44">
        <v>0</v>
      </c>
      <c r="AC365" s="44">
        <v>0</v>
      </c>
      <c r="AD365" s="44">
        <v>0</v>
      </c>
      <c r="AE365" s="44"/>
      <c r="AF365" s="44" t="e">
        <f t="shared" si="44"/>
        <v>#DIV/0!</v>
      </c>
      <c r="AG365" s="44"/>
      <c r="AH365" s="44" t="e">
        <f t="shared" si="43"/>
        <v>#DIV/0!</v>
      </c>
      <c r="AI365" s="44" t="e">
        <f t="shared" si="46"/>
        <v>#DIV/0!</v>
      </c>
      <c r="AJ365" s="44" t="e">
        <f t="shared" si="48"/>
        <v>#DIV/0!</v>
      </c>
      <c r="AK365" s="43"/>
      <c r="AL365" s="40"/>
      <c r="AM365" s="40"/>
      <c r="AN365" s="40"/>
      <c r="AO365" s="40"/>
      <c r="AP365" s="40"/>
      <c r="AQ365" s="49"/>
      <c r="AR365" s="41"/>
      <c r="AS365" s="41">
        <v>10</v>
      </c>
      <c r="AT365" s="34">
        <f>(J365*10)/100</f>
        <v>0</v>
      </c>
      <c r="AU365" s="43"/>
      <c r="AV365" s="44">
        <v>0</v>
      </c>
      <c r="AW365" s="46">
        <f t="shared" si="49"/>
        <v>0</v>
      </c>
      <c r="AX365" s="46">
        <f>O365</f>
        <v>0</v>
      </c>
      <c r="AY365" s="43"/>
    </row>
    <row r="366" spans="1:51" ht="15.75" customHeight="1" x14ac:dyDescent="0.25">
      <c r="A366" s="47"/>
      <c r="B366" s="40"/>
      <c r="C366" s="41"/>
      <c r="D366" s="39"/>
      <c r="E366" s="43"/>
      <c r="F366" s="40"/>
      <c r="G366" s="41"/>
      <c r="H366" s="43"/>
      <c r="I366" s="43"/>
      <c r="J366" s="44">
        <v>0</v>
      </c>
      <c r="K366" s="44">
        <v>0</v>
      </c>
      <c r="L366" s="55">
        <v>0</v>
      </c>
      <c r="M366" s="55">
        <v>0</v>
      </c>
      <c r="N366" s="44">
        <v>0</v>
      </c>
      <c r="O366" s="34">
        <f t="shared" si="42"/>
        <v>0</v>
      </c>
      <c r="P366" s="34">
        <f t="shared" si="42"/>
        <v>0</v>
      </c>
      <c r="Q366" s="43"/>
      <c r="R366" s="43"/>
      <c r="S366" s="43"/>
      <c r="T366" s="43"/>
      <c r="U366" s="48"/>
      <c r="V366" s="41"/>
      <c r="W366" s="41"/>
      <c r="X366" s="50"/>
      <c r="Y366" s="34" t="e">
        <f>P366/AA366</f>
        <v>#DIV/0!</v>
      </c>
      <c r="Z366" s="44" t="e">
        <f t="shared" si="47"/>
        <v>#DIV/0!</v>
      </c>
      <c r="AA366" s="44">
        <f t="shared" si="45"/>
        <v>0</v>
      </c>
      <c r="AB366" s="44">
        <v>0</v>
      </c>
      <c r="AC366" s="44">
        <v>0</v>
      </c>
      <c r="AD366" s="44">
        <v>0</v>
      </c>
      <c r="AE366" s="44"/>
      <c r="AF366" s="44" t="e">
        <f t="shared" si="44"/>
        <v>#DIV/0!</v>
      </c>
      <c r="AG366" s="44"/>
      <c r="AH366" s="44" t="e">
        <f t="shared" si="43"/>
        <v>#DIV/0!</v>
      </c>
      <c r="AI366" s="44" t="e">
        <f t="shared" si="46"/>
        <v>#DIV/0!</v>
      </c>
      <c r="AJ366" s="44" t="e">
        <f t="shared" si="48"/>
        <v>#DIV/0!</v>
      </c>
      <c r="AK366" s="43"/>
      <c r="AL366" s="40"/>
      <c r="AM366" s="40"/>
      <c r="AN366" s="40"/>
      <c r="AO366" s="40"/>
      <c r="AP366" s="40"/>
      <c r="AQ366" s="49"/>
      <c r="AR366" s="41"/>
      <c r="AS366" s="41">
        <v>10</v>
      </c>
      <c r="AT366" s="34">
        <f>(J366*10)/100</f>
        <v>0</v>
      </c>
      <c r="AU366" s="43"/>
      <c r="AV366" s="44">
        <v>0</v>
      </c>
      <c r="AW366" s="46">
        <f t="shared" si="49"/>
        <v>0</v>
      </c>
      <c r="AX366" s="46">
        <f>O366</f>
        <v>0</v>
      </c>
      <c r="AY366" s="43"/>
    </row>
    <row r="367" spans="1:51" ht="15.75" customHeight="1" x14ac:dyDescent="0.25">
      <c r="A367" s="47"/>
      <c r="B367" s="40"/>
      <c r="C367" s="41"/>
      <c r="D367" s="39"/>
      <c r="E367" s="43"/>
      <c r="F367" s="40"/>
      <c r="G367" s="41"/>
      <c r="H367" s="43"/>
      <c r="I367" s="43"/>
      <c r="J367" s="44">
        <v>0</v>
      </c>
      <c r="K367" s="44">
        <v>0</v>
      </c>
      <c r="L367" s="55">
        <v>0</v>
      </c>
      <c r="M367" s="55">
        <v>0</v>
      </c>
      <c r="N367" s="44">
        <v>0</v>
      </c>
      <c r="O367" s="34">
        <f t="shared" si="42"/>
        <v>0</v>
      </c>
      <c r="P367" s="34">
        <f t="shared" si="42"/>
        <v>0</v>
      </c>
      <c r="Q367" s="43"/>
      <c r="R367" s="43"/>
      <c r="S367" s="43"/>
      <c r="T367" s="43"/>
      <c r="U367" s="48"/>
      <c r="V367" s="41"/>
      <c r="W367" s="41"/>
      <c r="X367" s="50"/>
      <c r="Y367" s="34" t="e">
        <f>P367/AA367</f>
        <v>#DIV/0!</v>
      </c>
      <c r="Z367" s="44" t="e">
        <f t="shared" si="47"/>
        <v>#DIV/0!</v>
      </c>
      <c r="AA367" s="44">
        <f t="shared" si="45"/>
        <v>0</v>
      </c>
      <c r="AB367" s="44">
        <v>0</v>
      </c>
      <c r="AC367" s="44">
        <v>0</v>
      </c>
      <c r="AD367" s="44">
        <v>0</v>
      </c>
      <c r="AE367" s="44"/>
      <c r="AF367" s="44" t="e">
        <f t="shared" si="44"/>
        <v>#DIV/0!</v>
      </c>
      <c r="AG367" s="44"/>
      <c r="AH367" s="44" t="e">
        <f t="shared" si="43"/>
        <v>#DIV/0!</v>
      </c>
      <c r="AI367" s="44" t="e">
        <f t="shared" si="46"/>
        <v>#DIV/0!</v>
      </c>
      <c r="AJ367" s="44" t="e">
        <f t="shared" si="48"/>
        <v>#DIV/0!</v>
      </c>
      <c r="AK367" s="43"/>
      <c r="AL367" s="40"/>
      <c r="AM367" s="40"/>
      <c r="AN367" s="40"/>
      <c r="AO367" s="40"/>
      <c r="AP367" s="40"/>
      <c r="AQ367" s="49"/>
      <c r="AR367" s="41"/>
      <c r="AS367" s="41">
        <v>10</v>
      </c>
      <c r="AT367" s="34">
        <f>(J367*10)/100</f>
        <v>0</v>
      </c>
      <c r="AU367" s="43"/>
      <c r="AV367" s="44">
        <v>0</v>
      </c>
      <c r="AW367" s="46">
        <f t="shared" si="49"/>
        <v>0</v>
      </c>
      <c r="AX367" s="46">
        <f>O367</f>
        <v>0</v>
      </c>
      <c r="AY367" s="43"/>
    </row>
    <row r="368" spans="1:51" ht="15.75" customHeight="1" x14ac:dyDescent="0.25">
      <c r="A368" s="47"/>
      <c r="B368" s="40"/>
      <c r="C368" s="41"/>
      <c r="D368" s="39"/>
      <c r="E368" s="43"/>
      <c r="F368" s="40"/>
      <c r="G368" s="41"/>
      <c r="H368" s="43"/>
      <c r="I368" s="43"/>
      <c r="J368" s="44">
        <v>0</v>
      </c>
      <c r="K368" s="44">
        <v>0</v>
      </c>
      <c r="L368" s="55">
        <v>0</v>
      </c>
      <c r="M368" s="55">
        <v>0</v>
      </c>
      <c r="N368" s="44">
        <v>0</v>
      </c>
      <c r="O368" s="34">
        <f t="shared" si="42"/>
        <v>0</v>
      </c>
      <c r="P368" s="34">
        <f t="shared" si="42"/>
        <v>0</v>
      </c>
      <c r="Q368" s="43"/>
      <c r="R368" s="43"/>
      <c r="S368" s="43"/>
      <c r="T368" s="43"/>
      <c r="U368" s="48"/>
      <c r="V368" s="41"/>
      <c r="W368" s="41"/>
      <c r="X368" s="50"/>
      <c r="Y368" s="34" t="e">
        <f>P368/AA368</f>
        <v>#DIV/0!</v>
      </c>
      <c r="Z368" s="44" t="e">
        <f t="shared" si="47"/>
        <v>#DIV/0!</v>
      </c>
      <c r="AA368" s="44">
        <f t="shared" si="45"/>
        <v>0</v>
      </c>
      <c r="AB368" s="44">
        <v>0</v>
      </c>
      <c r="AC368" s="44">
        <v>0</v>
      </c>
      <c r="AD368" s="44">
        <v>0</v>
      </c>
      <c r="AE368" s="44"/>
      <c r="AF368" s="44" t="e">
        <f t="shared" si="44"/>
        <v>#DIV/0!</v>
      </c>
      <c r="AG368" s="44"/>
      <c r="AH368" s="44" t="e">
        <f t="shared" si="43"/>
        <v>#DIV/0!</v>
      </c>
      <c r="AI368" s="44" t="e">
        <f t="shared" si="46"/>
        <v>#DIV/0!</v>
      </c>
      <c r="AJ368" s="44" t="e">
        <f t="shared" si="48"/>
        <v>#DIV/0!</v>
      </c>
      <c r="AK368" s="43"/>
      <c r="AL368" s="40"/>
      <c r="AM368" s="40"/>
      <c r="AN368" s="40"/>
      <c r="AO368" s="40"/>
      <c r="AP368" s="40"/>
      <c r="AQ368" s="49"/>
      <c r="AR368" s="41"/>
      <c r="AS368" s="41">
        <v>10</v>
      </c>
      <c r="AT368" s="34">
        <f>(J368*10)/100</f>
        <v>0</v>
      </c>
      <c r="AU368" s="43"/>
      <c r="AV368" s="44">
        <v>0</v>
      </c>
      <c r="AW368" s="46">
        <f t="shared" si="49"/>
        <v>0</v>
      </c>
      <c r="AX368" s="46">
        <f>O368</f>
        <v>0</v>
      </c>
      <c r="AY368" s="43"/>
    </row>
    <row r="369" spans="1:51" ht="15.75" customHeight="1" x14ac:dyDescent="0.25">
      <c r="A369" s="47"/>
      <c r="B369" s="40"/>
      <c r="C369" s="41"/>
      <c r="D369" s="39"/>
      <c r="E369" s="43"/>
      <c r="F369" s="40"/>
      <c r="G369" s="41"/>
      <c r="H369" s="43"/>
      <c r="I369" s="43"/>
      <c r="J369" s="44">
        <v>0</v>
      </c>
      <c r="K369" s="44">
        <v>0</v>
      </c>
      <c r="L369" s="55">
        <v>0</v>
      </c>
      <c r="M369" s="55">
        <v>0</v>
      </c>
      <c r="N369" s="44">
        <v>0</v>
      </c>
      <c r="O369" s="34">
        <f t="shared" si="42"/>
        <v>0</v>
      </c>
      <c r="P369" s="34">
        <f t="shared" si="42"/>
        <v>0</v>
      </c>
      <c r="Q369" s="43"/>
      <c r="R369" s="43"/>
      <c r="S369" s="43"/>
      <c r="T369" s="43"/>
      <c r="U369" s="48"/>
      <c r="V369" s="41"/>
      <c r="W369" s="41"/>
      <c r="X369" s="50"/>
      <c r="Y369" s="34" t="e">
        <f>P369/AA369</f>
        <v>#DIV/0!</v>
      </c>
      <c r="Z369" s="44" t="e">
        <f t="shared" si="47"/>
        <v>#DIV/0!</v>
      </c>
      <c r="AA369" s="44">
        <f t="shared" si="45"/>
        <v>0</v>
      </c>
      <c r="AB369" s="44">
        <v>0</v>
      </c>
      <c r="AC369" s="44">
        <v>0</v>
      </c>
      <c r="AD369" s="44">
        <v>0</v>
      </c>
      <c r="AE369" s="44"/>
      <c r="AF369" s="44" t="e">
        <f t="shared" si="44"/>
        <v>#DIV/0!</v>
      </c>
      <c r="AG369" s="44"/>
      <c r="AH369" s="44" t="e">
        <f t="shared" si="43"/>
        <v>#DIV/0!</v>
      </c>
      <c r="AI369" s="44" t="e">
        <f t="shared" si="46"/>
        <v>#DIV/0!</v>
      </c>
      <c r="AJ369" s="44" t="e">
        <f t="shared" si="48"/>
        <v>#DIV/0!</v>
      </c>
      <c r="AK369" s="43"/>
      <c r="AL369" s="40"/>
      <c r="AM369" s="40"/>
      <c r="AN369" s="40"/>
      <c r="AO369" s="40"/>
      <c r="AP369" s="40"/>
      <c r="AQ369" s="49"/>
      <c r="AR369" s="41"/>
      <c r="AS369" s="41">
        <v>10</v>
      </c>
      <c r="AT369" s="34">
        <f>(J369*10)/100</f>
        <v>0</v>
      </c>
      <c r="AU369" s="43"/>
      <c r="AV369" s="44">
        <v>0</v>
      </c>
      <c r="AW369" s="46">
        <f t="shared" si="49"/>
        <v>0</v>
      </c>
      <c r="AX369" s="46">
        <f>O369</f>
        <v>0</v>
      </c>
      <c r="AY369" s="43"/>
    </row>
    <row r="370" spans="1:51" ht="15.75" customHeight="1" x14ac:dyDescent="0.25">
      <c r="A370" s="47"/>
      <c r="B370" s="40"/>
      <c r="C370" s="41"/>
      <c r="D370" s="39"/>
      <c r="E370" s="43"/>
      <c r="F370" s="40"/>
      <c r="G370" s="41"/>
      <c r="H370" s="43"/>
      <c r="I370" s="43"/>
      <c r="J370" s="44">
        <v>0</v>
      </c>
      <c r="K370" s="44">
        <v>0</v>
      </c>
      <c r="L370" s="55">
        <v>0</v>
      </c>
      <c r="M370" s="55">
        <v>0</v>
      </c>
      <c r="N370" s="44">
        <v>0</v>
      </c>
      <c r="O370" s="34">
        <f t="shared" si="42"/>
        <v>0</v>
      </c>
      <c r="P370" s="34">
        <f t="shared" si="42"/>
        <v>0</v>
      </c>
      <c r="Q370" s="43"/>
      <c r="R370" s="43"/>
      <c r="S370" s="43"/>
      <c r="T370" s="43"/>
      <c r="U370" s="48"/>
      <c r="V370" s="41"/>
      <c r="W370" s="41"/>
      <c r="X370" s="50"/>
      <c r="Y370" s="34" t="e">
        <f>P370/AA370</f>
        <v>#DIV/0!</v>
      </c>
      <c r="Z370" s="44" t="e">
        <f t="shared" si="47"/>
        <v>#DIV/0!</v>
      </c>
      <c r="AA370" s="44">
        <f t="shared" si="45"/>
        <v>0</v>
      </c>
      <c r="AB370" s="44">
        <v>0</v>
      </c>
      <c r="AC370" s="44">
        <v>0</v>
      </c>
      <c r="AD370" s="44">
        <v>0</v>
      </c>
      <c r="AE370" s="44"/>
      <c r="AF370" s="44" t="e">
        <f t="shared" si="44"/>
        <v>#DIV/0!</v>
      </c>
      <c r="AG370" s="44"/>
      <c r="AH370" s="44" t="e">
        <f t="shared" si="43"/>
        <v>#DIV/0!</v>
      </c>
      <c r="AI370" s="44" t="e">
        <f t="shared" si="46"/>
        <v>#DIV/0!</v>
      </c>
      <c r="AJ370" s="44" t="e">
        <f t="shared" si="48"/>
        <v>#DIV/0!</v>
      </c>
      <c r="AK370" s="43"/>
      <c r="AL370" s="40"/>
      <c r="AM370" s="40"/>
      <c r="AN370" s="40"/>
      <c r="AO370" s="40"/>
      <c r="AP370" s="40"/>
      <c r="AQ370" s="49"/>
      <c r="AR370" s="41"/>
      <c r="AS370" s="41">
        <v>10</v>
      </c>
      <c r="AT370" s="34">
        <f>(J370*10)/100</f>
        <v>0</v>
      </c>
      <c r="AU370" s="43"/>
      <c r="AV370" s="44">
        <v>0</v>
      </c>
      <c r="AW370" s="46">
        <f t="shared" si="49"/>
        <v>0</v>
      </c>
      <c r="AX370" s="46">
        <f>O370</f>
        <v>0</v>
      </c>
      <c r="AY370" s="43"/>
    </row>
    <row r="371" spans="1:51" ht="15.75" customHeight="1" x14ac:dyDescent="0.25">
      <c r="A371" s="47"/>
      <c r="B371" s="40"/>
      <c r="C371" s="41"/>
      <c r="D371" s="39"/>
      <c r="E371" s="43"/>
      <c r="F371" s="40"/>
      <c r="G371" s="41"/>
      <c r="H371" s="43"/>
      <c r="I371" s="43"/>
      <c r="J371" s="44">
        <v>0</v>
      </c>
      <c r="K371" s="44">
        <v>0</v>
      </c>
      <c r="L371" s="55">
        <v>0</v>
      </c>
      <c r="M371" s="55">
        <v>0</v>
      </c>
      <c r="N371" s="44">
        <v>0</v>
      </c>
      <c r="O371" s="34">
        <f t="shared" si="42"/>
        <v>0</v>
      </c>
      <c r="P371" s="34">
        <f t="shared" si="42"/>
        <v>0</v>
      </c>
      <c r="Q371" s="43"/>
      <c r="R371" s="43"/>
      <c r="S371" s="43"/>
      <c r="T371" s="43"/>
      <c r="U371" s="48"/>
      <c r="V371" s="41"/>
      <c r="W371" s="41"/>
      <c r="X371" s="50"/>
      <c r="Y371" s="34" t="e">
        <f>P371/AA371</f>
        <v>#DIV/0!</v>
      </c>
      <c r="Z371" s="44" t="e">
        <f t="shared" si="47"/>
        <v>#DIV/0!</v>
      </c>
      <c r="AA371" s="44">
        <f t="shared" si="45"/>
        <v>0</v>
      </c>
      <c r="AB371" s="44">
        <v>0</v>
      </c>
      <c r="AC371" s="44">
        <v>0</v>
      </c>
      <c r="AD371" s="44">
        <v>0</v>
      </c>
      <c r="AE371" s="44"/>
      <c r="AF371" s="44" t="e">
        <f t="shared" si="44"/>
        <v>#DIV/0!</v>
      </c>
      <c r="AG371" s="44"/>
      <c r="AH371" s="44" t="e">
        <f t="shared" si="43"/>
        <v>#DIV/0!</v>
      </c>
      <c r="AI371" s="44" t="e">
        <f t="shared" si="46"/>
        <v>#DIV/0!</v>
      </c>
      <c r="AJ371" s="44" t="e">
        <f t="shared" si="48"/>
        <v>#DIV/0!</v>
      </c>
      <c r="AK371" s="43"/>
      <c r="AL371" s="40"/>
      <c r="AM371" s="40"/>
      <c r="AN371" s="40"/>
      <c r="AO371" s="40"/>
      <c r="AP371" s="40"/>
      <c r="AQ371" s="49"/>
      <c r="AR371" s="41"/>
      <c r="AS371" s="41">
        <v>10</v>
      </c>
      <c r="AT371" s="34">
        <f>(J371*10)/100</f>
        <v>0</v>
      </c>
      <c r="AU371" s="43"/>
      <c r="AV371" s="44">
        <v>0</v>
      </c>
      <c r="AW371" s="46">
        <f t="shared" si="49"/>
        <v>0</v>
      </c>
      <c r="AX371" s="46">
        <f>O371</f>
        <v>0</v>
      </c>
      <c r="AY371" s="43"/>
    </row>
    <row r="372" spans="1:51" ht="15.75" customHeight="1" x14ac:dyDescent="0.25">
      <c r="A372" s="47"/>
      <c r="B372" s="40"/>
      <c r="C372" s="41"/>
      <c r="D372" s="39"/>
      <c r="E372" s="43"/>
      <c r="F372" s="40"/>
      <c r="G372" s="41"/>
      <c r="H372" s="43"/>
      <c r="I372" s="43"/>
      <c r="J372" s="44">
        <v>0</v>
      </c>
      <c r="K372" s="44">
        <v>0</v>
      </c>
      <c r="L372" s="55">
        <v>0</v>
      </c>
      <c r="M372" s="55">
        <v>0</v>
      </c>
      <c r="N372" s="44">
        <v>0</v>
      </c>
      <c r="O372" s="34">
        <f t="shared" si="42"/>
        <v>0</v>
      </c>
      <c r="P372" s="34">
        <f t="shared" si="42"/>
        <v>0</v>
      </c>
      <c r="Q372" s="43"/>
      <c r="R372" s="43"/>
      <c r="S372" s="43"/>
      <c r="T372" s="43"/>
      <c r="U372" s="48"/>
      <c r="V372" s="41"/>
      <c r="W372" s="41"/>
      <c r="X372" s="50"/>
      <c r="Y372" s="34" t="e">
        <f>P372/AA372</f>
        <v>#DIV/0!</v>
      </c>
      <c r="Z372" s="44" t="e">
        <f t="shared" si="47"/>
        <v>#DIV/0!</v>
      </c>
      <c r="AA372" s="44">
        <f t="shared" si="45"/>
        <v>0</v>
      </c>
      <c r="AB372" s="44">
        <v>0</v>
      </c>
      <c r="AC372" s="44">
        <v>0</v>
      </c>
      <c r="AD372" s="44">
        <v>0</v>
      </c>
      <c r="AE372" s="44"/>
      <c r="AF372" s="44" t="e">
        <f t="shared" si="44"/>
        <v>#DIV/0!</v>
      </c>
      <c r="AG372" s="44"/>
      <c r="AH372" s="44" t="e">
        <f t="shared" si="43"/>
        <v>#DIV/0!</v>
      </c>
      <c r="AI372" s="44" t="e">
        <f t="shared" si="46"/>
        <v>#DIV/0!</v>
      </c>
      <c r="AJ372" s="44" t="e">
        <f t="shared" si="48"/>
        <v>#DIV/0!</v>
      </c>
      <c r="AK372" s="43"/>
      <c r="AL372" s="40"/>
      <c r="AM372" s="40"/>
      <c r="AN372" s="40"/>
      <c r="AO372" s="40"/>
      <c r="AP372" s="40"/>
      <c r="AQ372" s="49"/>
      <c r="AR372" s="41"/>
      <c r="AS372" s="41">
        <v>10</v>
      </c>
      <c r="AT372" s="34">
        <f>(J372*10)/100</f>
        <v>0</v>
      </c>
      <c r="AU372" s="43"/>
      <c r="AV372" s="44">
        <v>0</v>
      </c>
      <c r="AW372" s="46">
        <f t="shared" si="49"/>
        <v>0</v>
      </c>
      <c r="AX372" s="46">
        <f>O372</f>
        <v>0</v>
      </c>
      <c r="AY372" s="43"/>
    </row>
    <row r="373" spans="1:51" ht="15.75" customHeight="1" x14ac:dyDescent="0.25">
      <c r="A373" s="47"/>
      <c r="B373" s="40"/>
      <c r="C373" s="41"/>
      <c r="D373" s="39"/>
      <c r="E373" s="43"/>
      <c r="F373" s="40"/>
      <c r="G373" s="41"/>
      <c r="H373" s="43"/>
      <c r="I373" s="43"/>
      <c r="J373" s="44">
        <v>0</v>
      </c>
      <c r="K373" s="44">
        <v>0</v>
      </c>
      <c r="L373" s="55">
        <v>0</v>
      </c>
      <c r="M373" s="55">
        <v>0</v>
      </c>
      <c r="N373" s="44">
        <v>0</v>
      </c>
      <c r="O373" s="34">
        <f t="shared" si="42"/>
        <v>0</v>
      </c>
      <c r="P373" s="34">
        <f t="shared" si="42"/>
        <v>0</v>
      </c>
      <c r="Q373" s="43"/>
      <c r="R373" s="43"/>
      <c r="S373" s="43"/>
      <c r="T373" s="43"/>
      <c r="U373" s="48"/>
      <c r="V373" s="41"/>
      <c r="W373" s="41"/>
      <c r="X373" s="50"/>
      <c r="Y373" s="34" t="e">
        <f>P373/AA373</f>
        <v>#DIV/0!</v>
      </c>
      <c r="Z373" s="44" t="e">
        <f t="shared" si="47"/>
        <v>#DIV/0!</v>
      </c>
      <c r="AA373" s="44">
        <f t="shared" si="45"/>
        <v>0</v>
      </c>
      <c r="AB373" s="44">
        <v>0</v>
      </c>
      <c r="AC373" s="44">
        <v>0</v>
      </c>
      <c r="AD373" s="44">
        <v>0</v>
      </c>
      <c r="AE373" s="44"/>
      <c r="AF373" s="44" t="e">
        <f t="shared" si="44"/>
        <v>#DIV/0!</v>
      </c>
      <c r="AG373" s="44"/>
      <c r="AH373" s="44" t="e">
        <f t="shared" si="43"/>
        <v>#DIV/0!</v>
      </c>
      <c r="AI373" s="44" t="e">
        <f t="shared" si="46"/>
        <v>#DIV/0!</v>
      </c>
      <c r="AJ373" s="44" t="e">
        <f t="shared" si="48"/>
        <v>#DIV/0!</v>
      </c>
      <c r="AK373" s="43"/>
      <c r="AL373" s="40"/>
      <c r="AM373" s="40"/>
      <c r="AN373" s="40"/>
      <c r="AO373" s="40"/>
      <c r="AP373" s="40"/>
      <c r="AQ373" s="49"/>
      <c r="AR373" s="41"/>
      <c r="AS373" s="41">
        <v>10</v>
      </c>
      <c r="AT373" s="34">
        <f>(J373*10)/100</f>
        <v>0</v>
      </c>
      <c r="AU373" s="43"/>
      <c r="AV373" s="44">
        <v>0</v>
      </c>
      <c r="AW373" s="46">
        <f t="shared" si="49"/>
        <v>0</v>
      </c>
      <c r="AX373" s="46">
        <f>O373</f>
        <v>0</v>
      </c>
      <c r="AY373" s="43"/>
    </row>
    <row r="374" spans="1:51" ht="15.75" customHeight="1" x14ac:dyDescent="0.25">
      <c r="A374" s="47"/>
      <c r="B374" s="40"/>
      <c r="C374" s="41"/>
      <c r="D374" s="39"/>
      <c r="E374" s="43"/>
      <c r="F374" s="40"/>
      <c r="G374" s="41"/>
      <c r="H374" s="43"/>
      <c r="I374" s="43"/>
      <c r="J374" s="44">
        <v>0</v>
      </c>
      <c r="K374" s="44">
        <v>0</v>
      </c>
      <c r="L374" s="55">
        <v>0</v>
      </c>
      <c r="M374" s="55">
        <v>0</v>
      </c>
      <c r="N374" s="44">
        <v>0</v>
      </c>
      <c r="O374" s="34">
        <f t="shared" ref="O374:P437" si="50">N374</f>
        <v>0</v>
      </c>
      <c r="P374" s="34">
        <f t="shared" si="50"/>
        <v>0</v>
      </c>
      <c r="Q374" s="43"/>
      <c r="R374" s="43"/>
      <c r="S374" s="43"/>
      <c r="T374" s="43"/>
      <c r="U374" s="48"/>
      <c r="V374" s="41"/>
      <c r="W374" s="41"/>
      <c r="X374" s="50"/>
      <c r="Y374" s="34" t="e">
        <f>P374/AA374</f>
        <v>#DIV/0!</v>
      </c>
      <c r="Z374" s="44" t="e">
        <f t="shared" si="47"/>
        <v>#DIV/0!</v>
      </c>
      <c r="AA374" s="44">
        <f t="shared" si="45"/>
        <v>0</v>
      </c>
      <c r="AB374" s="44">
        <v>0</v>
      </c>
      <c r="AC374" s="44">
        <v>0</v>
      </c>
      <c r="AD374" s="44">
        <v>0</v>
      </c>
      <c r="AE374" s="44"/>
      <c r="AF374" s="44" t="e">
        <f t="shared" si="44"/>
        <v>#DIV/0!</v>
      </c>
      <c r="AG374" s="44"/>
      <c r="AH374" s="44" t="e">
        <f t="shared" si="43"/>
        <v>#DIV/0!</v>
      </c>
      <c r="AI374" s="44" t="e">
        <f t="shared" si="46"/>
        <v>#DIV/0!</v>
      </c>
      <c r="AJ374" s="44" t="e">
        <f t="shared" si="48"/>
        <v>#DIV/0!</v>
      </c>
      <c r="AK374" s="43"/>
      <c r="AL374" s="40"/>
      <c r="AM374" s="40"/>
      <c r="AN374" s="40"/>
      <c r="AO374" s="40"/>
      <c r="AP374" s="40"/>
      <c r="AQ374" s="49"/>
      <c r="AR374" s="41"/>
      <c r="AS374" s="41">
        <v>10</v>
      </c>
      <c r="AT374" s="34">
        <f>(J374*10)/100</f>
        <v>0</v>
      </c>
      <c r="AU374" s="43"/>
      <c r="AV374" s="44">
        <v>0</v>
      </c>
      <c r="AW374" s="46">
        <f t="shared" si="49"/>
        <v>0</v>
      </c>
      <c r="AX374" s="46">
        <f>O374</f>
        <v>0</v>
      </c>
      <c r="AY374" s="43"/>
    </row>
    <row r="375" spans="1:51" ht="15.75" customHeight="1" x14ac:dyDescent="0.25">
      <c r="A375" s="47"/>
      <c r="B375" s="40"/>
      <c r="C375" s="41"/>
      <c r="D375" s="39"/>
      <c r="E375" s="43"/>
      <c r="F375" s="40"/>
      <c r="G375" s="41"/>
      <c r="H375" s="43"/>
      <c r="I375" s="43"/>
      <c r="J375" s="44">
        <v>0</v>
      </c>
      <c r="K375" s="44">
        <v>0</v>
      </c>
      <c r="L375" s="55">
        <v>0</v>
      </c>
      <c r="M375" s="55">
        <v>0</v>
      </c>
      <c r="N375" s="44">
        <v>0</v>
      </c>
      <c r="O375" s="34">
        <f t="shared" si="50"/>
        <v>0</v>
      </c>
      <c r="P375" s="34">
        <f t="shared" si="50"/>
        <v>0</v>
      </c>
      <c r="Q375" s="43"/>
      <c r="R375" s="43"/>
      <c r="S375" s="43"/>
      <c r="T375" s="43"/>
      <c r="U375" s="48"/>
      <c r="V375" s="41"/>
      <c r="W375" s="41"/>
      <c r="X375" s="50"/>
      <c r="Y375" s="34" t="e">
        <f>P375/AA375</f>
        <v>#DIV/0!</v>
      </c>
      <c r="Z375" s="44" t="e">
        <f t="shared" si="47"/>
        <v>#DIV/0!</v>
      </c>
      <c r="AA375" s="44">
        <f t="shared" si="45"/>
        <v>0</v>
      </c>
      <c r="AB375" s="44">
        <v>0</v>
      </c>
      <c r="AC375" s="44">
        <v>0</v>
      </c>
      <c r="AD375" s="44">
        <v>0</v>
      </c>
      <c r="AE375" s="44"/>
      <c r="AF375" s="44" t="e">
        <f t="shared" si="44"/>
        <v>#DIV/0!</v>
      </c>
      <c r="AG375" s="44"/>
      <c r="AH375" s="44" t="e">
        <f t="shared" si="43"/>
        <v>#DIV/0!</v>
      </c>
      <c r="AI375" s="44" t="e">
        <f t="shared" si="46"/>
        <v>#DIV/0!</v>
      </c>
      <c r="AJ375" s="44" t="e">
        <f t="shared" si="48"/>
        <v>#DIV/0!</v>
      </c>
      <c r="AK375" s="43"/>
      <c r="AL375" s="40"/>
      <c r="AM375" s="40"/>
      <c r="AN375" s="40"/>
      <c r="AO375" s="40"/>
      <c r="AP375" s="40"/>
      <c r="AQ375" s="49"/>
      <c r="AR375" s="41"/>
      <c r="AS375" s="41">
        <v>10</v>
      </c>
      <c r="AT375" s="34">
        <f>(J375*10)/100</f>
        <v>0</v>
      </c>
      <c r="AU375" s="43"/>
      <c r="AV375" s="44">
        <v>0</v>
      </c>
      <c r="AW375" s="46">
        <f t="shared" si="49"/>
        <v>0</v>
      </c>
      <c r="AX375" s="46">
        <f>O375</f>
        <v>0</v>
      </c>
      <c r="AY375" s="43"/>
    </row>
    <row r="376" spans="1:51" ht="15.75" customHeight="1" x14ac:dyDescent="0.25">
      <c r="A376" s="47"/>
      <c r="B376" s="40"/>
      <c r="C376" s="41"/>
      <c r="D376" s="39"/>
      <c r="E376" s="43"/>
      <c r="F376" s="40"/>
      <c r="G376" s="41"/>
      <c r="H376" s="43"/>
      <c r="I376" s="43"/>
      <c r="J376" s="44">
        <v>0</v>
      </c>
      <c r="K376" s="44">
        <v>0</v>
      </c>
      <c r="L376" s="55">
        <v>0</v>
      </c>
      <c r="M376" s="55">
        <v>0</v>
      </c>
      <c r="N376" s="44">
        <v>0</v>
      </c>
      <c r="O376" s="34">
        <f t="shared" si="50"/>
        <v>0</v>
      </c>
      <c r="P376" s="34">
        <f t="shared" si="50"/>
        <v>0</v>
      </c>
      <c r="Q376" s="43"/>
      <c r="R376" s="43"/>
      <c r="S376" s="43"/>
      <c r="T376" s="43"/>
      <c r="U376" s="48"/>
      <c r="V376" s="41"/>
      <c r="W376" s="41"/>
      <c r="X376" s="50"/>
      <c r="Y376" s="34" t="e">
        <f>P376/AA376</f>
        <v>#DIV/0!</v>
      </c>
      <c r="Z376" s="44" t="e">
        <f t="shared" si="47"/>
        <v>#DIV/0!</v>
      </c>
      <c r="AA376" s="44">
        <f t="shared" si="45"/>
        <v>0</v>
      </c>
      <c r="AB376" s="44">
        <v>0</v>
      </c>
      <c r="AC376" s="44">
        <v>0</v>
      </c>
      <c r="AD376" s="44">
        <v>0</v>
      </c>
      <c r="AE376" s="44"/>
      <c r="AF376" s="44" t="e">
        <f t="shared" si="44"/>
        <v>#DIV/0!</v>
      </c>
      <c r="AG376" s="44"/>
      <c r="AH376" s="44" t="e">
        <f t="shared" si="43"/>
        <v>#DIV/0!</v>
      </c>
      <c r="AI376" s="44" t="e">
        <f t="shared" si="46"/>
        <v>#DIV/0!</v>
      </c>
      <c r="AJ376" s="44" t="e">
        <f t="shared" si="48"/>
        <v>#DIV/0!</v>
      </c>
      <c r="AK376" s="43"/>
      <c r="AL376" s="40"/>
      <c r="AM376" s="40"/>
      <c r="AN376" s="40"/>
      <c r="AO376" s="40"/>
      <c r="AP376" s="40"/>
      <c r="AQ376" s="49"/>
      <c r="AR376" s="41"/>
      <c r="AS376" s="41">
        <v>10</v>
      </c>
      <c r="AT376" s="34">
        <f>(J376*10)/100</f>
        <v>0</v>
      </c>
      <c r="AU376" s="43"/>
      <c r="AV376" s="44">
        <v>0</v>
      </c>
      <c r="AW376" s="46">
        <f t="shared" si="49"/>
        <v>0</v>
      </c>
      <c r="AX376" s="46">
        <f>O376</f>
        <v>0</v>
      </c>
      <c r="AY376" s="43"/>
    </row>
    <row r="377" spans="1:51" ht="15.75" customHeight="1" x14ac:dyDescent="0.25">
      <c r="A377" s="47"/>
      <c r="B377" s="40"/>
      <c r="C377" s="41"/>
      <c r="D377" s="39"/>
      <c r="E377" s="43"/>
      <c r="F377" s="40"/>
      <c r="G377" s="41"/>
      <c r="H377" s="43"/>
      <c r="I377" s="43"/>
      <c r="J377" s="44">
        <v>0</v>
      </c>
      <c r="K377" s="44">
        <v>0</v>
      </c>
      <c r="L377" s="55">
        <v>0</v>
      </c>
      <c r="M377" s="55">
        <v>0</v>
      </c>
      <c r="N377" s="44">
        <v>0</v>
      </c>
      <c r="O377" s="34">
        <f t="shared" si="50"/>
        <v>0</v>
      </c>
      <c r="P377" s="34">
        <f t="shared" si="50"/>
        <v>0</v>
      </c>
      <c r="Q377" s="43"/>
      <c r="R377" s="43"/>
      <c r="S377" s="43"/>
      <c r="T377" s="43"/>
      <c r="U377" s="48"/>
      <c r="V377" s="41"/>
      <c r="W377" s="41"/>
      <c r="X377" s="50"/>
      <c r="Y377" s="34" t="e">
        <f>P377/AA377</f>
        <v>#DIV/0!</v>
      </c>
      <c r="Z377" s="44" t="e">
        <f t="shared" si="47"/>
        <v>#DIV/0!</v>
      </c>
      <c r="AA377" s="44">
        <f t="shared" si="45"/>
        <v>0</v>
      </c>
      <c r="AB377" s="44">
        <v>0</v>
      </c>
      <c r="AC377" s="44">
        <v>0</v>
      </c>
      <c r="AD377" s="44">
        <v>0</v>
      </c>
      <c r="AE377" s="44"/>
      <c r="AF377" s="44" t="e">
        <f t="shared" si="44"/>
        <v>#DIV/0!</v>
      </c>
      <c r="AG377" s="44"/>
      <c r="AH377" s="44" t="e">
        <f t="shared" si="43"/>
        <v>#DIV/0!</v>
      </c>
      <c r="AI377" s="44" t="e">
        <f t="shared" si="46"/>
        <v>#DIV/0!</v>
      </c>
      <c r="AJ377" s="44" t="e">
        <f t="shared" si="48"/>
        <v>#DIV/0!</v>
      </c>
      <c r="AK377" s="43"/>
      <c r="AL377" s="40"/>
      <c r="AM377" s="40"/>
      <c r="AN377" s="40"/>
      <c r="AO377" s="40"/>
      <c r="AP377" s="40"/>
      <c r="AQ377" s="49"/>
      <c r="AR377" s="41"/>
      <c r="AS377" s="41">
        <v>10</v>
      </c>
      <c r="AT377" s="34">
        <f>(J377*10)/100</f>
        <v>0</v>
      </c>
      <c r="AU377" s="43"/>
      <c r="AV377" s="44">
        <v>0</v>
      </c>
      <c r="AW377" s="46">
        <f t="shared" si="49"/>
        <v>0</v>
      </c>
      <c r="AX377" s="46">
        <f>O377</f>
        <v>0</v>
      </c>
      <c r="AY377" s="43"/>
    </row>
    <row r="378" spans="1:51" ht="15.75" customHeight="1" x14ac:dyDescent="0.25">
      <c r="A378" s="47"/>
      <c r="B378" s="40"/>
      <c r="C378" s="41"/>
      <c r="D378" s="39"/>
      <c r="E378" s="43"/>
      <c r="F378" s="40"/>
      <c r="G378" s="41"/>
      <c r="H378" s="43"/>
      <c r="I378" s="43"/>
      <c r="J378" s="44">
        <v>0</v>
      </c>
      <c r="K378" s="44">
        <v>0</v>
      </c>
      <c r="L378" s="55">
        <v>0</v>
      </c>
      <c r="M378" s="55">
        <v>0</v>
      </c>
      <c r="N378" s="44">
        <v>0</v>
      </c>
      <c r="O378" s="34">
        <f t="shared" si="50"/>
        <v>0</v>
      </c>
      <c r="P378" s="34">
        <f t="shared" si="50"/>
        <v>0</v>
      </c>
      <c r="Q378" s="43"/>
      <c r="R378" s="43"/>
      <c r="S378" s="43"/>
      <c r="T378" s="43"/>
      <c r="U378" s="48"/>
      <c r="V378" s="41"/>
      <c r="W378" s="41"/>
      <c r="X378" s="50"/>
      <c r="Y378" s="34" t="e">
        <f>P378/AA378</f>
        <v>#DIV/0!</v>
      </c>
      <c r="Z378" s="44" t="e">
        <f t="shared" si="47"/>
        <v>#DIV/0!</v>
      </c>
      <c r="AA378" s="44">
        <f t="shared" si="45"/>
        <v>0</v>
      </c>
      <c r="AB378" s="44">
        <v>0</v>
      </c>
      <c r="AC378" s="44">
        <v>0</v>
      </c>
      <c r="AD378" s="44">
        <v>0</v>
      </c>
      <c r="AE378" s="44"/>
      <c r="AF378" s="44" t="e">
        <f t="shared" si="44"/>
        <v>#DIV/0!</v>
      </c>
      <c r="AG378" s="44"/>
      <c r="AH378" s="44" t="e">
        <f t="shared" si="43"/>
        <v>#DIV/0!</v>
      </c>
      <c r="AI378" s="44" t="e">
        <f t="shared" si="46"/>
        <v>#DIV/0!</v>
      </c>
      <c r="AJ378" s="44" t="e">
        <f t="shared" si="48"/>
        <v>#DIV/0!</v>
      </c>
      <c r="AK378" s="43"/>
      <c r="AL378" s="40"/>
      <c r="AM378" s="40"/>
      <c r="AN378" s="40"/>
      <c r="AO378" s="40"/>
      <c r="AP378" s="40"/>
      <c r="AQ378" s="49"/>
      <c r="AR378" s="41"/>
      <c r="AS378" s="41">
        <v>10</v>
      </c>
      <c r="AT378" s="34">
        <f>(J378*10)/100</f>
        <v>0</v>
      </c>
      <c r="AU378" s="43"/>
      <c r="AV378" s="44">
        <v>0</v>
      </c>
      <c r="AW378" s="46">
        <f t="shared" si="49"/>
        <v>0</v>
      </c>
      <c r="AX378" s="46">
        <f>O378</f>
        <v>0</v>
      </c>
      <c r="AY378" s="43"/>
    </row>
    <row r="379" spans="1:51" ht="15.75" customHeight="1" x14ac:dyDescent="0.25">
      <c r="A379" s="47"/>
      <c r="B379" s="40"/>
      <c r="C379" s="41"/>
      <c r="D379" s="39"/>
      <c r="E379" s="43"/>
      <c r="F379" s="40"/>
      <c r="G379" s="41"/>
      <c r="H379" s="43"/>
      <c r="I379" s="43"/>
      <c r="J379" s="44">
        <v>0</v>
      </c>
      <c r="K379" s="44">
        <v>0</v>
      </c>
      <c r="L379" s="55">
        <v>0</v>
      </c>
      <c r="M379" s="55">
        <v>0</v>
      </c>
      <c r="N379" s="44">
        <v>0</v>
      </c>
      <c r="O379" s="34">
        <f t="shared" si="50"/>
        <v>0</v>
      </c>
      <c r="P379" s="34">
        <f t="shared" si="50"/>
        <v>0</v>
      </c>
      <c r="Q379" s="43"/>
      <c r="R379" s="43"/>
      <c r="S379" s="43"/>
      <c r="T379" s="43"/>
      <c r="U379" s="48"/>
      <c r="V379" s="41"/>
      <c r="W379" s="41"/>
      <c r="X379" s="50"/>
      <c r="Y379" s="34" t="e">
        <f>P379/AA379</f>
        <v>#DIV/0!</v>
      </c>
      <c r="Z379" s="44" t="e">
        <f t="shared" si="47"/>
        <v>#DIV/0!</v>
      </c>
      <c r="AA379" s="44">
        <f t="shared" si="45"/>
        <v>0</v>
      </c>
      <c r="AB379" s="44">
        <v>0</v>
      </c>
      <c r="AC379" s="44">
        <v>0</v>
      </c>
      <c r="AD379" s="44">
        <v>0</v>
      </c>
      <c r="AE379" s="44"/>
      <c r="AF379" s="44" t="e">
        <f t="shared" si="44"/>
        <v>#DIV/0!</v>
      </c>
      <c r="AG379" s="44"/>
      <c r="AH379" s="44" t="e">
        <f t="shared" si="43"/>
        <v>#DIV/0!</v>
      </c>
      <c r="AI379" s="44" t="e">
        <f t="shared" si="46"/>
        <v>#DIV/0!</v>
      </c>
      <c r="AJ379" s="44" t="e">
        <f t="shared" si="48"/>
        <v>#DIV/0!</v>
      </c>
      <c r="AK379" s="43"/>
      <c r="AL379" s="40"/>
      <c r="AM379" s="40"/>
      <c r="AN379" s="40"/>
      <c r="AO379" s="40"/>
      <c r="AP379" s="40"/>
      <c r="AQ379" s="49"/>
      <c r="AR379" s="41"/>
      <c r="AS379" s="41">
        <v>10</v>
      </c>
      <c r="AT379" s="34">
        <f>(J379*10)/100</f>
        <v>0</v>
      </c>
      <c r="AU379" s="43"/>
      <c r="AV379" s="44">
        <v>0</v>
      </c>
      <c r="AW379" s="46">
        <f t="shared" si="49"/>
        <v>0</v>
      </c>
      <c r="AX379" s="46">
        <f>O379</f>
        <v>0</v>
      </c>
      <c r="AY379" s="43"/>
    </row>
    <row r="380" spans="1:51" ht="15.75" customHeight="1" x14ac:dyDescent="0.25">
      <c r="A380" s="47"/>
      <c r="B380" s="40"/>
      <c r="C380" s="41"/>
      <c r="D380" s="39"/>
      <c r="E380" s="43"/>
      <c r="F380" s="40"/>
      <c r="G380" s="41"/>
      <c r="H380" s="43"/>
      <c r="I380" s="43"/>
      <c r="J380" s="44">
        <v>0</v>
      </c>
      <c r="K380" s="44">
        <v>0</v>
      </c>
      <c r="L380" s="55">
        <v>0</v>
      </c>
      <c r="M380" s="55">
        <v>0</v>
      </c>
      <c r="N380" s="44">
        <v>0</v>
      </c>
      <c r="O380" s="34">
        <f t="shared" si="50"/>
        <v>0</v>
      </c>
      <c r="P380" s="34">
        <f t="shared" si="50"/>
        <v>0</v>
      </c>
      <c r="Q380" s="43"/>
      <c r="R380" s="43"/>
      <c r="S380" s="43"/>
      <c r="T380" s="43"/>
      <c r="U380" s="48"/>
      <c r="V380" s="41"/>
      <c r="W380" s="41"/>
      <c r="X380" s="50"/>
      <c r="Y380" s="34" t="e">
        <f>P380/AA380</f>
        <v>#DIV/0!</v>
      </c>
      <c r="Z380" s="44" t="e">
        <f t="shared" si="47"/>
        <v>#DIV/0!</v>
      </c>
      <c r="AA380" s="44">
        <f t="shared" si="45"/>
        <v>0</v>
      </c>
      <c r="AB380" s="44">
        <v>0</v>
      </c>
      <c r="AC380" s="44">
        <v>0</v>
      </c>
      <c r="AD380" s="44">
        <v>0</v>
      </c>
      <c r="AE380" s="44"/>
      <c r="AF380" s="44" t="e">
        <f t="shared" si="44"/>
        <v>#DIV/0!</v>
      </c>
      <c r="AG380" s="44"/>
      <c r="AH380" s="44" t="e">
        <f t="shared" si="43"/>
        <v>#DIV/0!</v>
      </c>
      <c r="AI380" s="44" t="e">
        <f t="shared" si="46"/>
        <v>#DIV/0!</v>
      </c>
      <c r="AJ380" s="44" t="e">
        <f t="shared" si="48"/>
        <v>#DIV/0!</v>
      </c>
      <c r="AK380" s="43"/>
      <c r="AL380" s="40"/>
      <c r="AM380" s="40"/>
      <c r="AN380" s="40"/>
      <c r="AO380" s="40"/>
      <c r="AP380" s="40"/>
      <c r="AQ380" s="49"/>
      <c r="AR380" s="41"/>
      <c r="AS380" s="41">
        <v>10</v>
      </c>
      <c r="AT380" s="34">
        <f>(J380*10)/100</f>
        <v>0</v>
      </c>
      <c r="AU380" s="43"/>
      <c r="AV380" s="44">
        <v>0</v>
      </c>
      <c r="AW380" s="46">
        <f t="shared" si="49"/>
        <v>0</v>
      </c>
      <c r="AX380" s="46">
        <f>O380</f>
        <v>0</v>
      </c>
      <c r="AY380" s="43"/>
    </row>
    <row r="381" spans="1:51" ht="15.75" customHeight="1" x14ac:dyDescent="0.25">
      <c r="A381" s="47"/>
      <c r="B381" s="40"/>
      <c r="C381" s="41"/>
      <c r="D381" s="39"/>
      <c r="E381" s="43"/>
      <c r="F381" s="40"/>
      <c r="G381" s="41"/>
      <c r="H381" s="43"/>
      <c r="I381" s="43"/>
      <c r="J381" s="44">
        <v>0</v>
      </c>
      <c r="K381" s="44">
        <v>0</v>
      </c>
      <c r="L381" s="55">
        <v>0</v>
      </c>
      <c r="M381" s="55">
        <v>0</v>
      </c>
      <c r="N381" s="44">
        <v>0</v>
      </c>
      <c r="O381" s="34">
        <f t="shared" si="50"/>
        <v>0</v>
      </c>
      <c r="P381" s="34">
        <f t="shared" si="50"/>
        <v>0</v>
      </c>
      <c r="Q381" s="43"/>
      <c r="R381" s="43"/>
      <c r="S381" s="43"/>
      <c r="T381" s="43"/>
      <c r="U381" s="48"/>
      <c r="V381" s="41"/>
      <c r="W381" s="41"/>
      <c r="X381" s="50"/>
      <c r="Y381" s="34" t="e">
        <f>P381/AA381</f>
        <v>#DIV/0!</v>
      </c>
      <c r="Z381" s="44" t="e">
        <f t="shared" si="47"/>
        <v>#DIV/0!</v>
      </c>
      <c r="AA381" s="44">
        <f t="shared" si="45"/>
        <v>0</v>
      </c>
      <c r="AB381" s="44">
        <v>0</v>
      </c>
      <c r="AC381" s="44">
        <v>0</v>
      </c>
      <c r="AD381" s="44">
        <v>0</v>
      </c>
      <c r="AE381" s="44"/>
      <c r="AF381" s="44" t="e">
        <f t="shared" si="44"/>
        <v>#DIV/0!</v>
      </c>
      <c r="AG381" s="44"/>
      <c r="AH381" s="44" t="e">
        <f t="shared" si="43"/>
        <v>#DIV/0!</v>
      </c>
      <c r="AI381" s="44" t="e">
        <f t="shared" si="46"/>
        <v>#DIV/0!</v>
      </c>
      <c r="AJ381" s="44" t="e">
        <f t="shared" si="48"/>
        <v>#DIV/0!</v>
      </c>
      <c r="AK381" s="43"/>
      <c r="AL381" s="40"/>
      <c r="AM381" s="40"/>
      <c r="AN381" s="40"/>
      <c r="AO381" s="40"/>
      <c r="AP381" s="40"/>
      <c r="AQ381" s="49"/>
      <c r="AR381" s="41"/>
      <c r="AS381" s="41">
        <v>10</v>
      </c>
      <c r="AT381" s="34">
        <f>(J381*10)/100</f>
        <v>0</v>
      </c>
      <c r="AU381" s="43"/>
      <c r="AV381" s="44">
        <v>0</v>
      </c>
      <c r="AW381" s="46">
        <f t="shared" si="49"/>
        <v>0</v>
      </c>
      <c r="AX381" s="46">
        <f>O381</f>
        <v>0</v>
      </c>
      <c r="AY381" s="43"/>
    </row>
    <row r="382" spans="1:51" ht="15.75" customHeight="1" x14ac:dyDescent="0.25">
      <c r="A382" s="47"/>
      <c r="B382" s="40"/>
      <c r="C382" s="41"/>
      <c r="D382" s="39"/>
      <c r="E382" s="43"/>
      <c r="F382" s="40"/>
      <c r="G382" s="41"/>
      <c r="H382" s="43"/>
      <c r="I382" s="43"/>
      <c r="J382" s="44">
        <v>0</v>
      </c>
      <c r="K382" s="44">
        <v>0</v>
      </c>
      <c r="L382" s="55">
        <v>0</v>
      </c>
      <c r="M382" s="55">
        <v>0</v>
      </c>
      <c r="N382" s="44">
        <v>0</v>
      </c>
      <c r="O382" s="34">
        <f t="shared" si="50"/>
        <v>0</v>
      </c>
      <c r="P382" s="34">
        <f t="shared" si="50"/>
        <v>0</v>
      </c>
      <c r="Q382" s="43"/>
      <c r="R382" s="43"/>
      <c r="S382" s="43"/>
      <c r="T382" s="43"/>
      <c r="U382" s="48"/>
      <c r="V382" s="41"/>
      <c r="W382" s="41"/>
      <c r="X382" s="50"/>
      <c r="Y382" s="34" t="e">
        <f>P382/AA382</f>
        <v>#DIV/0!</v>
      </c>
      <c r="Z382" s="44" t="e">
        <f t="shared" si="47"/>
        <v>#DIV/0!</v>
      </c>
      <c r="AA382" s="44">
        <f t="shared" si="45"/>
        <v>0</v>
      </c>
      <c r="AB382" s="44">
        <v>0</v>
      </c>
      <c r="AC382" s="44">
        <v>0</v>
      </c>
      <c r="AD382" s="44">
        <v>0</v>
      </c>
      <c r="AE382" s="44"/>
      <c r="AF382" s="44" t="e">
        <f t="shared" si="44"/>
        <v>#DIV/0!</v>
      </c>
      <c r="AG382" s="44"/>
      <c r="AH382" s="44" t="e">
        <f t="shared" si="43"/>
        <v>#DIV/0!</v>
      </c>
      <c r="AI382" s="44" t="e">
        <f t="shared" si="46"/>
        <v>#DIV/0!</v>
      </c>
      <c r="AJ382" s="44" t="e">
        <f t="shared" si="48"/>
        <v>#DIV/0!</v>
      </c>
      <c r="AK382" s="43"/>
      <c r="AL382" s="40"/>
      <c r="AM382" s="40"/>
      <c r="AN382" s="40"/>
      <c r="AO382" s="40"/>
      <c r="AP382" s="40"/>
      <c r="AQ382" s="49"/>
      <c r="AR382" s="41"/>
      <c r="AS382" s="41">
        <v>10</v>
      </c>
      <c r="AT382" s="34">
        <f>(J382*10)/100</f>
        <v>0</v>
      </c>
      <c r="AU382" s="43"/>
      <c r="AV382" s="44">
        <v>0</v>
      </c>
      <c r="AW382" s="46">
        <f t="shared" si="49"/>
        <v>0</v>
      </c>
      <c r="AX382" s="46">
        <f>O382</f>
        <v>0</v>
      </c>
      <c r="AY382" s="43"/>
    </row>
    <row r="383" spans="1:51" ht="15.75" customHeight="1" x14ac:dyDescent="0.25">
      <c r="A383" s="47"/>
      <c r="B383" s="40"/>
      <c r="C383" s="41"/>
      <c r="D383" s="39"/>
      <c r="E383" s="43"/>
      <c r="F383" s="40"/>
      <c r="G383" s="41"/>
      <c r="H383" s="43"/>
      <c r="I383" s="43"/>
      <c r="J383" s="44">
        <v>0</v>
      </c>
      <c r="K383" s="44">
        <v>0</v>
      </c>
      <c r="L383" s="55">
        <v>0</v>
      </c>
      <c r="M383" s="55">
        <v>0</v>
      </c>
      <c r="N383" s="44">
        <v>0</v>
      </c>
      <c r="O383" s="34">
        <f t="shared" si="50"/>
        <v>0</v>
      </c>
      <c r="P383" s="34">
        <f t="shared" si="50"/>
        <v>0</v>
      </c>
      <c r="Q383" s="43"/>
      <c r="R383" s="43"/>
      <c r="S383" s="43"/>
      <c r="T383" s="43"/>
      <c r="U383" s="48"/>
      <c r="V383" s="41"/>
      <c r="W383" s="41"/>
      <c r="X383" s="50"/>
      <c r="Y383" s="34" t="e">
        <f>P383/AA383</f>
        <v>#DIV/0!</v>
      </c>
      <c r="Z383" s="44" t="e">
        <f t="shared" si="47"/>
        <v>#DIV/0!</v>
      </c>
      <c r="AA383" s="44">
        <f t="shared" si="45"/>
        <v>0</v>
      </c>
      <c r="AB383" s="44">
        <v>0</v>
      </c>
      <c r="AC383" s="44">
        <v>0</v>
      </c>
      <c r="AD383" s="44">
        <v>0</v>
      </c>
      <c r="AE383" s="44"/>
      <c r="AF383" s="44" t="e">
        <f t="shared" si="44"/>
        <v>#DIV/0!</v>
      </c>
      <c r="AG383" s="44"/>
      <c r="AH383" s="44" t="e">
        <f t="shared" si="43"/>
        <v>#DIV/0!</v>
      </c>
      <c r="AI383" s="44" t="e">
        <f t="shared" si="46"/>
        <v>#DIV/0!</v>
      </c>
      <c r="AJ383" s="44" t="e">
        <f t="shared" si="48"/>
        <v>#DIV/0!</v>
      </c>
      <c r="AK383" s="43"/>
      <c r="AL383" s="40"/>
      <c r="AM383" s="40"/>
      <c r="AN383" s="40"/>
      <c r="AO383" s="40"/>
      <c r="AP383" s="40"/>
      <c r="AQ383" s="49"/>
      <c r="AR383" s="41"/>
      <c r="AS383" s="41">
        <v>10</v>
      </c>
      <c r="AT383" s="34">
        <f>(J383*10)/100</f>
        <v>0</v>
      </c>
      <c r="AU383" s="43"/>
      <c r="AV383" s="44">
        <v>0</v>
      </c>
      <c r="AW383" s="46">
        <f t="shared" si="49"/>
        <v>0</v>
      </c>
      <c r="AX383" s="46">
        <f>O383</f>
        <v>0</v>
      </c>
      <c r="AY383" s="43"/>
    </row>
    <row r="384" spans="1:51" ht="15.75" customHeight="1" x14ac:dyDescent="0.25">
      <c r="A384" s="47"/>
      <c r="B384" s="40"/>
      <c r="C384" s="41"/>
      <c r="D384" s="39"/>
      <c r="E384" s="43"/>
      <c r="F384" s="40"/>
      <c r="G384" s="41"/>
      <c r="H384" s="43"/>
      <c r="I384" s="43"/>
      <c r="J384" s="44">
        <v>0</v>
      </c>
      <c r="K384" s="44">
        <v>0</v>
      </c>
      <c r="L384" s="55">
        <v>0</v>
      </c>
      <c r="M384" s="55">
        <v>0</v>
      </c>
      <c r="N384" s="44">
        <v>0</v>
      </c>
      <c r="O384" s="34">
        <f t="shared" si="50"/>
        <v>0</v>
      </c>
      <c r="P384" s="34">
        <f t="shared" si="50"/>
        <v>0</v>
      </c>
      <c r="Q384" s="43"/>
      <c r="R384" s="43"/>
      <c r="S384" s="43"/>
      <c r="T384" s="43"/>
      <c r="U384" s="48"/>
      <c r="V384" s="41"/>
      <c r="W384" s="41"/>
      <c r="X384" s="50"/>
      <c r="Y384" s="34" t="e">
        <f>P384/AA384</f>
        <v>#DIV/0!</v>
      </c>
      <c r="Z384" s="44" t="e">
        <f t="shared" si="47"/>
        <v>#DIV/0!</v>
      </c>
      <c r="AA384" s="44">
        <f t="shared" si="45"/>
        <v>0</v>
      </c>
      <c r="AB384" s="44">
        <v>0</v>
      </c>
      <c r="AC384" s="44">
        <v>0</v>
      </c>
      <c r="AD384" s="44">
        <v>0</v>
      </c>
      <c r="AE384" s="44"/>
      <c r="AF384" s="44" t="e">
        <f t="shared" si="44"/>
        <v>#DIV/0!</v>
      </c>
      <c r="AG384" s="44"/>
      <c r="AH384" s="44" t="e">
        <f t="shared" ref="AH384:AH447" si="51">Y384*AG384</f>
        <v>#DIV/0!</v>
      </c>
      <c r="AI384" s="44" t="e">
        <f t="shared" si="46"/>
        <v>#DIV/0!</v>
      </c>
      <c r="AJ384" s="44" t="e">
        <f t="shared" si="48"/>
        <v>#DIV/0!</v>
      </c>
      <c r="AK384" s="43"/>
      <c r="AL384" s="40"/>
      <c r="AM384" s="40"/>
      <c r="AN384" s="40"/>
      <c r="AO384" s="40"/>
      <c r="AP384" s="40"/>
      <c r="AQ384" s="49"/>
      <c r="AR384" s="41"/>
      <c r="AS384" s="41">
        <v>10</v>
      </c>
      <c r="AT384" s="34">
        <f>(J384*10)/100</f>
        <v>0</v>
      </c>
      <c r="AU384" s="43"/>
      <c r="AV384" s="44">
        <v>0</v>
      </c>
      <c r="AW384" s="46">
        <f t="shared" si="49"/>
        <v>0</v>
      </c>
      <c r="AX384" s="46">
        <f>O384</f>
        <v>0</v>
      </c>
      <c r="AY384" s="43"/>
    </row>
    <row r="385" spans="1:51" ht="15.75" customHeight="1" x14ac:dyDescent="0.25">
      <c r="A385" s="47"/>
      <c r="B385" s="40"/>
      <c r="C385" s="41"/>
      <c r="D385" s="39"/>
      <c r="E385" s="43"/>
      <c r="F385" s="40"/>
      <c r="G385" s="41"/>
      <c r="H385" s="43"/>
      <c r="I385" s="43"/>
      <c r="J385" s="44">
        <v>0</v>
      </c>
      <c r="K385" s="44">
        <v>0</v>
      </c>
      <c r="L385" s="55">
        <v>0</v>
      </c>
      <c r="M385" s="55">
        <v>0</v>
      </c>
      <c r="N385" s="44">
        <v>0</v>
      </c>
      <c r="O385" s="34">
        <f t="shared" si="50"/>
        <v>0</v>
      </c>
      <c r="P385" s="34">
        <f t="shared" si="50"/>
        <v>0</v>
      </c>
      <c r="Q385" s="43"/>
      <c r="R385" s="43"/>
      <c r="S385" s="43"/>
      <c r="T385" s="43"/>
      <c r="U385" s="48"/>
      <c r="V385" s="41"/>
      <c r="W385" s="41"/>
      <c r="X385" s="50"/>
      <c r="Y385" s="34" t="e">
        <f>P385/AA385</f>
        <v>#DIV/0!</v>
      </c>
      <c r="Z385" s="44" t="e">
        <f t="shared" si="47"/>
        <v>#DIV/0!</v>
      </c>
      <c r="AA385" s="44">
        <f t="shared" si="45"/>
        <v>0</v>
      </c>
      <c r="AB385" s="44">
        <v>0</v>
      </c>
      <c r="AC385" s="44">
        <v>0</v>
      </c>
      <c r="AD385" s="44">
        <v>0</v>
      </c>
      <c r="AE385" s="44"/>
      <c r="AF385" s="44" t="e">
        <f t="shared" si="44"/>
        <v>#DIV/0!</v>
      </c>
      <c r="AG385" s="44"/>
      <c r="AH385" s="44" t="e">
        <f t="shared" si="51"/>
        <v>#DIV/0!</v>
      </c>
      <c r="AI385" s="44" t="e">
        <f t="shared" si="46"/>
        <v>#DIV/0!</v>
      </c>
      <c r="AJ385" s="44" t="e">
        <f t="shared" si="48"/>
        <v>#DIV/0!</v>
      </c>
      <c r="AK385" s="43"/>
      <c r="AL385" s="40"/>
      <c r="AM385" s="40"/>
      <c r="AN385" s="40"/>
      <c r="AO385" s="40"/>
      <c r="AP385" s="40"/>
      <c r="AQ385" s="49"/>
      <c r="AR385" s="41"/>
      <c r="AS385" s="41">
        <v>10</v>
      </c>
      <c r="AT385" s="34">
        <f>(J385*10)/100</f>
        <v>0</v>
      </c>
      <c r="AU385" s="43"/>
      <c r="AV385" s="44">
        <v>0</v>
      </c>
      <c r="AW385" s="46">
        <f t="shared" si="49"/>
        <v>0</v>
      </c>
      <c r="AX385" s="46">
        <f>O385</f>
        <v>0</v>
      </c>
      <c r="AY385" s="43"/>
    </row>
    <row r="386" spans="1:51" ht="15.75" customHeight="1" x14ac:dyDescent="0.25">
      <c r="A386" s="47"/>
      <c r="B386" s="40"/>
      <c r="C386" s="41"/>
      <c r="D386" s="39"/>
      <c r="E386" s="43"/>
      <c r="F386" s="40"/>
      <c r="G386" s="41"/>
      <c r="H386" s="43"/>
      <c r="I386" s="43"/>
      <c r="J386" s="44">
        <v>0</v>
      </c>
      <c r="K386" s="44">
        <v>0</v>
      </c>
      <c r="L386" s="55">
        <v>0</v>
      </c>
      <c r="M386" s="55">
        <v>0</v>
      </c>
      <c r="N386" s="44">
        <v>0</v>
      </c>
      <c r="O386" s="34">
        <f t="shared" si="50"/>
        <v>0</v>
      </c>
      <c r="P386" s="34">
        <f t="shared" si="50"/>
        <v>0</v>
      </c>
      <c r="Q386" s="43"/>
      <c r="R386" s="43"/>
      <c r="S386" s="43"/>
      <c r="T386" s="43"/>
      <c r="U386" s="48"/>
      <c r="V386" s="41"/>
      <c r="W386" s="41"/>
      <c r="X386" s="50"/>
      <c r="Y386" s="34" t="e">
        <f>P386/AA386</f>
        <v>#DIV/0!</v>
      </c>
      <c r="Z386" s="44" t="e">
        <f t="shared" si="47"/>
        <v>#DIV/0!</v>
      </c>
      <c r="AA386" s="44">
        <f t="shared" si="45"/>
        <v>0</v>
      </c>
      <c r="AB386" s="44">
        <v>0</v>
      </c>
      <c r="AC386" s="44">
        <v>0</v>
      </c>
      <c r="AD386" s="44">
        <v>0</v>
      </c>
      <c r="AE386" s="44"/>
      <c r="AF386" s="44" t="e">
        <f t="shared" si="44"/>
        <v>#DIV/0!</v>
      </c>
      <c r="AG386" s="44"/>
      <c r="AH386" s="44" t="e">
        <f t="shared" si="51"/>
        <v>#DIV/0!</v>
      </c>
      <c r="AI386" s="44" t="e">
        <f t="shared" si="46"/>
        <v>#DIV/0!</v>
      </c>
      <c r="AJ386" s="44" t="e">
        <f t="shared" si="48"/>
        <v>#DIV/0!</v>
      </c>
      <c r="AK386" s="43"/>
      <c r="AL386" s="40"/>
      <c r="AM386" s="40"/>
      <c r="AN386" s="40"/>
      <c r="AO386" s="40"/>
      <c r="AP386" s="40"/>
      <c r="AQ386" s="49"/>
      <c r="AR386" s="41"/>
      <c r="AS386" s="41">
        <v>10</v>
      </c>
      <c r="AT386" s="34">
        <f>(J386*10)/100</f>
        <v>0</v>
      </c>
      <c r="AU386" s="43"/>
      <c r="AV386" s="44">
        <v>0</v>
      </c>
      <c r="AW386" s="46">
        <f t="shared" si="49"/>
        <v>0</v>
      </c>
      <c r="AX386" s="46">
        <f>O386</f>
        <v>0</v>
      </c>
      <c r="AY386" s="43"/>
    </row>
    <row r="387" spans="1:51" ht="15.75" customHeight="1" x14ac:dyDescent="0.25">
      <c r="A387" s="47"/>
      <c r="B387" s="40"/>
      <c r="C387" s="41"/>
      <c r="D387" s="39"/>
      <c r="E387" s="43"/>
      <c r="F387" s="40"/>
      <c r="G387" s="41"/>
      <c r="H387" s="43"/>
      <c r="I387" s="43"/>
      <c r="J387" s="44">
        <v>0</v>
      </c>
      <c r="K387" s="44">
        <v>0</v>
      </c>
      <c r="L387" s="55">
        <v>0</v>
      </c>
      <c r="M387" s="55">
        <v>0</v>
      </c>
      <c r="N387" s="44">
        <v>0</v>
      </c>
      <c r="O387" s="34">
        <f t="shared" si="50"/>
        <v>0</v>
      </c>
      <c r="P387" s="34">
        <f t="shared" si="50"/>
        <v>0</v>
      </c>
      <c r="Q387" s="43"/>
      <c r="R387" s="43"/>
      <c r="S387" s="43"/>
      <c r="T387" s="43"/>
      <c r="U387" s="48"/>
      <c r="V387" s="41"/>
      <c r="W387" s="41"/>
      <c r="X387" s="50"/>
      <c r="Y387" s="34" t="e">
        <f>P387/AA387</f>
        <v>#DIV/0!</v>
      </c>
      <c r="Z387" s="44" t="e">
        <f t="shared" si="47"/>
        <v>#DIV/0!</v>
      </c>
      <c r="AA387" s="44">
        <f t="shared" si="45"/>
        <v>0</v>
      </c>
      <c r="AB387" s="44">
        <v>0</v>
      </c>
      <c r="AC387" s="44">
        <v>0</v>
      </c>
      <c r="AD387" s="44">
        <v>0</v>
      </c>
      <c r="AE387" s="44"/>
      <c r="AF387" s="44" t="e">
        <f t="shared" si="44"/>
        <v>#DIV/0!</v>
      </c>
      <c r="AG387" s="44"/>
      <c r="AH387" s="44" t="e">
        <f t="shared" si="51"/>
        <v>#DIV/0!</v>
      </c>
      <c r="AI387" s="44" t="e">
        <f t="shared" si="46"/>
        <v>#DIV/0!</v>
      </c>
      <c r="AJ387" s="44" t="e">
        <f t="shared" si="48"/>
        <v>#DIV/0!</v>
      </c>
      <c r="AK387" s="43"/>
      <c r="AL387" s="40"/>
      <c r="AM387" s="40"/>
      <c r="AN387" s="40"/>
      <c r="AO387" s="40"/>
      <c r="AP387" s="40"/>
      <c r="AQ387" s="49"/>
      <c r="AR387" s="41"/>
      <c r="AS387" s="41">
        <v>10</v>
      </c>
      <c r="AT387" s="34">
        <f>(J387*10)/100</f>
        <v>0</v>
      </c>
      <c r="AU387" s="43"/>
      <c r="AV387" s="44">
        <v>0</v>
      </c>
      <c r="AW387" s="46">
        <f t="shared" si="49"/>
        <v>0</v>
      </c>
      <c r="AX387" s="46">
        <f>O387</f>
        <v>0</v>
      </c>
      <c r="AY387" s="43"/>
    </row>
    <row r="388" spans="1:51" ht="15.75" customHeight="1" x14ac:dyDescent="0.25">
      <c r="A388" s="47"/>
      <c r="B388" s="40"/>
      <c r="C388" s="41"/>
      <c r="D388" s="39"/>
      <c r="E388" s="43"/>
      <c r="F388" s="40"/>
      <c r="G388" s="41"/>
      <c r="H388" s="43"/>
      <c r="I388" s="43"/>
      <c r="J388" s="44">
        <v>0</v>
      </c>
      <c r="K388" s="44">
        <v>0</v>
      </c>
      <c r="L388" s="55">
        <v>0</v>
      </c>
      <c r="M388" s="55">
        <v>0</v>
      </c>
      <c r="N388" s="44">
        <v>0</v>
      </c>
      <c r="O388" s="34">
        <f t="shared" si="50"/>
        <v>0</v>
      </c>
      <c r="P388" s="34">
        <f t="shared" si="50"/>
        <v>0</v>
      </c>
      <c r="Q388" s="43"/>
      <c r="R388" s="43"/>
      <c r="S388" s="43"/>
      <c r="T388" s="43"/>
      <c r="U388" s="48"/>
      <c r="V388" s="41"/>
      <c r="W388" s="41"/>
      <c r="X388" s="50"/>
      <c r="Y388" s="34" t="e">
        <f>P388/AA388</f>
        <v>#DIV/0!</v>
      </c>
      <c r="Z388" s="44" t="e">
        <f t="shared" si="47"/>
        <v>#DIV/0!</v>
      </c>
      <c r="AA388" s="44">
        <f t="shared" si="45"/>
        <v>0</v>
      </c>
      <c r="AB388" s="44">
        <v>0</v>
      </c>
      <c r="AC388" s="44">
        <v>0</v>
      </c>
      <c r="AD388" s="44">
        <v>0</v>
      </c>
      <c r="AE388" s="44"/>
      <c r="AF388" s="44" t="e">
        <f t="shared" si="44"/>
        <v>#DIV/0!</v>
      </c>
      <c r="AG388" s="44"/>
      <c r="AH388" s="44" t="e">
        <f t="shared" si="51"/>
        <v>#DIV/0!</v>
      </c>
      <c r="AI388" s="44" t="e">
        <f t="shared" si="46"/>
        <v>#DIV/0!</v>
      </c>
      <c r="AJ388" s="44" t="e">
        <f t="shared" si="48"/>
        <v>#DIV/0!</v>
      </c>
      <c r="AK388" s="43"/>
      <c r="AL388" s="40"/>
      <c r="AM388" s="40"/>
      <c r="AN388" s="40"/>
      <c r="AO388" s="40"/>
      <c r="AP388" s="40"/>
      <c r="AQ388" s="49"/>
      <c r="AR388" s="41"/>
      <c r="AS388" s="41">
        <v>10</v>
      </c>
      <c r="AT388" s="34">
        <f>(J388*10)/100</f>
        <v>0</v>
      </c>
      <c r="AU388" s="43"/>
      <c r="AV388" s="44">
        <v>0</v>
      </c>
      <c r="AW388" s="46">
        <f t="shared" si="49"/>
        <v>0</v>
      </c>
      <c r="AX388" s="46">
        <f>O388</f>
        <v>0</v>
      </c>
      <c r="AY388" s="43"/>
    </row>
    <row r="389" spans="1:51" ht="15.75" customHeight="1" x14ac:dyDescent="0.25">
      <c r="A389" s="47"/>
      <c r="B389" s="40"/>
      <c r="C389" s="41"/>
      <c r="D389" s="39"/>
      <c r="E389" s="43"/>
      <c r="F389" s="40"/>
      <c r="G389" s="41"/>
      <c r="H389" s="43"/>
      <c r="I389" s="43"/>
      <c r="J389" s="44">
        <v>0</v>
      </c>
      <c r="K389" s="44">
        <v>0</v>
      </c>
      <c r="L389" s="55">
        <v>0</v>
      </c>
      <c r="M389" s="55">
        <v>0</v>
      </c>
      <c r="N389" s="44">
        <v>0</v>
      </c>
      <c r="O389" s="34">
        <f t="shared" si="50"/>
        <v>0</v>
      </c>
      <c r="P389" s="34">
        <f t="shared" si="50"/>
        <v>0</v>
      </c>
      <c r="Q389" s="43"/>
      <c r="R389" s="43"/>
      <c r="S389" s="43"/>
      <c r="T389" s="43"/>
      <c r="U389" s="48"/>
      <c r="V389" s="41"/>
      <c r="W389" s="41"/>
      <c r="X389" s="50"/>
      <c r="Y389" s="34" t="e">
        <f>P389/AA389</f>
        <v>#DIV/0!</v>
      </c>
      <c r="Z389" s="44" t="e">
        <f t="shared" si="47"/>
        <v>#DIV/0!</v>
      </c>
      <c r="AA389" s="44">
        <f t="shared" si="45"/>
        <v>0</v>
      </c>
      <c r="AB389" s="44">
        <v>0</v>
      </c>
      <c r="AC389" s="44">
        <v>0</v>
      </c>
      <c r="AD389" s="44">
        <v>0</v>
      </c>
      <c r="AE389" s="44"/>
      <c r="AF389" s="44" t="e">
        <f t="shared" si="44"/>
        <v>#DIV/0!</v>
      </c>
      <c r="AG389" s="44"/>
      <c r="AH389" s="44" t="e">
        <f t="shared" si="51"/>
        <v>#DIV/0!</v>
      </c>
      <c r="AI389" s="44" t="e">
        <f t="shared" si="46"/>
        <v>#DIV/0!</v>
      </c>
      <c r="AJ389" s="44" t="e">
        <f t="shared" si="48"/>
        <v>#DIV/0!</v>
      </c>
      <c r="AK389" s="43"/>
      <c r="AL389" s="40"/>
      <c r="AM389" s="40"/>
      <c r="AN389" s="40"/>
      <c r="AO389" s="40"/>
      <c r="AP389" s="40"/>
      <c r="AQ389" s="49"/>
      <c r="AR389" s="41"/>
      <c r="AS389" s="41">
        <v>10</v>
      </c>
      <c r="AT389" s="34">
        <f>(J389*10)/100</f>
        <v>0</v>
      </c>
      <c r="AU389" s="43"/>
      <c r="AV389" s="44">
        <v>0</v>
      </c>
      <c r="AW389" s="46">
        <f t="shared" si="49"/>
        <v>0</v>
      </c>
      <c r="AX389" s="46">
        <f>O389</f>
        <v>0</v>
      </c>
      <c r="AY389" s="43"/>
    </row>
    <row r="390" spans="1:51" ht="15.75" customHeight="1" x14ac:dyDescent="0.25">
      <c r="A390" s="47"/>
      <c r="B390" s="40"/>
      <c r="C390" s="41"/>
      <c r="D390" s="39"/>
      <c r="E390" s="43"/>
      <c r="F390" s="40"/>
      <c r="G390" s="41"/>
      <c r="H390" s="43"/>
      <c r="I390" s="43"/>
      <c r="J390" s="44">
        <v>0</v>
      </c>
      <c r="K390" s="44">
        <v>0</v>
      </c>
      <c r="L390" s="55">
        <v>0</v>
      </c>
      <c r="M390" s="55">
        <v>0</v>
      </c>
      <c r="N390" s="44">
        <v>0</v>
      </c>
      <c r="O390" s="34">
        <f t="shared" si="50"/>
        <v>0</v>
      </c>
      <c r="P390" s="34">
        <f t="shared" si="50"/>
        <v>0</v>
      </c>
      <c r="Q390" s="43"/>
      <c r="R390" s="43"/>
      <c r="S390" s="43"/>
      <c r="T390" s="43"/>
      <c r="U390" s="48"/>
      <c r="V390" s="41"/>
      <c r="W390" s="41"/>
      <c r="X390" s="50"/>
      <c r="Y390" s="34" t="e">
        <f>P390/AA390</f>
        <v>#DIV/0!</v>
      </c>
      <c r="Z390" s="44" t="e">
        <f t="shared" si="47"/>
        <v>#DIV/0!</v>
      </c>
      <c r="AA390" s="44">
        <f t="shared" si="45"/>
        <v>0</v>
      </c>
      <c r="AB390" s="44">
        <v>0</v>
      </c>
      <c r="AC390" s="44">
        <v>0</v>
      </c>
      <c r="AD390" s="44">
        <v>0</v>
      </c>
      <c r="AE390" s="44"/>
      <c r="AF390" s="44" t="e">
        <f t="shared" si="44"/>
        <v>#DIV/0!</v>
      </c>
      <c r="AG390" s="44"/>
      <c r="AH390" s="44" t="e">
        <f t="shared" si="51"/>
        <v>#DIV/0!</v>
      </c>
      <c r="AI390" s="44" t="e">
        <f t="shared" si="46"/>
        <v>#DIV/0!</v>
      </c>
      <c r="AJ390" s="44" t="e">
        <f t="shared" si="48"/>
        <v>#DIV/0!</v>
      </c>
      <c r="AK390" s="43"/>
      <c r="AL390" s="40"/>
      <c r="AM390" s="40"/>
      <c r="AN390" s="40"/>
      <c r="AO390" s="40"/>
      <c r="AP390" s="40"/>
      <c r="AQ390" s="49"/>
      <c r="AR390" s="41"/>
      <c r="AS390" s="41">
        <v>10</v>
      </c>
      <c r="AT390" s="34">
        <f>(J390*10)/100</f>
        <v>0</v>
      </c>
      <c r="AU390" s="43"/>
      <c r="AV390" s="44">
        <v>0</v>
      </c>
      <c r="AW390" s="46">
        <f t="shared" si="49"/>
        <v>0</v>
      </c>
      <c r="AX390" s="46">
        <f>O390</f>
        <v>0</v>
      </c>
      <c r="AY390" s="43"/>
    </row>
    <row r="391" spans="1:51" ht="15.75" customHeight="1" x14ac:dyDescent="0.25">
      <c r="A391" s="47"/>
      <c r="B391" s="40"/>
      <c r="C391" s="41"/>
      <c r="D391" s="39"/>
      <c r="E391" s="43"/>
      <c r="F391" s="40"/>
      <c r="G391" s="41"/>
      <c r="H391" s="43"/>
      <c r="I391" s="43"/>
      <c r="J391" s="44">
        <v>0</v>
      </c>
      <c r="K391" s="44">
        <v>0</v>
      </c>
      <c r="L391" s="55">
        <v>0</v>
      </c>
      <c r="M391" s="55">
        <v>0</v>
      </c>
      <c r="N391" s="44">
        <v>0</v>
      </c>
      <c r="O391" s="34">
        <f t="shared" si="50"/>
        <v>0</v>
      </c>
      <c r="P391" s="34">
        <f t="shared" si="50"/>
        <v>0</v>
      </c>
      <c r="Q391" s="43"/>
      <c r="R391" s="43"/>
      <c r="S391" s="43"/>
      <c r="T391" s="43"/>
      <c r="U391" s="48"/>
      <c r="V391" s="41"/>
      <c r="W391" s="41"/>
      <c r="X391" s="50"/>
      <c r="Y391" s="34" t="e">
        <f>P391/AA391</f>
        <v>#DIV/0!</v>
      </c>
      <c r="Z391" s="44" t="e">
        <f t="shared" si="47"/>
        <v>#DIV/0!</v>
      </c>
      <c r="AA391" s="44">
        <f t="shared" si="45"/>
        <v>0</v>
      </c>
      <c r="AB391" s="44">
        <v>0</v>
      </c>
      <c r="AC391" s="44">
        <v>0</v>
      </c>
      <c r="AD391" s="44">
        <v>0</v>
      </c>
      <c r="AE391" s="44"/>
      <c r="AF391" s="44" t="e">
        <f t="shared" ref="AF391:AF454" si="52">Y391*AE391</f>
        <v>#DIV/0!</v>
      </c>
      <c r="AG391" s="44"/>
      <c r="AH391" s="44" t="e">
        <f t="shared" si="51"/>
        <v>#DIV/0!</v>
      </c>
      <c r="AI391" s="44" t="e">
        <f t="shared" si="46"/>
        <v>#DIV/0!</v>
      </c>
      <c r="AJ391" s="44" t="e">
        <f t="shared" si="48"/>
        <v>#DIV/0!</v>
      </c>
      <c r="AK391" s="43"/>
      <c r="AL391" s="40"/>
      <c r="AM391" s="40"/>
      <c r="AN391" s="40"/>
      <c r="AO391" s="40"/>
      <c r="AP391" s="40"/>
      <c r="AQ391" s="49"/>
      <c r="AR391" s="41"/>
      <c r="AS391" s="41">
        <v>10</v>
      </c>
      <c r="AT391" s="34">
        <f>(J391*10)/100</f>
        <v>0</v>
      </c>
      <c r="AU391" s="43"/>
      <c r="AV391" s="44">
        <v>0</v>
      </c>
      <c r="AW391" s="46">
        <f t="shared" si="49"/>
        <v>0</v>
      </c>
      <c r="AX391" s="46">
        <f>O391</f>
        <v>0</v>
      </c>
      <c r="AY391" s="43"/>
    </row>
    <row r="392" spans="1:51" ht="15.75" customHeight="1" x14ac:dyDescent="0.25">
      <c r="A392" s="47"/>
      <c r="B392" s="40"/>
      <c r="C392" s="41"/>
      <c r="D392" s="39"/>
      <c r="E392" s="43"/>
      <c r="F392" s="40"/>
      <c r="G392" s="41"/>
      <c r="H392" s="43"/>
      <c r="I392" s="43"/>
      <c r="J392" s="44">
        <v>0</v>
      </c>
      <c r="K392" s="44">
        <v>0</v>
      </c>
      <c r="L392" s="55">
        <v>0</v>
      </c>
      <c r="M392" s="55">
        <v>0</v>
      </c>
      <c r="N392" s="44">
        <v>0</v>
      </c>
      <c r="O392" s="34">
        <f t="shared" si="50"/>
        <v>0</v>
      </c>
      <c r="P392" s="34">
        <f t="shared" si="50"/>
        <v>0</v>
      </c>
      <c r="Q392" s="43"/>
      <c r="R392" s="43"/>
      <c r="S392" s="43"/>
      <c r="T392" s="43"/>
      <c r="U392" s="48"/>
      <c r="V392" s="41"/>
      <c r="W392" s="41"/>
      <c r="X392" s="50"/>
      <c r="Y392" s="34" t="e">
        <f>P392/AA392</f>
        <v>#DIV/0!</v>
      </c>
      <c r="Z392" s="44" t="e">
        <f t="shared" si="47"/>
        <v>#DIV/0!</v>
      </c>
      <c r="AA392" s="44">
        <f t="shared" ref="AA392:AA455" si="53">AB392+AC392+AD392</f>
        <v>0</v>
      </c>
      <c r="AB392" s="44">
        <v>0</v>
      </c>
      <c r="AC392" s="44">
        <v>0</v>
      </c>
      <c r="AD392" s="44">
        <v>0</v>
      </c>
      <c r="AE392" s="44"/>
      <c r="AF392" s="44" t="e">
        <f t="shared" si="52"/>
        <v>#DIV/0!</v>
      </c>
      <c r="AG392" s="44"/>
      <c r="AH392" s="44" t="e">
        <f t="shared" si="51"/>
        <v>#DIV/0!</v>
      </c>
      <c r="AI392" s="44" t="e">
        <f t="shared" si="46"/>
        <v>#DIV/0!</v>
      </c>
      <c r="AJ392" s="44" t="e">
        <f t="shared" si="48"/>
        <v>#DIV/0!</v>
      </c>
      <c r="AK392" s="43"/>
      <c r="AL392" s="40"/>
      <c r="AM392" s="40"/>
      <c r="AN392" s="40"/>
      <c r="AO392" s="40"/>
      <c r="AP392" s="40"/>
      <c r="AQ392" s="49"/>
      <c r="AR392" s="41"/>
      <c r="AS392" s="41">
        <v>10</v>
      </c>
      <c r="AT392" s="34">
        <f>(J392*10)/100</f>
        <v>0</v>
      </c>
      <c r="AU392" s="43"/>
      <c r="AV392" s="44">
        <v>0</v>
      </c>
      <c r="AW392" s="46">
        <f t="shared" si="49"/>
        <v>0</v>
      </c>
      <c r="AX392" s="46">
        <f>O392</f>
        <v>0</v>
      </c>
      <c r="AY392" s="43"/>
    </row>
    <row r="393" spans="1:51" ht="15.75" customHeight="1" x14ac:dyDescent="0.25">
      <c r="A393" s="47"/>
      <c r="B393" s="40"/>
      <c r="C393" s="41"/>
      <c r="D393" s="39"/>
      <c r="E393" s="43"/>
      <c r="F393" s="40"/>
      <c r="G393" s="41"/>
      <c r="H393" s="43"/>
      <c r="I393" s="43"/>
      <c r="J393" s="44">
        <v>0</v>
      </c>
      <c r="K393" s="44">
        <v>0</v>
      </c>
      <c r="L393" s="55">
        <v>0</v>
      </c>
      <c r="M393" s="55">
        <v>0</v>
      </c>
      <c r="N393" s="44">
        <v>0</v>
      </c>
      <c r="O393" s="34">
        <f t="shared" si="50"/>
        <v>0</v>
      </c>
      <c r="P393" s="34">
        <f t="shared" si="50"/>
        <v>0</v>
      </c>
      <c r="Q393" s="43"/>
      <c r="R393" s="43"/>
      <c r="S393" s="43"/>
      <c r="T393" s="43"/>
      <c r="U393" s="48"/>
      <c r="V393" s="41"/>
      <c r="W393" s="41"/>
      <c r="X393" s="50"/>
      <c r="Y393" s="34" t="e">
        <f>P393/AA393</f>
        <v>#DIV/0!</v>
      </c>
      <c r="Z393" s="44" t="e">
        <f t="shared" si="47"/>
        <v>#DIV/0!</v>
      </c>
      <c r="AA393" s="44">
        <f t="shared" si="53"/>
        <v>0</v>
      </c>
      <c r="AB393" s="44">
        <v>0</v>
      </c>
      <c r="AC393" s="44">
        <v>0</v>
      </c>
      <c r="AD393" s="44">
        <v>0</v>
      </c>
      <c r="AE393" s="44"/>
      <c r="AF393" s="44" t="e">
        <f t="shared" si="52"/>
        <v>#DIV/0!</v>
      </c>
      <c r="AG393" s="44"/>
      <c r="AH393" s="44" t="e">
        <f t="shared" si="51"/>
        <v>#DIV/0!</v>
      </c>
      <c r="AI393" s="44" t="e">
        <f t="shared" si="46"/>
        <v>#DIV/0!</v>
      </c>
      <c r="AJ393" s="44" t="e">
        <f t="shared" si="48"/>
        <v>#DIV/0!</v>
      </c>
      <c r="AK393" s="43"/>
      <c r="AL393" s="40"/>
      <c r="AM393" s="40"/>
      <c r="AN393" s="40"/>
      <c r="AO393" s="40"/>
      <c r="AP393" s="40"/>
      <c r="AQ393" s="49"/>
      <c r="AR393" s="41"/>
      <c r="AS393" s="41">
        <v>10</v>
      </c>
      <c r="AT393" s="34">
        <f>(J393*10)/100</f>
        <v>0</v>
      </c>
      <c r="AU393" s="43"/>
      <c r="AV393" s="44">
        <v>0</v>
      </c>
      <c r="AW393" s="46">
        <f t="shared" si="49"/>
        <v>0</v>
      </c>
      <c r="AX393" s="46">
        <f>O393</f>
        <v>0</v>
      </c>
      <c r="AY393" s="43"/>
    </row>
    <row r="394" spans="1:51" ht="15.75" customHeight="1" x14ac:dyDescent="0.25">
      <c r="A394" s="47"/>
      <c r="B394" s="40"/>
      <c r="C394" s="41"/>
      <c r="D394" s="39"/>
      <c r="E394" s="43"/>
      <c r="F394" s="40"/>
      <c r="G394" s="41"/>
      <c r="H394" s="43"/>
      <c r="I394" s="43"/>
      <c r="J394" s="44">
        <v>0</v>
      </c>
      <c r="K394" s="44">
        <v>0</v>
      </c>
      <c r="L394" s="55">
        <v>0</v>
      </c>
      <c r="M394" s="55">
        <v>0</v>
      </c>
      <c r="N394" s="44">
        <v>0</v>
      </c>
      <c r="O394" s="34">
        <f t="shared" si="50"/>
        <v>0</v>
      </c>
      <c r="P394" s="34">
        <f t="shared" si="50"/>
        <v>0</v>
      </c>
      <c r="Q394" s="43"/>
      <c r="R394" s="43"/>
      <c r="S394" s="43"/>
      <c r="T394" s="43"/>
      <c r="U394" s="48"/>
      <c r="V394" s="41"/>
      <c r="W394" s="41"/>
      <c r="X394" s="50"/>
      <c r="Y394" s="34" t="e">
        <f>P394/AA394</f>
        <v>#DIV/0!</v>
      </c>
      <c r="Z394" s="44" t="e">
        <f t="shared" si="47"/>
        <v>#DIV/0!</v>
      </c>
      <c r="AA394" s="44">
        <f t="shared" si="53"/>
        <v>0</v>
      </c>
      <c r="AB394" s="44">
        <v>0</v>
      </c>
      <c r="AC394" s="44">
        <v>0</v>
      </c>
      <c r="AD394" s="44">
        <v>0</v>
      </c>
      <c r="AE394" s="44"/>
      <c r="AF394" s="44" t="e">
        <f t="shared" si="52"/>
        <v>#DIV/0!</v>
      </c>
      <c r="AG394" s="44"/>
      <c r="AH394" s="44" t="e">
        <f t="shared" si="51"/>
        <v>#DIV/0!</v>
      </c>
      <c r="AI394" s="44" t="e">
        <f t="shared" si="46"/>
        <v>#DIV/0!</v>
      </c>
      <c r="AJ394" s="44" t="e">
        <f t="shared" si="48"/>
        <v>#DIV/0!</v>
      </c>
      <c r="AK394" s="43"/>
      <c r="AL394" s="40"/>
      <c r="AM394" s="40"/>
      <c r="AN394" s="40"/>
      <c r="AO394" s="40"/>
      <c r="AP394" s="40"/>
      <c r="AQ394" s="49"/>
      <c r="AR394" s="41"/>
      <c r="AS394" s="41">
        <v>10</v>
      </c>
      <c r="AT394" s="34">
        <f>(J394*10)/100</f>
        <v>0</v>
      </c>
      <c r="AU394" s="43"/>
      <c r="AV394" s="44">
        <v>0</v>
      </c>
      <c r="AW394" s="46">
        <f t="shared" si="49"/>
        <v>0</v>
      </c>
      <c r="AX394" s="46">
        <f>O394</f>
        <v>0</v>
      </c>
      <c r="AY394" s="43"/>
    </row>
    <row r="395" spans="1:51" ht="15.75" customHeight="1" x14ac:dyDescent="0.25">
      <c r="A395" s="47"/>
      <c r="B395" s="40"/>
      <c r="C395" s="41"/>
      <c r="D395" s="39"/>
      <c r="E395" s="43"/>
      <c r="F395" s="40"/>
      <c r="G395" s="41"/>
      <c r="H395" s="43"/>
      <c r="I395" s="43"/>
      <c r="J395" s="44">
        <v>0</v>
      </c>
      <c r="K395" s="44">
        <v>0</v>
      </c>
      <c r="L395" s="55">
        <v>0</v>
      </c>
      <c r="M395" s="55">
        <v>0</v>
      </c>
      <c r="N395" s="44">
        <v>0</v>
      </c>
      <c r="O395" s="34">
        <f t="shared" si="50"/>
        <v>0</v>
      </c>
      <c r="P395" s="34">
        <f t="shared" si="50"/>
        <v>0</v>
      </c>
      <c r="Q395" s="43"/>
      <c r="R395" s="43"/>
      <c r="S395" s="43"/>
      <c r="T395" s="43"/>
      <c r="U395" s="48"/>
      <c r="V395" s="41"/>
      <c r="W395" s="41"/>
      <c r="X395" s="50"/>
      <c r="Y395" s="34" t="e">
        <f>P395/AA395</f>
        <v>#DIV/0!</v>
      </c>
      <c r="Z395" s="44" t="e">
        <f t="shared" si="47"/>
        <v>#DIV/0!</v>
      </c>
      <c r="AA395" s="44">
        <f t="shared" si="53"/>
        <v>0</v>
      </c>
      <c r="AB395" s="44">
        <v>0</v>
      </c>
      <c r="AC395" s="44">
        <v>0</v>
      </c>
      <c r="AD395" s="44">
        <v>0</v>
      </c>
      <c r="AE395" s="44"/>
      <c r="AF395" s="44" t="e">
        <f t="shared" si="52"/>
        <v>#DIV/0!</v>
      </c>
      <c r="AG395" s="44"/>
      <c r="AH395" s="44" t="e">
        <f t="shared" si="51"/>
        <v>#DIV/0!</v>
      </c>
      <c r="AI395" s="44" t="e">
        <f t="shared" si="46"/>
        <v>#DIV/0!</v>
      </c>
      <c r="AJ395" s="44" t="e">
        <f t="shared" si="48"/>
        <v>#DIV/0!</v>
      </c>
      <c r="AK395" s="43"/>
      <c r="AL395" s="40"/>
      <c r="AM395" s="40"/>
      <c r="AN395" s="40"/>
      <c r="AO395" s="40"/>
      <c r="AP395" s="40"/>
      <c r="AQ395" s="49"/>
      <c r="AR395" s="41"/>
      <c r="AS395" s="41">
        <v>10</v>
      </c>
      <c r="AT395" s="34">
        <f>(J395*10)/100</f>
        <v>0</v>
      </c>
      <c r="AU395" s="43"/>
      <c r="AV395" s="44">
        <v>0</v>
      </c>
      <c r="AW395" s="46">
        <f t="shared" si="49"/>
        <v>0</v>
      </c>
      <c r="AX395" s="46">
        <f>O395</f>
        <v>0</v>
      </c>
      <c r="AY395" s="43"/>
    </row>
    <row r="396" spans="1:51" ht="15.75" customHeight="1" x14ac:dyDescent="0.25">
      <c r="A396" s="47"/>
      <c r="B396" s="40"/>
      <c r="C396" s="41"/>
      <c r="D396" s="39"/>
      <c r="E396" s="43"/>
      <c r="F396" s="40"/>
      <c r="G396" s="41"/>
      <c r="H396" s="43"/>
      <c r="I396" s="43"/>
      <c r="J396" s="44">
        <v>0</v>
      </c>
      <c r="K396" s="44">
        <v>0</v>
      </c>
      <c r="L396" s="55">
        <v>0</v>
      </c>
      <c r="M396" s="55">
        <v>0</v>
      </c>
      <c r="N396" s="44">
        <v>0</v>
      </c>
      <c r="O396" s="34">
        <f t="shared" si="50"/>
        <v>0</v>
      </c>
      <c r="P396" s="34">
        <f t="shared" si="50"/>
        <v>0</v>
      </c>
      <c r="Q396" s="43"/>
      <c r="R396" s="43"/>
      <c r="S396" s="43"/>
      <c r="T396" s="43"/>
      <c r="U396" s="48"/>
      <c r="V396" s="41"/>
      <c r="W396" s="41"/>
      <c r="X396" s="50"/>
      <c r="Y396" s="34" t="e">
        <f>P396/AA396</f>
        <v>#DIV/0!</v>
      </c>
      <c r="Z396" s="44" t="e">
        <f t="shared" si="47"/>
        <v>#DIV/0!</v>
      </c>
      <c r="AA396" s="44">
        <f t="shared" si="53"/>
        <v>0</v>
      </c>
      <c r="AB396" s="44">
        <v>0</v>
      </c>
      <c r="AC396" s="44">
        <v>0</v>
      </c>
      <c r="AD396" s="44">
        <v>0</v>
      </c>
      <c r="AE396" s="44"/>
      <c r="AF396" s="44" t="e">
        <f t="shared" si="52"/>
        <v>#DIV/0!</v>
      </c>
      <c r="AG396" s="44"/>
      <c r="AH396" s="44" t="e">
        <f t="shared" si="51"/>
        <v>#DIV/0!</v>
      </c>
      <c r="AI396" s="44" t="e">
        <f t="shared" si="46"/>
        <v>#DIV/0!</v>
      </c>
      <c r="AJ396" s="44" t="e">
        <f t="shared" si="48"/>
        <v>#DIV/0!</v>
      </c>
      <c r="AK396" s="43"/>
      <c r="AL396" s="40"/>
      <c r="AM396" s="40"/>
      <c r="AN396" s="40"/>
      <c r="AO396" s="40"/>
      <c r="AP396" s="40"/>
      <c r="AQ396" s="49"/>
      <c r="AR396" s="41"/>
      <c r="AS396" s="41">
        <v>10</v>
      </c>
      <c r="AT396" s="34">
        <f>(J396*10)/100</f>
        <v>0</v>
      </c>
      <c r="AU396" s="43"/>
      <c r="AV396" s="44">
        <v>0</v>
      </c>
      <c r="AW396" s="46">
        <f t="shared" si="49"/>
        <v>0</v>
      </c>
      <c r="AX396" s="46">
        <f>O396</f>
        <v>0</v>
      </c>
      <c r="AY396" s="43"/>
    </row>
    <row r="397" spans="1:51" ht="15.75" customHeight="1" x14ac:dyDescent="0.25">
      <c r="A397" s="47"/>
      <c r="B397" s="40"/>
      <c r="C397" s="41"/>
      <c r="D397" s="39"/>
      <c r="E397" s="43"/>
      <c r="F397" s="40"/>
      <c r="G397" s="41"/>
      <c r="H397" s="43"/>
      <c r="I397" s="43"/>
      <c r="J397" s="44">
        <v>0</v>
      </c>
      <c r="K397" s="44">
        <v>0</v>
      </c>
      <c r="L397" s="55">
        <v>0</v>
      </c>
      <c r="M397" s="55">
        <v>0</v>
      </c>
      <c r="N397" s="44">
        <v>0</v>
      </c>
      <c r="O397" s="34">
        <f t="shared" si="50"/>
        <v>0</v>
      </c>
      <c r="P397" s="34">
        <f t="shared" si="50"/>
        <v>0</v>
      </c>
      <c r="Q397" s="43"/>
      <c r="R397" s="43"/>
      <c r="S397" s="43"/>
      <c r="T397" s="43"/>
      <c r="U397" s="48"/>
      <c r="V397" s="41"/>
      <c r="W397" s="41"/>
      <c r="X397" s="50"/>
      <c r="Y397" s="34" t="e">
        <f>P397/AA397</f>
        <v>#DIV/0!</v>
      </c>
      <c r="Z397" s="44" t="e">
        <f t="shared" si="47"/>
        <v>#DIV/0!</v>
      </c>
      <c r="AA397" s="44">
        <f t="shared" si="53"/>
        <v>0</v>
      </c>
      <c r="AB397" s="44">
        <v>0</v>
      </c>
      <c r="AC397" s="44">
        <v>0</v>
      </c>
      <c r="AD397" s="44">
        <v>0</v>
      </c>
      <c r="AE397" s="44"/>
      <c r="AF397" s="44" t="e">
        <f t="shared" si="52"/>
        <v>#DIV/0!</v>
      </c>
      <c r="AG397" s="44"/>
      <c r="AH397" s="44" t="e">
        <f t="shared" si="51"/>
        <v>#DIV/0!</v>
      </c>
      <c r="AI397" s="44" t="e">
        <f t="shared" si="46"/>
        <v>#DIV/0!</v>
      </c>
      <c r="AJ397" s="44" t="e">
        <f t="shared" si="48"/>
        <v>#DIV/0!</v>
      </c>
      <c r="AK397" s="43"/>
      <c r="AL397" s="40"/>
      <c r="AM397" s="40"/>
      <c r="AN397" s="40"/>
      <c r="AO397" s="40"/>
      <c r="AP397" s="40"/>
      <c r="AQ397" s="49"/>
      <c r="AR397" s="41"/>
      <c r="AS397" s="41">
        <v>10</v>
      </c>
      <c r="AT397" s="34">
        <f>(J397*10)/100</f>
        <v>0</v>
      </c>
      <c r="AU397" s="43"/>
      <c r="AV397" s="44">
        <v>0</v>
      </c>
      <c r="AW397" s="46">
        <f t="shared" si="49"/>
        <v>0</v>
      </c>
      <c r="AX397" s="46">
        <f>O397</f>
        <v>0</v>
      </c>
      <c r="AY397" s="43"/>
    </row>
    <row r="398" spans="1:51" ht="15.75" customHeight="1" x14ac:dyDescent="0.25">
      <c r="A398" s="47"/>
      <c r="B398" s="40"/>
      <c r="C398" s="41"/>
      <c r="D398" s="39"/>
      <c r="E398" s="43"/>
      <c r="F398" s="40"/>
      <c r="G398" s="41"/>
      <c r="H398" s="43"/>
      <c r="I398" s="43"/>
      <c r="J398" s="44">
        <v>0</v>
      </c>
      <c r="K398" s="44">
        <v>0</v>
      </c>
      <c r="L398" s="55">
        <v>0</v>
      </c>
      <c r="M398" s="55">
        <v>0</v>
      </c>
      <c r="N398" s="44">
        <v>0</v>
      </c>
      <c r="O398" s="34">
        <f t="shared" si="50"/>
        <v>0</v>
      </c>
      <c r="P398" s="34">
        <f t="shared" si="50"/>
        <v>0</v>
      </c>
      <c r="Q398" s="43"/>
      <c r="R398" s="43"/>
      <c r="S398" s="43"/>
      <c r="T398" s="43"/>
      <c r="U398" s="48"/>
      <c r="V398" s="41"/>
      <c r="W398" s="41"/>
      <c r="X398" s="50"/>
      <c r="Y398" s="34" t="e">
        <f>P398/AA398</f>
        <v>#DIV/0!</v>
      </c>
      <c r="Z398" s="44" t="e">
        <f t="shared" si="47"/>
        <v>#DIV/0!</v>
      </c>
      <c r="AA398" s="44">
        <f t="shared" si="53"/>
        <v>0</v>
      </c>
      <c r="AB398" s="44">
        <v>0</v>
      </c>
      <c r="AC398" s="44">
        <v>0</v>
      </c>
      <c r="AD398" s="44">
        <v>0</v>
      </c>
      <c r="AE398" s="44"/>
      <c r="AF398" s="44" t="e">
        <f t="shared" si="52"/>
        <v>#DIV/0!</v>
      </c>
      <c r="AG398" s="44"/>
      <c r="AH398" s="44" t="e">
        <f t="shared" si="51"/>
        <v>#DIV/0!</v>
      </c>
      <c r="AI398" s="44" t="e">
        <f t="shared" si="46"/>
        <v>#DIV/0!</v>
      </c>
      <c r="AJ398" s="44" t="e">
        <f t="shared" si="48"/>
        <v>#DIV/0!</v>
      </c>
      <c r="AK398" s="43"/>
      <c r="AL398" s="40"/>
      <c r="AM398" s="40"/>
      <c r="AN398" s="40"/>
      <c r="AO398" s="40"/>
      <c r="AP398" s="40"/>
      <c r="AQ398" s="49"/>
      <c r="AR398" s="41"/>
      <c r="AS398" s="41">
        <v>10</v>
      </c>
      <c r="AT398" s="34">
        <f>(J398*10)/100</f>
        <v>0</v>
      </c>
      <c r="AU398" s="43"/>
      <c r="AV398" s="44">
        <v>0</v>
      </c>
      <c r="AW398" s="46">
        <f t="shared" si="49"/>
        <v>0</v>
      </c>
      <c r="AX398" s="46">
        <f>O398</f>
        <v>0</v>
      </c>
      <c r="AY398" s="43"/>
    </row>
    <row r="399" spans="1:51" ht="15.75" customHeight="1" x14ac:dyDescent="0.25">
      <c r="A399" s="47"/>
      <c r="B399" s="40"/>
      <c r="C399" s="41"/>
      <c r="D399" s="39"/>
      <c r="E399" s="43"/>
      <c r="F399" s="40"/>
      <c r="G399" s="41"/>
      <c r="H399" s="43"/>
      <c r="I399" s="43"/>
      <c r="J399" s="44">
        <v>0</v>
      </c>
      <c r="K399" s="44">
        <v>0</v>
      </c>
      <c r="L399" s="55">
        <v>0</v>
      </c>
      <c r="M399" s="55">
        <v>0</v>
      </c>
      <c r="N399" s="44">
        <v>0</v>
      </c>
      <c r="O399" s="34">
        <f t="shared" si="50"/>
        <v>0</v>
      </c>
      <c r="P399" s="34">
        <f t="shared" si="50"/>
        <v>0</v>
      </c>
      <c r="Q399" s="43"/>
      <c r="R399" s="43"/>
      <c r="S399" s="43"/>
      <c r="T399" s="43"/>
      <c r="U399" s="48"/>
      <c r="V399" s="41"/>
      <c r="W399" s="41"/>
      <c r="X399" s="50"/>
      <c r="Y399" s="34" t="e">
        <f>P399/AA399</f>
        <v>#DIV/0!</v>
      </c>
      <c r="Z399" s="44" t="e">
        <f t="shared" si="47"/>
        <v>#DIV/0!</v>
      </c>
      <c r="AA399" s="44">
        <f t="shared" si="53"/>
        <v>0</v>
      </c>
      <c r="AB399" s="44">
        <v>0</v>
      </c>
      <c r="AC399" s="44">
        <v>0</v>
      </c>
      <c r="AD399" s="44">
        <v>0</v>
      </c>
      <c r="AE399" s="44"/>
      <c r="AF399" s="44" t="e">
        <f t="shared" si="52"/>
        <v>#DIV/0!</v>
      </c>
      <c r="AG399" s="44"/>
      <c r="AH399" s="44" t="e">
        <f t="shared" si="51"/>
        <v>#DIV/0!</v>
      </c>
      <c r="AI399" s="44" t="e">
        <f t="shared" ref="AI399:AI462" si="54">AA399/X399</f>
        <v>#DIV/0!</v>
      </c>
      <c r="AJ399" s="44" t="e">
        <f t="shared" si="48"/>
        <v>#DIV/0!</v>
      </c>
      <c r="AK399" s="43"/>
      <c r="AL399" s="40"/>
      <c r="AM399" s="40"/>
      <c r="AN399" s="40"/>
      <c r="AO399" s="40"/>
      <c r="AP399" s="40"/>
      <c r="AQ399" s="49"/>
      <c r="AR399" s="41"/>
      <c r="AS399" s="41">
        <v>10</v>
      </c>
      <c r="AT399" s="34">
        <f>(J399*10)/100</f>
        <v>0</v>
      </c>
      <c r="AU399" s="43"/>
      <c r="AV399" s="44">
        <v>0</v>
      </c>
      <c r="AW399" s="46">
        <f t="shared" si="49"/>
        <v>0</v>
      </c>
      <c r="AX399" s="46">
        <f>O399</f>
        <v>0</v>
      </c>
      <c r="AY399" s="43"/>
    </row>
    <row r="400" spans="1:51" ht="15.75" customHeight="1" x14ac:dyDescent="0.25">
      <c r="A400" s="47"/>
      <c r="B400" s="40"/>
      <c r="C400" s="41"/>
      <c r="D400" s="39"/>
      <c r="E400" s="43"/>
      <c r="F400" s="40"/>
      <c r="G400" s="41"/>
      <c r="H400" s="43"/>
      <c r="I400" s="43"/>
      <c r="J400" s="44">
        <v>0</v>
      </c>
      <c r="K400" s="44">
        <v>0</v>
      </c>
      <c r="L400" s="55">
        <v>0</v>
      </c>
      <c r="M400" s="55">
        <v>0</v>
      </c>
      <c r="N400" s="44">
        <v>0</v>
      </c>
      <c r="O400" s="34">
        <f t="shared" si="50"/>
        <v>0</v>
      </c>
      <c r="P400" s="34">
        <f t="shared" si="50"/>
        <v>0</v>
      </c>
      <c r="Q400" s="43"/>
      <c r="R400" s="43"/>
      <c r="S400" s="43"/>
      <c r="T400" s="43"/>
      <c r="U400" s="48"/>
      <c r="V400" s="41"/>
      <c r="W400" s="41"/>
      <c r="X400" s="50"/>
      <c r="Y400" s="34" t="e">
        <f>P400/AA400</f>
        <v>#DIV/0!</v>
      </c>
      <c r="Z400" s="44" t="e">
        <f t="shared" si="47"/>
        <v>#DIV/0!</v>
      </c>
      <c r="AA400" s="44">
        <f t="shared" si="53"/>
        <v>0</v>
      </c>
      <c r="AB400" s="44">
        <v>0</v>
      </c>
      <c r="AC400" s="44">
        <v>0</v>
      </c>
      <c r="AD400" s="44">
        <v>0</v>
      </c>
      <c r="AE400" s="44"/>
      <c r="AF400" s="44" t="e">
        <f t="shared" si="52"/>
        <v>#DIV/0!</v>
      </c>
      <c r="AG400" s="44"/>
      <c r="AH400" s="44" t="e">
        <f t="shared" si="51"/>
        <v>#DIV/0!</v>
      </c>
      <c r="AI400" s="44" t="e">
        <f t="shared" si="54"/>
        <v>#DIV/0!</v>
      </c>
      <c r="AJ400" s="44" t="e">
        <f t="shared" si="48"/>
        <v>#DIV/0!</v>
      </c>
      <c r="AK400" s="43"/>
      <c r="AL400" s="40"/>
      <c r="AM400" s="40"/>
      <c r="AN400" s="40"/>
      <c r="AO400" s="40"/>
      <c r="AP400" s="40"/>
      <c r="AQ400" s="49"/>
      <c r="AR400" s="41"/>
      <c r="AS400" s="41">
        <v>10</v>
      </c>
      <c r="AT400" s="34">
        <f>(J400*10)/100</f>
        <v>0</v>
      </c>
      <c r="AU400" s="43"/>
      <c r="AV400" s="44">
        <v>0</v>
      </c>
      <c r="AW400" s="46">
        <f t="shared" si="49"/>
        <v>0</v>
      </c>
      <c r="AX400" s="46">
        <f>O400</f>
        <v>0</v>
      </c>
      <c r="AY400" s="43"/>
    </row>
    <row r="401" spans="1:51" ht="15.75" customHeight="1" x14ac:dyDescent="0.25">
      <c r="A401" s="47"/>
      <c r="B401" s="40"/>
      <c r="C401" s="41"/>
      <c r="D401" s="39"/>
      <c r="E401" s="43"/>
      <c r="F401" s="40"/>
      <c r="G401" s="41"/>
      <c r="H401" s="43"/>
      <c r="I401" s="43"/>
      <c r="J401" s="44">
        <v>0</v>
      </c>
      <c r="K401" s="44">
        <v>0</v>
      </c>
      <c r="L401" s="55">
        <v>0</v>
      </c>
      <c r="M401" s="55">
        <v>0</v>
      </c>
      <c r="N401" s="44">
        <v>0</v>
      </c>
      <c r="O401" s="34">
        <f t="shared" si="50"/>
        <v>0</v>
      </c>
      <c r="P401" s="34">
        <f t="shared" si="50"/>
        <v>0</v>
      </c>
      <c r="Q401" s="43"/>
      <c r="R401" s="43"/>
      <c r="S401" s="43"/>
      <c r="T401" s="43"/>
      <c r="U401" s="48"/>
      <c r="V401" s="41"/>
      <c r="W401" s="41"/>
      <c r="X401" s="50"/>
      <c r="Y401" s="34" t="e">
        <f>P401/AA401</f>
        <v>#DIV/0!</v>
      </c>
      <c r="Z401" s="44" t="e">
        <f t="shared" si="47"/>
        <v>#DIV/0!</v>
      </c>
      <c r="AA401" s="44">
        <f t="shared" si="53"/>
        <v>0</v>
      </c>
      <c r="AB401" s="44">
        <v>0</v>
      </c>
      <c r="AC401" s="44">
        <v>0</v>
      </c>
      <c r="AD401" s="44">
        <v>0</v>
      </c>
      <c r="AE401" s="44"/>
      <c r="AF401" s="44" t="e">
        <f t="shared" si="52"/>
        <v>#DIV/0!</v>
      </c>
      <c r="AG401" s="44"/>
      <c r="AH401" s="44" t="e">
        <f t="shared" si="51"/>
        <v>#DIV/0!</v>
      </c>
      <c r="AI401" s="44" t="e">
        <f t="shared" si="54"/>
        <v>#DIV/0!</v>
      </c>
      <c r="AJ401" s="44" t="e">
        <f t="shared" si="48"/>
        <v>#DIV/0!</v>
      </c>
      <c r="AK401" s="43"/>
      <c r="AL401" s="40"/>
      <c r="AM401" s="40"/>
      <c r="AN401" s="40"/>
      <c r="AO401" s="40"/>
      <c r="AP401" s="40"/>
      <c r="AQ401" s="49"/>
      <c r="AR401" s="41"/>
      <c r="AS401" s="41">
        <v>10</v>
      </c>
      <c r="AT401" s="34">
        <f>(J401*10)/100</f>
        <v>0</v>
      </c>
      <c r="AU401" s="43"/>
      <c r="AV401" s="44">
        <v>0</v>
      </c>
      <c r="AW401" s="46">
        <f t="shared" si="49"/>
        <v>0</v>
      </c>
      <c r="AX401" s="46">
        <f>O401</f>
        <v>0</v>
      </c>
      <c r="AY401" s="43"/>
    </row>
    <row r="402" spans="1:51" ht="15.75" customHeight="1" x14ac:dyDescent="0.25">
      <c r="A402" s="47"/>
      <c r="B402" s="40"/>
      <c r="C402" s="41"/>
      <c r="D402" s="39"/>
      <c r="E402" s="43"/>
      <c r="F402" s="40"/>
      <c r="G402" s="41"/>
      <c r="H402" s="43"/>
      <c r="I402" s="43"/>
      <c r="J402" s="44">
        <v>0</v>
      </c>
      <c r="K402" s="44">
        <v>0</v>
      </c>
      <c r="L402" s="55">
        <v>0</v>
      </c>
      <c r="M402" s="55">
        <v>0</v>
      </c>
      <c r="N402" s="44">
        <v>0</v>
      </c>
      <c r="O402" s="34">
        <f t="shared" si="50"/>
        <v>0</v>
      </c>
      <c r="P402" s="34">
        <f t="shared" si="50"/>
        <v>0</v>
      </c>
      <c r="Q402" s="43"/>
      <c r="R402" s="43"/>
      <c r="S402" s="43"/>
      <c r="T402" s="43"/>
      <c r="U402" s="48"/>
      <c r="V402" s="41"/>
      <c r="W402" s="41"/>
      <c r="X402" s="50"/>
      <c r="Y402" s="34" t="e">
        <f>P402/AA402</f>
        <v>#DIV/0!</v>
      </c>
      <c r="Z402" s="44" t="e">
        <f t="shared" si="47"/>
        <v>#DIV/0!</v>
      </c>
      <c r="AA402" s="44">
        <f t="shared" si="53"/>
        <v>0</v>
      </c>
      <c r="AB402" s="44">
        <v>0</v>
      </c>
      <c r="AC402" s="44">
        <v>0</v>
      </c>
      <c r="AD402" s="44">
        <v>0</v>
      </c>
      <c r="AE402" s="44"/>
      <c r="AF402" s="44" t="e">
        <f t="shared" si="52"/>
        <v>#DIV/0!</v>
      </c>
      <c r="AG402" s="44"/>
      <c r="AH402" s="44" t="e">
        <f t="shared" si="51"/>
        <v>#DIV/0!</v>
      </c>
      <c r="AI402" s="44" t="e">
        <f t="shared" si="54"/>
        <v>#DIV/0!</v>
      </c>
      <c r="AJ402" s="44" t="e">
        <f t="shared" si="48"/>
        <v>#DIV/0!</v>
      </c>
      <c r="AK402" s="43"/>
      <c r="AL402" s="40"/>
      <c r="AM402" s="40"/>
      <c r="AN402" s="40"/>
      <c r="AO402" s="40"/>
      <c r="AP402" s="40"/>
      <c r="AQ402" s="49"/>
      <c r="AR402" s="41"/>
      <c r="AS402" s="41">
        <v>10</v>
      </c>
      <c r="AT402" s="34">
        <f>(J402*10)/100</f>
        <v>0</v>
      </c>
      <c r="AU402" s="43"/>
      <c r="AV402" s="44">
        <v>0</v>
      </c>
      <c r="AW402" s="46">
        <f t="shared" si="49"/>
        <v>0</v>
      </c>
      <c r="AX402" s="46">
        <f>O402</f>
        <v>0</v>
      </c>
      <c r="AY402" s="43"/>
    </row>
    <row r="403" spans="1:51" ht="15.75" customHeight="1" x14ac:dyDescent="0.25">
      <c r="A403" s="47"/>
      <c r="B403" s="40"/>
      <c r="C403" s="41"/>
      <c r="D403" s="39"/>
      <c r="E403" s="43"/>
      <c r="F403" s="40"/>
      <c r="G403" s="41"/>
      <c r="H403" s="43"/>
      <c r="I403" s="43"/>
      <c r="J403" s="44">
        <v>0</v>
      </c>
      <c r="K403" s="44">
        <v>0</v>
      </c>
      <c r="L403" s="55">
        <v>0</v>
      </c>
      <c r="M403" s="55">
        <v>0</v>
      </c>
      <c r="N403" s="44">
        <v>0</v>
      </c>
      <c r="O403" s="34">
        <f t="shared" si="50"/>
        <v>0</v>
      </c>
      <c r="P403" s="34">
        <f t="shared" si="50"/>
        <v>0</v>
      </c>
      <c r="Q403" s="43"/>
      <c r="R403" s="43"/>
      <c r="S403" s="43"/>
      <c r="T403" s="43"/>
      <c r="U403" s="48"/>
      <c r="V403" s="41"/>
      <c r="W403" s="41"/>
      <c r="X403" s="50"/>
      <c r="Y403" s="34" t="e">
        <f>P403/AA403</f>
        <v>#DIV/0!</v>
      </c>
      <c r="Z403" s="44" t="e">
        <f t="shared" si="47"/>
        <v>#DIV/0!</v>
      </c>
      <c r="AA403" s="44">
        <f t="shared" si="53"/>
        <v>0</v>
      </c>
      <c r="AB403" s="44">
        <v>0</v>
      </c>
      <c r="AC403" s="44">
        <v>0</v>
      </c>
      <c r="AD403" s="44">
        <v>0</v>
      </c>
      <c r="AE403" s="44"/>
      <c r="AF403" s="44" t="e">
        <f t="shared" si="52"/>
        <v>#DIV/0!</v>
      </c>
      <c r="AG403" s="44"/>
      <c r="AH403" s="44" t="e">
        <f t="shared" si="51"/>
        <v>#DIV/0!</v>
      </c>
      <c r="AI403" s="44" t="e">
        <f t="shared" si="54"/>
        <v>#DIV/0!</v>
      </c>
      <c r="AJ403" s="44" t="e">
        <f t="shared" si="48"/>
        <v>#DIV/0!</v>
      </c>
      <c r="AK403" s="43"/>
      <c r="AL403" s="40"/>
      <c r="AM403" s="40"/>
      <c r="AN403" s="40"/>
      <c r="AO403" s="40"/>
      <c r="AP403" s="40"/>
      <c r="AQ403" s="49"/>
      <c r="AR403" s="41"/>
      <c r="AS403" s="41">
        <v>10</v>
      </c>
      <c r="AT403" s="34">
        <f>(J403*10)/100</f>
        <v>0</v>
      </c>
      <c r="AU403" s="43"/>
      <c r="AV403" s="44">
        <v>0</v>
      </c>
      <c r="AW403" s="46">
        <f t="shared" si="49"/>
        <v>0</v>
      </c>
      <c r="AX403" s="46">
        <f>O403</f>
        <v>0</v>
      </c>
      <c r="AY403" s="43"/>
    </row>
    <row r="404" spans="1:51" ht="15.75" customHeight="1" x14ac:dyDescent="0.25">
      <c r="A404" s="47"/>
      <c r="B404" s="40"/>
      <c r="C404" s="41"/>
      <c r="D404" s="39"/>
      <c r="E404" s="43"/>
      <c r="F404" s="40"/>
      <c r="G404" s="41"/>
      <c r="H404" s="43"/>
      <c r="I404" s="43"/>
      <c r="J404" s="44">
        <v>0</v>
      </c>
      <c r="K404" s="44">
        <v>0</v>
      </c>
      <c r="L404" s="55">
        <v>0</v>
      </c>
      <c r="M404" s="55">
        <v>0</v>
      </c>
      <c r="N404" s="44">
        <v>0</v>
      </c>
      <c r="O404" s="34">
        <f t="shared" si="50"/>
        <v>0</v>
      </c>
      <c r="P404" s="34">
        <f t="shared" si="50"/>
        <v>0</v>
      </c>
      <c r="Q404" s="43"/>
      <c r="R404" s="43"/>
      <c r="S404" s="43"/>
      <c r="T404" s="43"/>
      <c r="U404" s="48"/>
      <c r="V404" s="41"/>
      <c r="W404" s="41"/>
      <c r="X404" s="50"/>
      <c r="Y404" s="34" t="e">
        <f>P404/AA404</f>
        <v>#DIV/0!</v>
      </c>
      <c r="Z404" s="44" t="e">
        <f t="shared" si="47"/>
        <v>#DIV/0!</v>
      </c>
      <c r="AA404" s="44">
        <f t="shared" si="53"/>
        <v>0</v>
      </c>
      <c r="AB404" s="44">
        <v>0</v>
      </c>
      <c r="AC404" s="44">
        <v>0</v>
      </c>
      <c r="AD404" s="44">
        <v>0</v>
      </c>
      <c r="AE404" s="44"/>
      <c r="AF404" s="44" t="e">
        <f t="shared" si="52"/>
        <v>#DIV/0!</v>
      </c>
      <c r="AG404" s="44"/>
      <c r="AH404" s="44" t="e">
        <f t="shared" si="51"/>
        <v>#DIV/0!</v>
      </c>
      <c r="AI404" s="44" t="e">
        <f t="shared" si="54"/>
        <v>#DIV/0!</v>
      </c>
      <c r="AJ404" s="44" t="e">
        <f t="shared" si="48"/>
        <v>#DIV/0!</v>
      </c>
      <c r="AK404" s="43"/>
      <c r="AL404" s="40"/>
      <c r="AM404" s="40"/>
      <c r="AN404" s="40"/>
      <c r="AO404" s="40"/>
      <c r="AP404" s="40"/>
      <c r="AQ404" s="49"/>
      <c r="AR404" s="41"/>
      <c r="AS404" s="41">
        <v>10</v>
      </c>
      <c r="AT404" s="34">
        <f>(J404*10)/100</f>
        <v>0</v>
      </c>
      <c r="AU404" s="43"/>
      <c r="AV404" s="44">
        <v>0</v>
      </c>
      <c r="AW404" s="46">
        <f t="shared" si="49"/>
        <v>0</v>
      </c>
      <c r="AX404" s="46">
        <f>O404</f>
        <v>0</v>
      </c>
      <c r="AY404" s="43"/>
    </row>
    <row r="405" spans="1:51" ht="15.75" customHeight="1" x14ac:dyDescent="0.25">
      <c r="A405" s="47"/>
      <c r="B405" s="40"/>
      <c r="C405" s="41"/>
      <c r="D405" s="39"/>
      <c r="E405" s="43"/>
      <c r="F405" s="40"/>
      <c r="G405" s="41"/>
      <c r="H405" s="43"/>
      <c r="I405" s="43"/>
      <c r="J405" s="44">
        <v>0</v>
      </c>
      <c r="K405" s="44">
        <v>0</v>
      </c>
      <c r="L405" s="55">
        <v>0</v>
      </c>
      <c r="M405" s="55">
        <v>0</v>
      </c>
      <c r="N405" s="44">
        <v>0</v>
      </c>
      <c r="O405" s="34">
        <f t="shared" si="50"/>
        <v>0</v>
      </c>
      <c r="P405" s="34">
        <f t="shared" si="50"/>
        <v>0</v>
      </c>
      <c r="Q405" s="43"/>
      <c r="R405" s="43"/>
      <c r="S405" s="43"/>
      <c r="T405" s="43"/>
      <c r="U405" s="48"/>
      <c r="V405" s="41"/>
      <c r="W405" s="41"/>
      <c r="X405" s="50"/>
      <c r="Y405" s="34" t="e">
        <f>P405/AA405</f>
        <v>#DIV/0!</v>
      </c>
      <c r="Z405" s="44" t="e">
        <f t="shared" si="47"/>
        <v>#DIV/0!</v>
      </c>
      <c r="AA405" s="44">
        <f t="shared" si="53"/>
        <v>0</v>
      </c>
      <c r="AB405" s="44">
        <v>0</v>
      </c>
      <c r="AC405" s="44">
        <v>0</v>
      </c>
      <c r="AD405" s="44">
        <v>0</v>
      </c>
      <c r="AE405" s="44"/>
      <c r="AF405" s="44" t="e">
        <f t="shared" si="52"/>
        <v>#DIV/0!</v>
      </c>
      <c r="AG405" s="44"/>
      <c r="AH405" s="44" t="e">
        <f t="shared" si="51"/>
        <v>#DIV/0!</v>
      </c>
      <c r="AI405" s="44" t="e">
        <f t="shared" si="54"/>
        <v>#DIV/0!</v>
      </c>
      <c r="AJ405" s="44" t="e">
        <f t="shared" si="48"/>
        <v>#DIV/0!</v>
      </c>
      <c r="AK405" s="43"/>
      <c r="AL405" s="40"/>
      <c r="AM405" s="40"/>
      <c r="AN405" s="40"/>
      <c r="AO405" s="40"/>
      <c r="AP405" s="40"/>
      <c r="AQ405" s="49"/>
      <c r="AR405" s="41"/>
      <c r="AS405" s="41">
        <v>10</v>
      </c>
      <c r="AT405" s="34">
        <f>(J405*10)/100</f>
        <v>0</v>
      </c>
      <c r="AU405" s="43"/>
      <c r="AV405" s="44">
        <v>0</v>
      </c>
      <c r="AW405" s="46">
        <f t="shared" si="49"/>
        <v>0</v>
      </c>
      <c r="AX405" s="46">
        <f>O405</f>
        <v>0</v>
      </c>
      <c r="AY405" s="43"/>
    </row>
    <row r="406" spans="1:51" ht="15.75" customHeight="1" x14ac:dyDescent="0.25">
      <c r="A406" s="47"/>
      <c r="B406" s="40"/>
      <c r="C406" s="41"/>
      <c r="D406" s="39"/>
      <c r="E406" s="43"/>
      <c r="F406" s="40"/>
      <c r="G406" s="41"/>
      <c r="H406" s="43"/>
      <c r="I406" s="43"/>
      <c r="J406" s="44">
        <v>0</v>
      </c>
      <c r="K406" s="44">
        <v>0</v>
      </c>
      <c r="L406" s="55">
        <v>0</v>
      </c>
      <c r="M406" s="55">
        <v>0</v>
      </c>
      <c r="N406" s="44">
        <v>0</v>
      </c>
      <c r="O406" s="34">
        <f t="shared" si="50"/>
        <v>0</v>
      </c>
      <c r="P406" s="34">
        <f t="shared" si="50"/>
        <v>0</v>
      </c>
      <c r="Q406" s="43"/>
      <c r="R406" s="43"/>
      <c r="S406" s="43"/>
      <c r="T406" s="43"/>
      <c r="U406" s="48"/>
      <c r="V406" s="41"/>
      <c r="W406" s="41"/>
      <c r="X406" s="50"/>
      <c r="Y406" s="34" t="e">
        <f>P406/AA406</f>
        <v>#DIV/0!</v>
      </c>
      <c r="Z406" s="44" t="e">
        <f t="shared" si="47"/>
        <v>#DIV/0!</v>
      </c>
      <c r="AA406" s="44">
        <f t="shared" si="53"/>
        <v>0</v>
      </c>
      <c r="AB406" s="44">
        <v>0</v>
      </c>
      <c r="AC406" s="44">
        <v>0</v>
      </c>
      <c r="AD406" s="44">
        <v>0</v>
      </c>
      <c r="AE406" s="44"/>
      <c r="AF406" s="44" t="e">
        <f t="shared" si="52"/>
        <v>#DIV/0!</v>
      </c>
      <c r="AG406" s="44"/>
      <c r="AH406" s="44" t="e">
        <f t="shared" si="51"/>
        <v>#DIV/0!</v>
      </c>
      <c r="AI406" s="44" t="e">
        <f t="shared" si="54"/>
        <v>#DIV/0!</v>
      </c>
      <c r="AJ406" s="44" t="e">
        <f t="shared" si="48"/>
        <v>#DIV/0!</v>
      </c>
      <c r="AK406" s="43"/>
      <c r="AL406" s="40"/>
      <c r="AM406" s="40"/>
      <c r="AN406" s="40"/>
      <c r="AO406" s="40"/>
      <c r="AP406" s="40"/>
      <c r="AQ406" s="49"/>
      <c r="AR406" s="41"/>
      <c r="AS406" s="41">
        <v>10</v>
      </c>
      <c r="AT406" s="34">
        <f>(J406*10)/100</f>
        <v>0</v>
      </c>
      <c r="AU406" s="43"/>
      <c r="AV406" s="44">
        <v>0</v>
      </c>
      <c r="AW406" s="46">
        <f t="shared" si="49"/>
        <v>0</v>
      </c>
      <c r="AX406" s="46">
        <f>O406</f>
        <v>0</v>
      </c>
      <c r="AY406" s="43"/>
    </row>
    <row r="407" spans="1:51" ht="15.75" customHeight="1" x14ac:dyDescent="0.25">
      <c r="A407" s="47"/>
      <c r="B407" s="40"/>
      <c r="C407" s="41"/>
      <c r="D407" s="39"/>
      <c r="E407" s="43"/>
      <c r="F407" s="40"/>
      <c r="G407" s="41"/>
      <c r="H407" s="43"/>
      <c r="I407" s="43"/>
      <c r="J407" s="44">
        <v>0</v>
      </c>
      <c r="K407" s="44">
        <v>0</v>
      </c>
      <c r="L407" s="55">
        <v>0</v>
      </c>
      <c r="M407" s="55">
        <v>0</v>
      </c>
      <c r="N407" s="44">
        <v>0</v>
      </c>
      <c r="O407" s="34">
        <f t="shared" si="50"/>
        <v>0</v>
      </c>
      <c r="P407" s="34">
        <f t="shared" si="50"/>
        <v>0</v>
      </c>
      <c r="Q407" s="43"/>
      <c r="R407" s="43"/>
      <c r="S407" s="43"/>
      <c r="T407" s="43"/>
      <c r="U407" s="48"/>
      <c r="V407" s="41"/>
      <c r="W407" s="41"/>
      <c r="X407" s="50"/>
      <c r="Y407" s="34" t="e">
        <f>P407/AA407</f>
        <v>#DIV/0!</v>
      </c>
      <c r="Z407" s="44" t="e">
        <f t="shared" si="47"/>
        <v>#DIV/0!</v>
      </c>
      <c r="AA407" s="44">
        <f t="shared" si="53"/>
        <v>0</v>
      </c>
      <c r="AB407" s="44">
        <v>0</v>
      </c>
      <c r="AC407" s="44">
        <v>0</v>
      </c>
      <c r="AD407" s="44">
        <v>0</v>
      </c>
      <c r="AE407" s="44"/>
      <c r="AF407" s="44" t="e">
        <f t="shared" si="52"/>
        <v>#DIV/0!</v>
      </c>
      <c r="AG407" s="44"/>
      <c r="AH407" s="44" t="e">
        <f t="shared" si="51"/>
        <v>#DIV/0!</v>
      </c>
      <c r="AI407" s="44" t="e">
        <f t="shared" si="54"/>
        <v>#DIV/0!</v>
      </c>
      <c r="AJ407" s="44" t="e">
        <f t="shared" si="48"/>
        <v>#DIV/0!</v>
      </c>
      <c r="AK407" s="43"/>
      <c r="AL407" s="40"/>
      <c r="AM407" s="40"/>
      <c r="AN407" s="40"/>
      <c r="AO407" s="40"/>
      <c r="AP407" s="40"/>
      <c r="AQ407" s="49"/>
      <c r="AR407" s="41"/>
      <c r="AS407" s="41">
        <v>10</v>
      </c>
      <c r="AT407" s="34">
        <f>(J407*10)/100</f>
        <v>0</v>
      </c>
      <c r="AU407" s="43"/>
      <c r="AV407" s="44">
        <v>0</v>
      </c>
      <c r="AW407" s="46">
        <f t="shared" si="49"/>
        <v>0</v>
      </c>
      <c r="AX407" s="46">
        <f>O407</f>
        <v>0</v>
      </c>
      <c r="AY407" s="43"/>
    </row>
    <row r="408" spans="1:51" ht="15.75" customHeight="1" x14ac:dyDescent="0.25">
      <c r="A408" s="47"/>
      <c r="B408" s="40"/>
      <c r="C408" s="41"/>
      <c r="D408" s="39"/>
      <c r="E408" s="43"/>
      <c r="F408" s="40"/>
      <c r="G408" s="41"/>
      <c r="H408" s="43"/>
      <c r="I408" s="43"/>
      <c r="J408" s="44">
        <v>0</v>
      </c>
      <c r="K408" s="44">
        <v>0</v>
      </c>
      <c r="L408" s="55">
        <v>0</v>
      </c>
      <c r="M408" s="55">
        <v>0</v>
      </c>
      <c r="N408" s="44">
        <v>0</v>
      </c>
      <c r="O408" s="34">
        <f t="shared" si="50"/>
        <v>0</v>
      </c>
      <c r="P408" s="34">
        <f t="shared" si="50"/>
        <v>0</v>
      </c>
      <c r="Q408" s="43"/>
      <c r="R408" s="43"/>
      <c r="S408" s="43"/>
      <c r="T408" s="43"/>
      <c r="U408" s="48"/>
      <c r="V408" s="41"/>
      <c r="W408" s="41"/>
      <c r="X408" s="50"/>
      <c r="Y408" s="34" t="e">
        <f>P408/AA408</f>
        <v>#DIV/0!</v>
      </c>
      <c r="Z408" s="44" t="e">
        <f t="shared" si="47"/>
        <v>#DIV/0!</v>
      </c>
      <c r="AA408" s="44">
        <f t="shared" si="53"/>
        <v>0</v>
      </c>
      <c r="AB408" s="44">
        <v>0</v>
      </c>
      <c r="AC408" s="44">
        <v>0</v>
      </c>
      <c r="AD408" s="44">
        <v>0</v>
      </c>
      <c r="AE408" s="44"/>
      <c r="AF408" s="44" t="e">
        <f t="shared" si="52"/>
        <v>#DIV/0!</v>
      </c>
      <c r="AG408" s="44"/>
      <c r="AH408" s="44" t="e">
        <f t="shared" si="51"/>
        <v>#DIV/0!</v>
      </c>
      <c r="AI408" s="44" t="e">
        <f t="shared" si="54"/>
        <v>#DIV/0!</v>
      </c>
      <c r="AJ408" s="44" t="e">
        <f t="shared" si="48"/>
        <v>#DIV/0!</v>
      </c>
      <c r="AK408" s="43"/>
      <c r="AL408" s="40"/>
      <c r="AM408" s="40"/>
      <c r="AN408" s="40"/>
      <c r="AO408" s="40"/>
      <c r="AP408" s="40"/>
      <c r="AQ408" s="49"/>
      <c r="AR408" s="41"/>
      <c r="AS408" s="41">
        <v>10</v>
      </c>
      <c r="AT408" s="34">
        <f>(J408*10)/100</f>
        <v>0</v>
      </c>
      <c r="AU408" s="43"/>
      <c r="AV408" s="44">
        <v>0</v>
      </c>
      <c r="AW408" s="46">
        <f t="shared" si="49"/>
        <v>0</v>
      </c>
      <c r="AX408" s="46">
        <f>O408</f>
        <v>0</v>
      </c>
      <c r="AY408" s="43"/>
    </row>
    <row r="409" spans="1:51" ht="15.75" customHeight="1" x14ac:dyDescent="0.25">
      <c r="A409" s="47"/>
      <c r="B409" s="40"/>
      <c r="C409" s="41"/>
      <c r="D409" s="39"/>
      <c r="E409" s="43"/>
      <c r="F409" s="40"/>
      <c r="G409" s="41"/>
      <c r="H409" s="43"/>
      <c r="I409" s="43"/>
      <c r="J409" s="44">
        <v>0</v>
      </c>
      <c r="K409" s="44">
        <v>0</v>
      </c>
      <c r="L409" s="55">
        <v>0</v>
      </c>
      <c r="M409" s="55">
        <v>0</v>
      </c>
      <c r="N409" s="44">
        <v>0</v>
      </c>
      <c r="O409" s="34">
        <f t="shared" si="50"/>
        <v>0</v>
      </c>
      <c r="P409" s="34">
        <f t="shared" si="50"/>
        <v>0</v>
      </c>
      <c r="Q409" s="43"/>
      <c r="R409" s="43"/>
      <c r="S409" s="43"/>
      <c r="T409" s="43"/>
      <c r="U409" s="48"/>
      <c r="V409" s="41"/>
      <c r="W409" s="41"/>
      <c r="X409" s="50"/>
      <c r="Y409" s="34" t="e">
        <f>P409/AA409</f>
        <v>#DIV/0!</v>
      </c>
      <c r="Z409" s="44" t="e">
        <f t="shared" si="47"/>
        <v>#DIV/0!</v>
      </c>
      <c r="AA409" s="44">
        <f t="shared" si="53"/>
        <v>0</v>
      </c>
      <c r="AB409" s="44">
        <v>0</v>
      </c>
      <c r="AC409" s="44">
        <v>0</v>
      </c>
      <c r="AD409" s="44">
        <v>0</v>
      </c>
      <c r="AE409" s="44"/>
      <c r="AF409" s="44" t="e">
        <f t="shared" si="52"/>
        <v>#DIV/0!</v>
      </c>
      <c r="AG409" s="44"/>
      <c r="AH409" s="44" t="e">
        <f t="shared" si="51"/>
        <v>#DIV/0!</v>
      </c>
      <c r="AI409" s="44" t="e">
        <f t="shared" si="54"/>
        <v>#DIV/0!</v>
      </c>
      <c r="AJ409" s="44" t="e">
        <f t="shared" si="48"/>
        <v>#DIV/0!</v>
      </c>
      <c r="AK409" s="43"/>
      <c r="AL409" s="40"/>
      <c r="AM409" s="40"/>
      <c r="AN409" s="40"/>
      <c r="AO409" s="40"/>
      <c r="AP409" s="40"/>
      <c r="AQ409" s="49"/>
      <c r="AR409" s="41"/>
      <c r="AS409" s="41">
        <v>10</v>
      </c>
      <c r="AT409" s="34">
        <f>(J409*10)/100</f>
        <v>0</v>
      </c>
      <c r="AU409" s="43"/>
      <c r="AV409" s="44">
        <v>0</v>
      </c>
      <c r="AW409" s="46">
        <f t="shared" si="49"/>
        <v>0</v>
      </c>
      <c r="AX409" s="46">
        <f>O409</f>
        <v>0</v>
      </c>
      <c r="AY409" s="43"/>
    </row>
    <row r="410" spans="1:51" ht="15.75" customHeight="1" x14ac:dyDescent="0.25">
      <c r="A410" s="47"/>
      <c r="B410" s="40"/>
      <c r="C410" s="41"/>
      <c r="D410" s="39"/>
      <c r="E410" s="43"/>
      <c r="F410" s="40"/>
      <c r="G410" s="41"/>
      <c r="H410" s="43"/>
      <c r="I410" s="43"/>
      <c r="J410" s="44">
        <v>0</v>
      </c>
      <c r="K410" s="44">
        <v>0</v>
      </c>
      <c r="L410" s="55">
        <v>0</v>
      </c>
      <c r="M410" s="55">
        <v>0</v>
      </c>
      <c r="N410" s="44">
        <v>0</v>
      </c>
      <c r="O410" s="34">
        <f t="shared" si="50"/>
        <v>0</v>
      </c>
      <c r="P410" s="34">
        <f t="shared" si="50"/>
        <v>0</v>
      </c>
      <c r="Q410" s="43"/>
      <c r="R410" s="43"/>
      <c r="S410" s="43"/>
      <c r="T410" s="43"/>
      <c r="U410" s="48"/>
      <c r="V410" s="41"/>
      <c r="W410" s="41"/>
      <c r="X410" s="50"/>
      <c r="Y410" s="34" t="e">
        <f>P410/AA410</f>
        <v>#DIV/0!</v>
      </c>
      <c r="Z410" s="44" t="e">
        <f t="shared" si="47"/>
        <v>#DIV/0!</v>
      </c>
      <c r="AA410" s="44">
        <f t="shared" si="53"/>
        <v>0</v>
      </c>
      <c r="AB410" s="44">
        <v>0</v>
      </c>
      <c r="AC410" s="44">
        <v>0</v>
      </c>
      <c r="AD410" s="44">
        <v>0</v>
      </c>
      <c r="AE410" s="44"/>
      <c r="AF410" s="44" t="e">
        <f t="shared" si="52"/>
        <v>#DIV/0!</v>
      </c>
      <c r="AG410" s="44"/>
      <c r="AH410" s="44" t="e">
        <f t="shared" si="51"/>
        <v>#DIV/0!</v>
      </c>
      <c r="AI410" s="44" t="e">
        <f t="shared" si="54"/>
        <v>#DIV/0!</v>
      </c>
      <c r="AJ410" s="44" t="e">
        <f t="shared" si="48"/>
        <v>#DIV/0!</v>
      </c>
      <c r="AK410" s="43"/>
      <c r="AL410" s="40"/>
      <c r="AM410" s="40"/>
      <c r="AN410" s="40"/>
      <c r="AO410" s="40"/>
      <c r="AP410" s="40"/>
      <c r="AQ410" s="49"/>
      <c r="AR410" s="41"/>
      <c r="AS410" s="41">
        <v>10</v>
      </c>
      <c r="AT410" s="34">
        <f>(J410*10)/100</f>
        <v>0</v>
      </c>
      <c r="AU410" s="43"/>
      <c r="AV410" s="44">
        <v>0</v>
      </c>
      <c r="AW410" s="46">
        <f t="shared" si="49"/>
        <v>0</v>
      </c>
      <c r="AX410" s="46">
        <f>O410</f>
        <v>0</v>
      </c>
      <c r="AY410" s="43"/>
    </row>
    <row r="411" spans="1:51" ht="15.75" customHeight="1" x14ac:dyDescent="0.25">
      <c r="A411" s="47"/>
      <c r="B411" s="40"/>
      <c r="C411" s="41"/>
      <c r="D411" s="39"/>
      <c r="E411" s="43"/>
      <c r="F411" s="40"/>
      <c r="G411" s="41"/>
      <c r="H411" s="43"/>
      <c r="I411" s="43"/>
      <c r="J411" s="44">
        <v>0</v>
      </c>
      <c r="K411" s="44">
        <v>0</v>
      </c>
      <c r="L411" s="55">
        <v>0</v>
      </c>
      <c r="M411" s="55">
        <v>0</v>
      </c>
      <c r="N411" s="44">
        <v>0</v>
      </c>
      <c r="O411" s="34">
        <f t="shared" si="50"/>
        <v>0</v>
      </c>
      <c r="P411" s="34">
        <f t="shared" si="50"/>
        <v>0</v>
      </c>
      <c r="Q411" s="43"/>
      <c r="R411" s="43"/>
      <c r="S411" s="43"/>
      <c r="T411" s="43"/>
      <c r="U411" s="48"/>
      <c r="V411" s="41"/>
      <c r="W411" s="41"/>
      <c r="X411" s="50"/>
      <c r="Y411" s="34" t="e">
        <f>P411/AA411</f>
        <v>#DIV/0!</v>
      </c>
      <c r="Z411" s="44" t="e">
        <f t="shared" si="47"/>
        <v>#DIV/0!</v>
      </c>
      <c r="AA411" s="44">
        <f t="shared" si="53"/>
        <v>0</v>
      </c>
      <c r="AB411" s="44">
        <v>0</v>
      </c>
      <c r="AC411" s="44">
        <v>0</v>
      </c>
      <c r="AD411" s="44">
        <v>0</v>
      </c>
      <c r="AE411" s="44"/>
      <c r="AF411" s="44" t="e">
        <f t="shared" si="52"/>
        <v>#DIV/0!</v>
      </c>
      <c r="AG411" s="44"/>
      <c r="AH411" s="44" t="e">
        <f t="shared" si="51"/>
        <v>#DIV/0!</v>
      </c>
      <c r="AI411" s="44" t="e">
        <f t="shared" si="54"/>
        <v>#DIV/0!</v>
      </c>
      <c r="AJ411" s="44" t="e">
        <f t="shared" si="48"/>
        <v>#DIV/0!</v>
      </c>
      <c r="AK411" s="43"/>
      <c r="AL411" s="40"/>
      <c r="AM411" s="40"/>
      <c r="AN411" s="40"/>
      <c r="AO411" s="40"/>
      <c r="AP411" s="40"/>
      <c r="AQ411" s="49"/>
      <c r="AR411" s="41"/>
      <c r="AS411" s="41">
        <v>10</v>
      </c>
      <c r="AT411" s="34">
        <f>(J411*10)/100</f>
        <v>0</v>
      </c>
      <c r="AU411" s="43"/>
      <c r="AV411" s="44">
        <v>0</v>
      </c>
      <c r="AW411" s="46">
        <f t="shared" si="49"/>
        <v>0</v>
      </c>
      <c r="AX411" s="46">
        <f>O411</f>
        <v>0</v>
      </c>
      <c r="AY411" s="43"/>
    </row>
    <row r="412" spans="1:51" ht="15.75" customHeight="1" x14ac:dyDescent="0.25">
      <c r="A412" s="47"/>
      <c r="B412" s="40"/>
      <c r="C412" s="41"/>
      <c r="D412" s="39"/>
      <c r="E412" s="43"/>
      <c r="F412" s="40"/>
      <c r="G412" s="41"/>
      <c r="H412" s="43"/>
      <c r="I412" s="43"/>
      <c r="J412" s="44">
        <v>0</v>
      </c>
      <c r="K412" s="44">
        <v>0</v>
      </c>
      <c r="L412" s="55">
        <v>0</v>
      </c>
      <c r="M412" s="55">
        <v>0</v>
      </c>
      <c r="N412" s="44">
        <v>0</v>
      </c>
      <c r="O412" s="34">
        <f t="shared" si="50"/>
        <v>0</v>
      </c>
      <c r="P412" s="34">
        <f t="shared" si="50"/>
        <v>0</v>
      </c>
      <c r="Q412" s="43"/>
      <c r="R412" s="43"/>
      <c r="S412" s="43"/>
      <c r="T412" s="43"/>
      <c r="U412" s="48"/>
      <c r="V412" s="41"/>
      <c r="W412" s="41"/>
      <c r="X412" s="50"/>
      <c r="Y412" s="34" t="e">
        <f>P412/AA412</f>
        <v>#DIV/0!</v>
      </c>
      <c r="Z412" s="44" t="e">
        <f t="shared" si="47"/>
        <v>#DIV/0!</v>
      </c>
      <c r="AA412" s="44">
        <f t="shared" si="53"/>
        <v>0</v>
      </c>
      <c r="AB412" s="44">
        <v>0</v>
      </c>
      <c r="AC412" s="44">
        <v>0</v>
      </c>
      <c r="AD412" s="44">
        <v>0</v>
      </c>
      <c r="AE412" s="44"/>
      <c r="AF412" s="44" t="e">
        <f t="shared" si="52"/>
        <v>#DIV/0!</v>
      </c>
      <c r="AG412" s="44"/>
      <c r="AH412" s="44" t="e">
        <f t="shared" si="51"/>
        <v>#DIV/0!</v>
      </c>
      <c r="AI412" s="44" t="e">
        <f t="shared" si="54"/>
        <v>#DIV/0!</v>
      </c>
      <c r="AJ412" s="44" t="e">
        <f t="shared" si="48"/>
        <v>#DIV/0!</v>
      </c>
      <c r="AK412" s="43"/>
      <c r="AL412" s="40"/>
      <c r="AM412" s="40"/>
      <c r="AN412" s="40"/>
      <c r="AO412" s="40"/>
      <c r="AP412" s="40"/>
      <c r="AQ412" s="49"/>
      <c r="AR412" s="41"/>
      <c r="AS412" s="41">
        <v>10</v>
      </c>
      <c r="AT412" s="34">
        <f>(J412*10)/100</f>
        <v>0</v>
      </c>
      <c r="AU412" s="43"/>
      <c r="AV412" s="44">
        <v>0</v>
      </c>
      <c r="AW412" s="46">
        <f t="shared" si="49"/>
        <v>0</v>
      </c>
      <c r="AX412" s="46">
        <f>O412</f>
        <v>0</v>
      </c>
      <c r="AY412" s="43"/>
    </row>
    <row r="413" spans="1:51" ht="15.75" customHeight="1" x14ac:dyDescent="0.25">
      <c r="A413" s="47"/>
      <c r="B413" s="40"/>
      <c r="C413" s="41"/>
      <c r="D413" s="39"/>
      <c r="E413" s="43"/>
      <c r="F413" s="40"/>
      <c r="G413" s="41"/>
      <c r="H413" s="43"/>
      <c r="I413" s="43"/>
      <c r="J413" s="44">
        <v>0</v>
      </c>
      <c r="K413" s="44">
        <v>0</v>
      </c>
      <c r="L413" s="55">
        <v>0</v>
      </c>
      <c r="M413" s="55">
        <v>0</v>
      </c>
      <c r="N413" s="44">
        <v>0</v>
      </c>
      <c r="O413" s="34">
        <f t="shared" si="50"/>
        <v>0</v>
      </c>
      <c r="P413" s="34">
        <f t="shared" si="50"/>
        <v>0</v>
      </c>
      <c r="Q413" s="43"/>
      <c r="R413" s="43"/>
      <c r="S413" s="43"/>
      <c r="T413" s="43"/>
      <c r="U413" s="48"/>
      <c r="V413" s="41"/>
      <c r="W413" s="41"/>
      <c r="X413" s="50"/>
      <c r="Y413" s="34" t="e">
        <f>P413/AA413</f>
        <v>#DIV/0!</v>
      </c>
      <c r="Z413" s="44" t="e">
        <f t="shared" si="47"/>
        <v>#DIV/0!</v>
      </c>
      <c r="AA413" s="44">
        <f t="shared" si="53"/>
        <v>0</v>
      </c>
      <c r="AB413" s="44">
        <v>0</v>
      </c>
      <c r="AC413" s="44">
        <v>0</v>
      </c>
      <c r="AD413" s="44">
        <v>0</v>
      </c>
      <c r="AE413" s="44"/>
      <c r="AF413" s="44" t="e">
        <f t="shared" si="52"/>
        <v>#DIV/0!</v>
      </c>
      <c r="AG413" s="44"/>
      <c r="AH413" s="44" t="e">
        <f t="shared" si="51"/>
        <v>#DIV/0!</v>
      </c>
      <c r="AI413" s="44" t="e">
        <f t="shared" si="54"/>
        <v>#DIV/0!</v>
      </c>
      <c r="AJ413" s="44" t="e">
        <f t="shared" si="48"/>
        <v>#DIV/0!</v>
      </c>
      <c r="AK413" s="43"/>
      <c r="AL413" s="40"/>
      <c r="AM413" s="40"/>
      <c r="AN413" s="40"/>
      <c r="AO413" s="40"/>
      <c r="AP413" s="40"/>
      <c r="AQ413" s="49"/>
      <c r="AR413" s="41"/>
      <c r="AS413" s="41">
        <v>10</v>
      </c>
      <c r="AT413" s="34">
        <f>(J413*10)/100</f>
        <v>0</v>
      </c>
      <c r="AU413" s="43"/>
      <c r="AV413" s="44">
        <v>0</v>
      </c>
      <c r="AW413" s="46">
        <f t="shared" si="49"/>
        <v>0</v>
      </c>
      <c r="AX413" s="46">
        <f>O413</f>
        <v>0</v>
      </c>
      <c r="AY413" s="43"/>
    </row>
    <row r="414" spans="1:51" ht="15.75" customHeight="1" x14ac:dyDescent="0.25">
      <c r="A414" s="47"/>
      <c r="B414" s="40"/>
      <c r="C414" s="41"/>
      <c r="D414" s="39"/>
      <c r="E414" s="43"/>
      <c r="F414" s="40"/>
      <c r="G414" s="41"/>
      <c r="H414" s="43"/>
      <c r="I414" s="43"/>
      <c r="J414" s="44">
        <v>0</v>
      </c>
      <c r="K414" s="44">
        <v>0</v>
      </c>
      <c r="L414" s="55">
        <v>0</v>
      </c>
      <c r="M414" s="55">
        <v>0</v>
      </c>
      <c r="N414" s="44">
        <v>0</v>
      </c>
      <c r="O414" s="34">
        <f t="shared" si="50"/>
        <v>0</v>
      </c>
      <c r="P414" s="34">
        <f t="shared" si="50"/>
        <v>0</v>
      </c>
      <c r="Q414" s="43"/>
      <c r="R414" s="43"/>
      <c r="S414" s="43"/>
      <c r="T414" s="43"/>
      <c r="U414" s="48"/>
      <c r="V414" s="41"/>
      <c r="W414" s="41"/>
      <c r="X414" s="50"/>
      <c r="Y414" s="34" t="e">
        <f>P414/AA414</f>
        <v>#DIV/0!</v>
      </c>
      <c r="Z414" s="44" t="e">
        <f t="shared" ref="Z414:Z477" si="55">Y414*X414</f>
        <v>#DIV/0!</v>
      </c>
      <c r="AA414" s="44">
        <f t="shared" si="53"/>
        <v>0</v>
      </c>
      <c r="AB414" s="44">
        <v>0</v>
      </c>
      <c r="AC414" s="44">
        <v>0</v>
      </c>
      <c r="AD414" s="44">
        <v>0</v>
      </c>
      <c r="AE414" s="44"/>
      <c r="AF414" s="44" t="e">
        <f t="shared" si="52"/>
        <v>#DIV/0!</v>
      </c>
      <c r="AG414" s="44"/>
      <c r="AH414" s="44" t="e">
        <f t="shared" si="51"/>
        <v>#DIV/0!</v>
      </c>
      <c r="AI414" s="44" t="e">
        <f t="shared" si="54"/>
        <v>#DIV/0!</v>
      </c>
      <c r="AJ414" s="44" t="e">
        <f t="shared" si="48"/>
        <v>#DIV/0!</v>
      </c>
      <c r="AK414" s="43"/>
      <c r="AL414" s="40"/>
      <c r="AM414" s="40"/>
      <c r="AN414" s="40"/>
      <c r="AO414" s="40"/>
      <c r="AP414" s="40"/>
      <c r="AQ414" s="49"/>
      <c r="AR414" s="41"/>
      <c r="AS414" s="41">
        <v>10</v>
      </c>
      <c r="AT414" s="34">
        <f>(J414*10)/100</f>
        <v>0</v>
      </c>
      <c r="AU414" s="43"/>
      <c r="AV414" s="44">
        <v>0</v>
      </c>
      <c r="AW414" s="46">
        <f t="shared" si="49"/>
        <v>0</v>
      </c>
      <c r="AX414" s="46">
        <f>O414</f>
        <v>0</v>
      </c>
      <c r="AY414" s="43"/>
    </row>
    <row r="415" spans="1:51" ht="15.75" customHeight="1" x14ac:dyDescent="0.25">
      <c r="A415" s="47"/>
      <c r="B415" s="40"/>
      <c r="C415" s="41"/>
      <c r="D415" s="39"/>
      <c r="E415" s="43"/>
      <c r="F415" s="40"/>
      <c r="G415" s="41"/>
      <c r="H415" s="43"/>
      <c r="I415" s="43"/>
      <c r="J415" s="44">
        <v>0</v>
      </c>
      <c r="K415" s="44">
        <v>0</v>
      </c>
      <c r="L415" s="55">
        <v>0</v>
      </c>
      <c r="M415" s="55">
        <v>0</v>
      </c>
      <c r="N415" s="44">
        <v>0</v>
      </c>
      <c r="O415" s="34">
        <f t="shared" si="50"/>
        <v>0</v>
      </c>
      <c r="P415" s="34">
        <f t="shared" si="50"/>
        <v>0</v>
      </c>
      <c r="Q415" s="43"/>
      <c r="R415" s="43"/>
      <c r="S415" s="43"/>
      <c r="T415" s="43"/>
      <c r="U415" s="48"/>
      <c r="V415" s="41"/>
      <c r="W415" s="41"/>
      <c r="X415" s="50"/>
      <c r="Y415" s="34" t="e">
        <f>P415/AA415</f>
        <v>#DIV/0!</v>
      </c>
      <c r="Z415" s="44" t="e">
        <f t="shared" si="55"/>
        <v>#DIV/0!</v>
      </c>
      <c r="AA415" s="44">
        <f t="shared" si="53"/>
        <v>0</v>
      </c>
      <c r="AB415" s="44">
        <v>0</v>
      </c>
      <c r="AC415" s="44">
        <v>0</v>
      </c>
      <c r="AD415" s="44">
        <v>0</v>
      </c>
      <c r="AE415" s="44"/>
      <c r="AF415" s="44" t="e">
        <f t="shared" si="52"/>
        <v>#DIV/0!</v>
      </c>
      <c r="AG415" s="44"/>
      <c r="AH415" s="44" t="e">
        <f t="shared" si="51"/>
        <v>#DIV/0!</v>
      </c>
      <c r="AI415" s="44" t="e">
        <f t="shared" si="54"/>
        <v>#DIV/0!</v>
      </c>
      <c r="AJ415" s="44" t="e">
        <f t="shared" si="48"/>
        <v>#DIV/0!</v>
      </c>
      <c r="AK415" s="43"/>
      <c r="AL415" s="40"/>
      <c r="AM415" s="40"/>
      <c r="AN415" s="40"/>
      <c r="AO415" s="40"/>
      <c r="AP415" s="40"/>
      <c r="AQ415" s="49"/>
      <c r="AR415" s="41"/>
      <c r="AS415" s="41">
        <v>10</v>
      </c>
      <c r="AT415" s="34">
        <f>(J415*10)/100</f>
        <v>0</v>
      </c>
      <c r="AU415" s="43"/>
      <c r="AV415" s="44">
        <v>0</v>
      </c>
      <c r="AW415" s="46">
        <f t="shared" si="49"/>
        <v>0</v>
      </c>
      <c r="AX415" s="46">
        <f>O415</f>
        <v>0</v>
      </c>
      <c r="AY415" s="43"/>
    </row>
    <row r="416" spans="1:51" ht="15.75" customHeight="1" x14ac:dyDescent="0.25">
      <c r="A416" s="47"/>
      <c r="B416" s="40"/>
      <c r="C416" s="41"/>
      <c r="D416" s="39"/>
      <c r="E416" s="43"/>
      <c r="F416" s="40"/>
      <c r="G416" s="41"/>
      <c r="H416" s="43"/>
      <c r="I416" s="43"/>
      <c r="J416" s="44">
        <v>0</v>
      </c>
      <c r="K416" s="44">
        <v>0</v>
      </c>
      <c r="L416" s="55">
        <v>0</v>
      </c>
      <c r="M416" s="55">
        <v>0</v>
      </c>
      <c r="N416" s="44">
        <v>0</v>
      </c>
      <c r="O416" s="34">
        <f t="shared" si="50"/>
        <v>0</v>
      </c>
      <c r="P416" s="34">
        <f t="shared" si="50"/>
        <v>0</v>
      </c>
      <c r="Q416" s="43"/>
      <c r="R416" s="43"/>
      <c r="S416" s="43"/>
      <c r="T416" s="43"/>
      <c r="U416" s="48"/>
      <c r="V416" s="41"/>
      <c r="W416" s="41"/>
      <c r="X416" s="50"/>
      <c r="Y416" s="34" t="e">
        <f>P416/AA416</f>
        <v>#DIV/0!</v>
      </c>
      <c r="Z416" s="44" t="e">
        <f t="shared" si="55"/>
        <v>#DIV/0!</v>
      </c>
      <c r="AA416" s="44">
        <f t="shared" si="53"/>
        <v>0</v>
      </c>
      <c r="AB416" s="44">
        <v>0</v>
      </c>
      <c r="AC416" s="44">
        <v>0</v>
      </c>
      <c r="AD416" s="44">
        <v>0</v>
      </c>
      <c r="AE416" s="44"/>
      <c r="AF416" s="44" t="e">
        <f t="shared" si="52"/>
        <v>#DIV/0!</v>
      </c>
      <c r="AG416" s="44"/>
      <c r="AH416" s="44" t="e">
        <f t="shared" si="51"/>
        <v>#DIV/0!</v>
      </c>
      <c r="AI416" s="44" t="e">
        <f t="shared" si="54"/>
        <v>#DIV/0!</v>
      </c>
      <c r="AJ416" s="44" t="e">
        <f t="shared" ref="AJ416:AJ479" si="56">_xlfn.CEILING.MATH(AI416)</f>
        <v>#DIV/0!</v>
      </c>
      <c r="AK416" s="43"/>
      <c r="AL416" s="40"/>
      <c r="AM416" s="40"/>
      <c r="AN416" s="40"/>
      <c r="AO416" s="40"/>
      <c r="AP416" s="40"/>
      <c r="AQ416" s="49"/>
      <c r="AR416" s="41"/>
      <c r="AS416" s="41">
        <v>10</v>
      </c>
      <c r="AT416" s="34">
        <f>(J416*10)/100</f>
        <v>0</v>
      </c>
      <c r="AU416" s="43"/>
      <c r="AV416" s="44">
        <v>0</v>
      </c>
      <c r="AW416" s="46">
        <f t="shared" ref="AW416:AW479" si="57">AX416-AV416</f>
        <v>0</v>
      </c>
      <c r="AX416" s="46">
        <f>O416</f>
        <v>0</v>
      </c>
      <c r="AY416" s="43"/>
    </row>
    <row r="417" spans="1:51" ht="15.75" customHeight="1" x14ac:dyDescent="0.25">
      <c r="A417" s="47"/>
      <c r="B417" s="40"/>
      <c r="C417" s="41"/>
      <c r="D417" s="39"/>
      <c r="E417" s="43"/>
      <c r="F417" s="40"/>
      <c r="G417" s="41"/>
      <c r="H417" s="43"/>
      <c r="I417" s="43"/>
      <c r="J417" s="44">
        <v>0</v>
      </c>
      <c r="K417" s="44">
        <v>0</v>
      </c>
      <c r="L417" s="55">
        <v>0</v>
      </c>
      <c r="M417" s="55">
        <v>0</v>
      </c>
      <c r="N417" s="44">
        <v>0</v>
      </c>
      <c r="O417" s="34">
        <f t="shared" si="50"/>
        <v>0</v>
      </c>
      <c r="P417" s="34">
        <f t="shared" si="50"/>
        <v>0</v>
      </c>
      <c r="Q417" s="43"/>
      <c r="R417" s="43"/>
      <c r="S417" s="43"/>
      <c r="T417" s="43"/>
      <c r="U417" s="48"/>
      <c r="V417" s="41"/>
      <c r="W417" s="41"/>
      <c r="X417" s="50"/>
      <c r="Y417" s="34" t="e">
        <f>P417/AA417</f>
        <v>#DIV/0!</v>
      </c>
      <c r="Z417" s="44" t="e">
        <f t="shared" si="55"/>
        <v>#DIV/0!</v>
      </c>
      <c r="AA417" s="44">
        <f t="shared" si="53"/>
        <v>0</v>
      </c>
      <c r="AB417" s="44">
        <v>0</v>
      </c>
      <c r="AC417" s="44">
        <v>0</v>
      </c>
      <c r="AD417" s="44">
        <v>0</v>
      </c>
      <c r="AE417" s="44"/>
      <c r="AF417" s="44" t="e">
        <f t="shared" si="52"/>
        <v>#DIV/0!</v>
      </c>
      <c r="AG417" s="44"/>
      <c r="AH417" s="44" t="e">
        <f t="shared" si="51"/>
        <v>#DIV/0!</v>
      </c>
      <c r="AI417" s="44" t="e">
        <f t="shared" si="54"/>
        <v>#DIV/0!</v>
      </c>
      <c r="AJ417" s="44" t="e">
        <f t="shared" si="56"/>
        <v>#DIV/0!</v>
      </c>
      <c r="AK417" s="43"/>
      <c r="AL417" s="40"/>
      <c r="AM417" s="40"/>
      <c r="AN417" s="40"/>
      <c r="AO417" s="40"/>
      <c r="AP417" s="40"/>
      <c r="AQ417" s="49"/>
      <c r="AR417" s="41"/>
      <c r="AS417" s="41">
        <v>10</v>
      </c>
      <c r="AT417" s="34">
        <f>(J417*10)/100</f>
        <v>0</v>
      </c>
      <c r="AU417" s="43"/>
      <c r="AV417" s="44">
        <v>0</v>
      </c>
      <c r="AW417" s="46">
        <f t="shared" si="57"/>
        <v>0</v>
      </c>
      <c r="AX417" s="46">
        <f>O417</f>
        <v>0</v>
      </c>
      <c r="AY417" s="43"/>
    </row>
    <row r="418" spans="1:51" ht="15.75" customHeight="1" x14ac:dyDescent="0.25">
      <c r="A418" s="47"/>
      <c r="B418" s="40"/>
      <c r="C418" s="41"/>
      <c r="D418" s="39"/>
      <c r="E418" s="43"/>
      <c r="F418" s="40"/>
      <c r="G418" s="41"/>
      <c r="H418" s="43"/>
      <c r="I418" s="43"/>
      <c r="J418" s="44">
        <v>0</v>
      </c>
      <c r="K418" s="44">
        <v>0</v>
      </c>
      <c r="L418" s="55">
        <v>0</v>
      </c>
      <c r="M418" s="55">
        <v>0</v>
      </c>
      <c r="N418" s="44">
        <v>0</v>
      </c>
      <c r="O418" s="34">
        <f t="shared" si="50"/>
        <v>0</v>
      </c>
      <c r="P418" s="34">
        <f t="shared" si="50"/>
        <v>0</v>
      </c>
      <c r="Q418" s="43"/>
      <c r="R418" s="43"/>
      <c r="S418" s="43"/>
      <c r="T418" s="43"/>
      <c r="U418" s="48"/>
      <c r="V418" s="41"/>
      <c r="W418" s="41"/>
      <c r="X418" s="50"/>
      <c r="Y418" s="34" t="e">
        <f>P418/AA418</f>
        <v>#DIV/0!</v>
      </c>
      <c r="Z418" s="44" t="e">
        <f t="shared" si="55"/>
        <v>#DIV/0!</v>
      </c>
      <c r="AA418" s="44">
        <f t="shared" si="53"/>
        <v>0</v>
      </c>
      <c r="AB418" s="44">
        <v>0</v>
      </c>
      <c r="AC418" s="44">
        <v>0</v>
      </c>
      <c r="AD418" s="44">
        <v>0</v>
      </c>
      <c r="AE418" s="44"/>
      <c r="AF418" s="44" t="e">
        <f t="shared" si="52"/>
        <v>#DIV/0!</v>
      </c>
      <c r="AG418" s="44"/>
      <c r="AH418" s="44" t="e">
        <f t="shared" si="51"/>
        <v>#DIV/0!</v>
      </c>
      <c r="AI418" s="44" t="e">
        <f t="shared" si="54"/>
        <v>#DIV/0!</v>
      </c>
      <c r="AJ418" s="44" t="e">
        <f t="shared" si="56"/>
        <v>#DIV/0!</v>
      </c>
      <c r="AK418" s="43"/>
      <c r="AL418" s="40"/>
      <c r="AM418" s="40"/>
      <c r="AN418" s="40"/>
      <c r="AO418" s="40"/>
      <c r="AP418" s="40"/>
      <c r="AQ418" s="49"/>
      <c r="AR418" s="41"/>
      <c r="AS418" s="41">
        <v>10</v>
      </c>
      <c r="AT418" s="34">
        <f>(J418*10)/100</f>
        <v>0</v>
      </c>
      <c r="AU418" s="43"/>
      <c r="AV418" s="44">
        <v>0</v>
      </c>
      <c r="AW418" s="46">
        <f t="shared" si="57"/>
        <v>0</v>
      </c>
      <c r="AX418" s="46">
        <f>O418</f>
        <v>0</v>
      </c>
      <c r="AY418" s="43"/>
    </row>
    <row r="419" spans="1:51" ht="15.75" customHeight="1" x14ac:dyDescent="0.25">
      <c r="A419" s="47"/>
      <c r="B419" s="40"/>
      <c r="C419" s="41"/>
      <c r="D419" s="39"/>
      <c r="E419" s="43"/>
      <c r="F419" s="40"/>
      <c r="G419" s="41"/>
      <c r="H419" s="43"/>
      <c r="I419" s="43"/>
      <c r="J419" s="44">
        <v>0</v>
      </c>
      <c r="K419" s="44">
        <v>0</v>
      </c>
      <c r="L419" s="55">
        <v>0</v>
      </c>
      <c r="M419" s="55">
        <v>0</v>
      </c>
      <c r="N419" s="44">
        <v>0</v>
      </c>
      <c r="O419" s="34">
        <f t="shared" si="50"/>
        <v>0</v>
      </c>
      <c r="P419" s="34">
        <f t="shared" si="50"/>
        <v>0</v>
      </c>
      <c r="Q419" s="43"/>
      <c r="R419" s="43"/>
      <c r="S419" s="43"/>
      <c r="T419" s="43"/>
      <c r="U419" s="48"/>
      <c r="V419" s="41"/>
      <c r="W419" s="41"/>
      <c r="X419" s="50"/>
      <c r="Y419" s="34" t="e">
        <f>P419/AA419</f>
        <v>#DIV/0!</v>
      </c>
      <c r="Z419" s="44" t="e">
        <f t="shared" si="55"/>
        <v>#DIV/0!</v>
      </c>
      <c r="AA419" s="44">
        <f t="shared" si="53"/>
        <v>0</v>
      </c>
      <c r="AB419" s="44">
        <v>0</v>
      </c>
      <c r="AC419" s="44">
        <v>0</v>
      </c>
      <c r="AD419" s="44">
        <v>0</v>
      </c>
      <c r="AE419" s="44"/>
      <c r="AF419" s="44" t="e">
        <f t="shared" si="52"/>
        <v>#DIV/0!</v>
      </c>
      <c r="AG419" s="44"/>
      <c r="AH419" s="44" t="e">
        <f t="shared" si="51"/>
        <v>#DIV/0!</v>
      </c>
      <c r="AI419" s="44" t="e">
        <f t="shared" si="54"/>
        <v>#DIV/0!</v>
      </c>
      <c r="AJ419" s="44" t="e">
        <f t="shared" si="56"/>
        <v>#DIV/0!</v>
      </c>
      <c r="AK419" s="43"/>
      <c r="AL419" s="40"/>
      <c r="AM419" s="40"/>
      <c r="AN419" s="40"/>
      <c r="AO419" s="40"/>
      <c r="AP419" s="40"/>
      <c r="AQ419" s="49"/>
      <c r="AR419" s="41"/>
      <c r="AS419" s="41">
        <v>10</v>
      </c>
      <c r="AT419" s="34">
        <f>(J419*10)/100</f>
        <v>0</v>
      </c>
      <c r="AU419" s="43"/>
      <c r="AV419" s="44">
        <v>0</v>
      </c>
      <c r="AW419" s="46">
        <f t="shared" si="57"/>
        <v>0</v>
      </c>
      <c r="AX419" s="46">
        <f>O419</f>
        <v>0</v>
      </c>
      <c r="AY419" s="43"/>
    </row>
    <row r="420" spans="1:51" ht="15.75" customHeight="1" x14ac:dyDescent="0.25">
      <c r="A420" s="47"/>
      <c r="B420" s="40"/>
      <c r="C420" s="41"/>
      <c r="D420" s="39"/>
      <c r="E420" s="43"/>
      <c r="F420" s="40"/>
      <c r="G420" s="41"/>
      <c r="H420" s="43"/>
      <c r="I420" s="43"/>
      <c r="J420" s="44">
        <v>0</v>
      </c>
      <c r="K420" s="44">
        <v>0</v>
      </c>
      <c r="L420" s="55">
        <v>0</v>
      </c>
      <c r="M420" s="55">
        <v>0</v>
      </c>
      <c r="N420" s="44">
        <v>0</v>
      </c>
      <c r="O420" s="34">
        <f t="shared" si="50"/>
        <v>0</v>
      </c>
      <c r="P420" s="34">
        <f t="shared" si="50"/>
        <v>0</v>
      </c>
      <c r="Q420" s="43"/>
      <c r="R420" s="43"/>
      <c r="S420" s="43"/>
      <c r="T420" s="43"/>
      <c r="U420" s="48"/>
      <c r="V420" s="41"/>
      <c r="W420" s="41"/>
      <c r="X420" s="50"/>
      <c r="Y420" s="34" t="e">
        <f>P420/AA420</f>
        <v>#DIV/0!</v>
      </c>
      <c r="Z420" s="44" t="e">
        <f t="shared" si="55"/>
        <v>#DIV/0!</v>
      </c>
      <c r="AA420" s="44">
        <f t="shared" si="53"/>
        <v>0</v>
      </c>
      <c r="AB420" s="44">
        <v>0</v>
      </c>
      <c r="AC420" s="44">
        <v>0</v>
      </c>
      <c r="AD420" s="44">
        <v>0</v>
      </c>
      <c r="AE420" s="44"/>
      <c r="AF420" s="44" t="e">
        <f t="shared" si="52"/>
        <v>#DIV/0!</v>
      </c>
      <c r="AG420" s="44"/>
      <c r="AH420" s="44" t="e">
        <f t="shared" si="51"/>
        <v>#DIV/0!</v>
      </c>
      <c r="AI420" s="44" t="e">
        <f t="shared" si="54"/>
        <v>#DIV/0!</v>
      </c>
      <c r="AJ420" s="44" t="e">
        <f t="shared" si="56"/>
        <v>#DIV/0!</v>
      </c>
      <c r="AK420" s="43"/>
      <c r="AL420" s="40"/>
      <c r="AM420" s="40"/>
      <c r="AN420" s="40"/>
      <c r="AO420" s="40"/>
      <c r="AP420" s="40"/>
      <c r="AQ420" s="49"/>
      <c r="AR420" s="41"/>
      <c r="AS420" s="41">
        <v>10</v>
      </c>
      <c r="AT420" s="34">
        <f>(J420*10)/100</f>
        <v>0</v>
      </c>
      <c r="AU420" s="43"/>
      <c r="AV420" s="44">
        <v>0</v>
      </c>
      <c r="AW420" s="46">
        <f t="shared" si="57"/>
        <v>0</v>
      </c>
      <c r="AX420" s="46">
        <f>O420</f>
        <v>0</v>
      </c>
      <c r="AY420" s="43"/>
    </row>
    <row r="421" spans="1:51" ht="15.75" customHeight="1" x14ac:dyDescent="0.25">
      <c r="A421" s="47"/>
      <c r="B421" s="40"/>
      <c r="C421" s="41"/>
      <c r="D421" s="39"/>
      <c r="E421" s="43"/>
      <c r="F421" s="40"/>
      <c r="G421" s="41"/>
      <c r="H421" s="43"/>
      <c r="I421" s="43"/>
      <c r="J421" s="44">
        <v>0</v>
      </c>
      <c r="K421" s="44">
        <v>0</v>
      </c>
      <c r="L421" s="55">
        <v>0</v>
      </c>
      <c r="M421" s="55">
        <v>0</v>
      </c>
      <c r="N421" s="44">
        <v>0</v>
      </c>
      <c r="O421" s="34">
        <f t="shared" si="50"/>
        <v>0</v>
      </c>
      <c r="P421" s="34">
        <f t="shared" si="50"/>
        <v>0</v>
      </c>
      <c r="Q421" s="43"/>
      <c r="R421" s="43"/>
      <c r="S421" s="43"/>
      <c r="T421" s="43"/>
      <c r="U421" s="48"/>
      <c r="V421" s="41"/>
      <c r="W421" s="41"/>
      <c r="X421" s="50"/>
      <c r="Y421" s="34" t="e">
        <f>P421/AA421</f>
        <v>#DIV/0!</v>
      </c>
      <c r="Z421" s="44" t="e">
        <f t="shared" si="55"/>
        <v>#DIV/0!</v>
      </c>
      <c r="AA421" s="44">
        <f t="shared" si="53"/>
        <v>0</v>
      </c>
      <c r="AB421" s="44">
        <v>0</v>
      </c>
      <c r="AC421" s="44">
        <v>0</v>
      </c>
      <c r="AD421" s="44">
        <v>0</v>
      </c>
      <c r="AE421" s="44"/>
      <c r="AF421" s="44" t="e">
        <f t="shared" si="52"/>
        <v>#DIV/0!</v>
      </c>
      <c r="AG421" s="44"/>
      <c r="AH421" s="44" t="e">
        <f t="shared" si="51"/>
        <v>#DIV/0!</v>
      </c>
      <c r="AI421" s="44" t="e">
        <f t="shared" si="54"/>
        <v>#DIV/0!</v>
      </c>
      <c r="AJ421" s="44" t="e">
        <f t="shared" si="56"/>
        <v>#DIV/0!</v>
      </c>
      <c r="AK421" s="43"/>
      <c r="AL421" s="40"/>
      <c r="AM421" s="40"/>
      <c r="AN421" s="40"/>
      <c r="AO421" s="40"/>
      <c r="AP421" s="40"/>
      <c r="AQ421" s="49"/>
      <c r="AR421" s="41"/>
      <c r="AS421" s="41">
        <v>10</v>
      </c>
      <c r="AT421" s="34">
        <f>(J421*10)/100</f>
        <v>0</v>
      </c>
      <c r="AU421" s="43"/>
      <c r="AV421" s="44">
        <v>0</v>
      </c>
      <c r="AW421" s="46">
        <f t="shared" si="57"/>
        <v>0</v>
      </c>
      <c r="AX421" s="46">
        <f>O421</f>
        <v>0</v>
      </c>
      <c r="AY421" s="43"/>
    </row>
    <row r="422" spans="1:51" ht="15.75" customHeight="1" x14ac:dyDescent="0.25">
      <c r="A422" s="47"/>
      <c r="B422" s="40"/>
      <c r="C422" s="41"/>
      <c r="D422" s="39"/>
      <c r="E422" s="43"/>
      <c r="F422" s="40"/>
      <c r="G422" s="41"/>
      <c r="H422" s="43"/>
      <c r="I422" s="43"/>
      <c r="J422" s="44">
        <v>0</v>
      </c>
      <c r="K422" s="44">
        <v>0</v>
      </c>
      <c r="L422" s="55">
        <v>0</v>
      </c>
      <c r="M422" s="55">
        <v>0</v>
      </c>
      <c r="N422" s="44">
        <v>0</v>
      </c>
      <c r="O422" s="34">
        <f t="shared" si="50"/>
        <v>0</v>
      </c>
      <c r="P422" s="34">
        <f t="shared" si="50"/>
        <v>0</v>
      </c>
      <c r="Q422" s="43"/>
      <c r="R422" s="43"/>
      <c r="S422" s="43"/>
      <c r="T422" s="43"/>
      <c r="U422" s="48"/>
      <c r="V422" s="41"/>
      <c r="W422" s="41"/>
      <c r="X422" s="50"/>
      <c r="Y422" s="34" t="e">
        <f>P422/AA422</f>
        <v>#DIV/0!</v>
      </c>
      <c r="Z422" s="44" t="e">
        <f t="shared" si="55"/>
        <v>#DIV/0!</v>
      </c>
      <c r="AA422" s="44">
        <f t="shared" si="53"/>
        <v>0</v>
      </c>
      <c r="AB422" s="44">
        <v>0</v>
      </c>
      <c r="AC422" s="44">
        <v>0</v>
      </c>
      <c r="AD422" s="44">
        <v>0</v>
      </c>
      <c r="AE422" s="44"/>
      <c r="AF422" s="44" t="e">
        <f t="shared" si="52"/>
        <v>#DIV/0!</v>
      </c>
      <c r="AG422" s="44"/>
      <c r="AH422" s="44" t="e">
        <f t="shared" si="51"/>
        <v>#DIV/0!</v>
      </c>
      <c r="AI422" s="44" t="e">
        <f t="shared" si="54"/>
        <v>#DIV/0!</v>
      </c>
      <c r="AJ422" s="44" t="e">
        <f t="shared" si="56"/>
        <v>#DIV/0!</v>
      </c>
      <c r="AK422" s="43"/>
      <c r="AL422" s="40"/>
      <c r="AM422" s="40"/>
      <c r="AN422" s="40"/>
      <c r="AO422" s="40"/>
      <c r="AP422" s="40"/>
      <c r="AQ422" s="49"/>
      <c r="AR422" s="41"/>
      <c r="AS422" s="41">
        <v>10</v>
      </c>
      <c r="AT422" s="34">
        <f>(J422*10)/100</f>
        <v>0</v>
      </c>
      <c r="AU422" s="43"/>
      <c r="AV422" s="44">
        <v>0</v>
      </c>
      <c r="AW422" s="46">
        <f t="shared" si="57"/>
        <v>0</v>
      </c>
      <c r="AX422" s="46">
        <f>O422</f>
        <v>0</v>
      </c>
      <c r="AY422" s="43"/>
    </row>
    <row r="423" spans="1:51" ht="15.75" customHeight="1" x14ac:dyDescent="0.25">
      <c r="A423" s="47"/>
      <c r="B423" s="40"/>
      <c r="C423" s="41"/>
      <c r="D423" s="39"/>
      <c r="E423" s="43"/>
      <c r="F423" s="40"/>
      <c r="G423" s="41"/>
      <c r="H423" s="43"/>
      <c r="I423" s="43"/>
      <c r="J423" s="44">
        <v>0</v>
      </c>
      <c r="K423" s="44">
        <v>0</v>
      </c>
      <c r="L423" s="55">
        <v>0</v>
      </c>
      <c r="M423" s="55">
        <v>0</v>
      </c>
      <c r="N423" s="44">
        <v>0</v>
      </c>
      <c r="O423" s="34">
        <f t="shared" si="50"/>
        <v>0</v>
      </c>
      <c r="P423" s="34">
        <f t="shared" si="50"/>
        <v>0</v>
      </c>
      <c r="Q423" s="43"/>
      <c r="R423" s="43"/>
      <c r="S423" s="43"/>
      <c r="T423" s="43"/>
      <c r="U423" s="48"/>
      <c r="V423" s="41"/>
      <c r="W423" s="41"/>
      <c r="X423" s="50"/>
      <c r="Y423" s="34" t="e">
        <f>P423/AA423</f>
        <v>#DIV/0!</v>
      </c>
      <c r="Z423" s="44" t="e">
        <f t="shared" si="55"/>
        <v>#DIV/0!</v>
      </c>
      <c r="AA423" s="44">
        <f t="shared" si="53"/>
        <v>0</v>
      </c>
      <c r="AB423" s="44">
        <v>0</v>
      </c>
      <c r="AC423" s="44">
        <v>0</v>
      </c>
      <c r="AD423" s="44">
        <v>0</v>
      </c>
      <c r="AE423" s="44"/>
      <c r="AF423" s="44" t="e">
        <f t="shared" si="52"/>
        <v>#DIV/0!</v>
      </c>
      <c r="AG423" s="44"/>
      <c r="AH423" s="44" t="e">
        <f t="shared" si="51"/>
        <v>#DIV/0!</v>
      </c>
      <c r="AI423" s="44" t="e">
        <f t="shared" si="54"/>
        <v>#DIV/0!</v>
      </c>
      <c r="AJ423" s="44" t="e">
        <f t="shared" si="56"/>
        <v>#DIV/0!</v>
      </c>
      <c r="AK423" s="43"/>
      <c r="AL423" s="40"/>
      <c r="AM423" s="40"/>
      <c r="AN423" s="40"/>
      <c r="AO423" s="40"/>
      <c r="AP423" s="40"/>
      <c r="AQ423" s="49"/>
      <c r="AR423" s="41"/>
      <c r="AS423" s="41">
        <v>10</v>
      </c>
      <c r="AT423" s="34">
        <f>(J423*10)/100</f>
        <v>0</v>
      </c>
      <c r="AU423" s="43"/>
      <c r="AV423" s="44">
        <v>0</v>
      </c>
      <c r="AW423" s="46">
        <f t="shared" si="57"/>
        <v>0</v>
      </c>
      <c r="AX423" s="46">
        <f>O423</f>
        <v>0</v>
      </c>
      <c r="AY423" s="43"/>
    </row>
    <row r="424" spans="1:51" ht="15.75" customHeight="1" x14ac:dyDescent="0.25">
      <c r="A424" s="47"/>
      <c r="B424" s="40"/>
      <c r="C424" s="41"/>
      <c r="D424" s="39"/>
      <c r="E424" s="43"/>
      <c r="F424" s="40"/>
      <c r="G424" s="41"/>
      <c r="H424" s="43"/>
      <c r="I424" s="43"/>
      <c r="J424" s="44">
        <v>0</v>
      </c>
      <c r="K424" s="44">
        <v>0</v>
      </c>
      <c r="L424" s="55">
        <v>0</v>
      </c>
      <c r="M424" s="55">
        <v>0</v>
      </c>
      <c r="N424" s="44">
        <v>0</v>
      </c>
      <c r="O424" s="34">
        <f t="shared" si="50"/>
        <v>0</v>
      </c>
      <c r="P424" s="34">
        <f t="shared" si="50"/>
        <v>0</v>
      </c>
      <c r="Q424" s="43"/>
      <c r="R424" s="43"/>
      <c r="S424" s="43"/>
      <c r="T424" s="43"/>
      <c r="U424" s="48"/>
      <c r="V424" s="41"/>
      <c r="W424" s="41"/>
      <c r="X424" s="50"/>
      <c r="Y424" s="34" t="e">
        <f>P424/AA424</f>
        <v>#DIV/0!</v>
      </c>
      <c r="Z424" s="44" t="e">
        <f t="shared" si="55"/>
        <v>#DIV/0!</v>
      </c>
      <c r="AA424" s="44">
        <f t="shared" si="53"/>
        <v>0</v>
      </c>
      <c r="AB424" s="44">
        <v>0</v>
      </c>
      <c r="AC424" s="44">
        <v>0</v>
      </c>
      <c r="AD424" s="44">
        <v>0</v>
      </c>
      <c r="AE424" s="44"/>
      <c r="AF424" s="44" t="e">
        <f t="shared" si="52"/>
        <v>#DIV/0!</v>
      </c>
      <c r="AG424" s="44"/>
      <c r="AH424" s="44" t="e">
        <f t="shared" si="51"/>
        <v>#DIV/0!</v>
      </c>
      <c r="AI424" s="44" t="e">
        <f t="shared" si="54"/>
        <v>#DIV/0!</v>
      </c>
      <c r="AJ424" s="44" t="e">
        <f t="shared" si="56"/>
        <v>#DIV/0!</v>
      </c>
      <c r="AK424" s="43"/>
      <c r="AL424" s="40"/>
      <c r="AM424" s="40"/>
      <c r="AN424" s="40"/>
      <c r="AO424" s="40"/>
      <c r="AP424" s="40"/>
      <c r="AQ424" s="49"/>
      <c r="AR424" s="41"/>
      <c r="AS424" s="41">
        <v>10</v>
      </c>
      <c r="AT424" s="34">
        <f>(J424*10)/100</f>
        <v>0</v>
      </c>
      <c r="AU424" s="43"/>
      <c r="AV424" s="44">
        <v>0</v>
      </c>
      <c r="AW424" s="46">
        <f t="shared" si="57"/>
        <v>0</v>
      </c>
      <c r="AX424" s="46">
        <f>O424</f>
        <v>0</v>
      </c>
      <c r="AY424" s="43"/>
    </row>
    <row r="425" spans="1:51" ht="15.75" customHeight="1" x14ac:dyDescent="0.25">
      <c r="A425" s="47"/>
      <c r="B425" s="40"/>
      <c r="C425" s="41"/>
      <c r="D425" s="39"/>
      <c r="E425" s="43"/>
      <c r="F425" s="40"/>
      <c r="G425" s="41"/>
      <c r="H425" s="43"/>
      <c r="I425" s="43"/>
      <c r="J425" s="44">
        <v>0</v>
      </c>
      <c r="K425" s="44">
        <v>0</v>
      </c>
      <c r="L425" s="55">
        <v>0</v>
      </c>
      <c r="M425" s="55">
        <v>0</v>
      </c>
      <c r="N425" s="44">
        <v>0</v>
      </c>
      <c r="O425" s="34">
        <f t="shared" si="50"/>
        <v>0</v>
      </c>
      <c r="P425" s="34">
        <f t="shared" si="50"/>
        <v>0</v>
      </c>
      <c r="Q425" s="43"/>
      <c r="R425" s="43"/>
      <c r="S425" s="43"/>
      <c r="T425" s="43"/>
      <c r="U425" s="48"/>
      <c r="V425" s="41"/>
      <c r="W425" s="41"/>
      <c r="X425" s="50"/>
      <c r="Y425" s="34" t="e">
        <f>P425/AA425</f>
        <v>#DIV/0!</v>
      </c>
      <c r="Z425" s="44" t="e">
        <f t="shared" si="55"/>
        <v>#DIV/0!</v>
      </c>
      <c r="AA425" s="44">
        <f t="shared" si="53"/>
        <v>0</v>
      </c>
      <c r="AB425" s="44">
        <v>0</v>
      </c>
      <c r="AC425" s="44">
        <v>0</v>
      </c>
      <c r="AD425" s="44">
        <v>0</v>
      </c>
      <c r="AE425" s="44"/>
      <c r="AF425" s="44" t="e">
        <f t="shared" si="52"/>
        <v>#DIV/0!</v>
      </c>
      <c r="AG425" s="44"/>
      <c r="AH425" s="44" t="e">
        <f t="shared" si="51"/>
        <v>#DIV/0!</v>
      </c>
      <c r="AI425" s="44" t="e">
        <f t="shared" si="54"/>
        <v>#DIV/0!</v>
      </c>
      <c r="AJ425" s="44" t="e">
        <f t="shared" si="56"/>
        <v>#DIV/0!</v>
      </c>
      <c r="AK425" s="43"/>
      <c r="AL425" s="40"/>
      <c r="AM425" s="40"/>
      <c r="AN425" s="40"/>
      <c r="AO425" s="40"/>
      <c r="AP425" s="40"/>
      <c r="AQ425" s="49"/>
      <c r="AR425" s="41"/>
      <c r="AS425" s="41">
        <v>10</v>
      </c>
      <c r="AT425" s="34">
        <f>(J425*10)/100</f>
        <v>0</v>
      </c>
      <c r="AU425" s="43"/>
      <c r="AV425" s="44">
        <v>0</v>
      </c>
      <c r="AW425" s="46">
        <f t="shared" si="57"/>
        <v>0</v>
      </c>
      <c r="AX425" s="46">
        <f>O425</f>
        <v>0</v>
      </c>
      <c r="AY425" s="43"/>
    </row>
    <row r="426" spans="1:51" ht="15.75" customHeight="1" x14ac:dyDescent="0.25">
      <c r="A426" s="47"/>
      <c r="B426" s="40"/>
      <c r="C426" s="41"/>
      <c r="D426" s="39"/>
      <c r="E426" s="43"/>
      <c r="F426" s="40"/>
      <c r="G426" s="41"/>
      <c r="H426" s="43"/>
      <c r="I426" s="43"/>
      <c r="J426" s="44">
        <v>0</v>
      </c>
      <c r="K426" s="44">
        <v>0</v>
      </c>
      <c r="L426" s="55">
        <v>0</v>
      </c>
      <c r="M426" s="55">
        <v>0</v>
      </c>
      <c r="N426" s="44">
        <v>0</v>
      </c>
      <c r="O426" s="34">
        <f t="shared" si="50"/>
        <v>0</v>
      </c>
      <c r="P426" s="34">
        <f t="shared" si="50"/>
        <v>0</v>
      </c>
      <c r="Q426" s="43"/>
      <c r="R426" s="43"/>
      <c r="S426" s="43"/>
      <c r="T426" s="43"/>
      <c r="U426" s="48"/>
      <c r="V426" s="41"/>
      <c r="W426" s="41"/>
      <c r="X426" s="50"/>
      <c r="Y426" s="34" t="e">
        <f>P426/AA426</f>
        <v>#DIV/0!</v>
      </c>
      <c r="Z426" s="44" t="e">
        <f t="shared" si="55"/>
        <v>#DIV/0!</v>
      </c>
      <c r="AA426" s="44">
        <f t="shared" si="53"/>
        <v>0</v>
      </c>
      <c r="AB426" s="44">
        <v>0</v>
      </c>
      <c r="AC426" s="44">
        <v>0</v>
      </c>
      <c r="AD426" s="44">
        <v>0</v>
      </c>
      <c r="AE426" s="44"/>
      <c r="AF426" s="44" t="e">
        <f t="shared" si="52"/>
        <v>#DIV/0!</v>
      </c>
      <c r="AG426" s="44"/>
      <c r="AH426" s="44" t="e">
        <f t="shared" si="51"/>
        <v>#DIV/0!</v>
      </c>
      <c r="AI426" s="44" t="e">
        <f t="shared" si="54"/>
        <v>#DIV/0!</v>
      </c>
      <c r="AJ426" s="44" t="e">
        <f t="shared" si="56"/>
        <v>#DIV/0!</v>
      </c>
      <c r="AK426" s="43"/>
      <c r="AL426" s="40"/>
      <c r="AM426" s="40"/>
      <c r="AN426" s="40"/>
      <c r="AO426" s="40"/>
      <c r="AP426" s="40"/>
      <c r="AQ426" s="49"/>
      <c r="AR426" s="41"/>
      <c r="AS426" s="41">
        <v>10</v>
      </c>
      <c r="AT426" s="34">
        <f>(J426*10)/100</f>
        <v>0</v>
      </c>
      <c r="AU426" s="43"/>
      <c r="AV426" s="44">
        <v>0</v>
      </c>
      <c r="AW426" s="46">
        <f t="shared" si="57"/>
        <v>0</v>
      </c>
      <c r="AX426" s="46">
        <f>O426</f>
        <v>0</v>
      </c>
      <c r="AY426" s="43"/>
    </row>
    <row r="427" spans="1:51" ht="15.75" customHeight="1" x14ac:dyDescent="0.25">
      <c r="A427" s="47"/>
      <c r="B427" s="40"/>
      <c r="C427" s="41"/>
      <c r="D427" s="39"/>
      <c r="E427" s="43"/>
      <c r="F427" s="40"/>
      <c r="G427" s="41"/>
      <c r="H427" s="43"/>
      <c r="I427" s="43"/>
      <c r="J427" s="44">
        <v>0</v>
      </c>
      <c r="K427" s="44">
        <v>0</v>
      </c>
      <c r="L427" s="55">
        <v>0</v>
      </c>
      <c r="M427" s="55">
        <v>0</v>
      </c>
      <c r="N427" s="44">
        <v>0</v>
      </c>
      <c r="O427" s="34">
        <f t="shared" si="50"/>
        <v>0</v>
      </c>
      <c r="P427" s="34">
        <f t="shared" si="50"/>
        <v>0</v>
      </c>
      <c r="Q427" s="43"/>
      <c r="R427" s="43"/>
      <c r="S427" s="43"/>
      <c r="T427" s="43"/>
      <c r="U427" s="48"/>
      <c r="V427" s="41"/>
      <c r="W427" s="41"/>
      <c r="X427" s="50"/>
      <c r="Y427" s="34" t="e">
        <f>P427/AA427</f>
        <v>#DIV/0!</v>
      </c>
      <c r="Z427" s="44" t="e">
        <f t="shared" si="55"/>
        <v>#DIV/0!</v>
      </c>
      <c r="AA427" s="44">
        <f t="shared" si="53"/>
        <v>0</v>
      </c>
      <c r="AB427" s="44">
        <v>0</v>
      </c>
      <c r="AC427" s="44">
        <v>0</v>
      </c>
      <c r="AD427" s="44">
        <v>0</v>
      </c>
      <c r="AE427" s="44"/>
      <c r="AF427" s="44" t="e">
        <f t="shared" si="52"/>
        <v>#DIV/0!</v>
      </c>
      <c r="AG427" s="44"/>
      <c r="AH427" s="44" t="e">
        <f t="shared" si="51"/>
        <v>#DIV/0!</v>
      </c>
      <c r="AI427" s="44" t="e">
        <f t="shared" si="54"/>
        <v>#DIV/0!</v>
      </c>
      <c r="AJ427" s="44" t="e">
        <f t="shared" si="56"/>
        <v>#DIV/0!</v>
      </c>
      <c r="AK427" s="43"/>
      <c r="AL427" s="40"/>
      <c r="AM427" s="40"/>
      <c r="AN427" s="40"/>
      <c r="AO427" s="40"/>
      <c r="AP427" s="40"/>
      <c r="AQ427" s="49"/>
      <c r="AR427" s="41"/>
      <c r="AS427" s="41">
        <v>10</v>
      </c>
      <c r="AT427" s="34">
        <f>(J427*10)/100</f>
        <v>0</v>
      </c>
      <c r="AU427" s="43"/>
      <c r="AV427" s="44">
        <v>0</v>
      </c>
      <c r="AW427" s="46">
        <f t="shared" si="57"/>
        <v>0</v>
      </c>
      <c r="AX427" s="46">
        <f>O427</f>
        <v>0</v>
      </c>
      <c r="AY427" s="43"/>
    </row>
    <row r="428" spans="1:51" ht="15.75" customHeight="1" x14ac:dyDescent="0.25">
      <c r="A428" s="47"/>
      <c r="B428" s="40"/>
      <c r="C428" s="41"/>
      <c r="D428" s="39"/>
      <c r="E428" s="43"/>
      <c r="F428" s="40"/>
      <c r="G428" s="41"/>
      <c r="H428" s="43"/>
      <c r="I428" s="43"/>
      <c r="J428" s="44">
        <v>0</v>
      </c>
      <c r="K428" s="44">
        <v>0</v>
      </c>
      <c r="L428" s="55">
        <v>0</v>
      </c>
      <c r="M428" s="55">
        <v>0</v>
      </c>
      <c r="N428" s="44">
        <v>0</v>
      </c>
      <c r="O428" s="34">
        <f t="shared" si="50"/>
        <v>0</v>
      </c>
      <c r="P428" s="34">
        <f t="shared" si="50"/>
        <v>0</v>
      </c>
      <c r="Q428" s="43"/>
      <c r="R428" s="43"/>
      <c r="S428" s="43"/>
      <c r="T428" s="43"/>
      <c r="U428" s="48"/>
      <c r="V428" s="41"/>
      <c r="W428" s="41"/>
      <c r="X428" s="50"/>
      <c r="Y428" s="34" t="e">
        <f>P428/AA428</f>
        <v>#DIV/0!</v>
      </c>
      <c r="Z428" s="44" t="e">
        <f t="shared" si="55"/>
        <v>#DIV/0!</v>
      </c>
      <c r="AA428" s="44">
        <f t="shared" si="53"/>
        <v>0</v>
      </c>
      <c r="AB428" s="44">
        <v>0</v>
      </c>
      <c r="AC428" s="44">
        <v>0</v>
      </c>
      <c r="AD428" s="44">
        <v>0</v>
      </c>
      <c r="AE428" s="44"/>
      <c r="AF428" s="44" t="e">
        <f t="shared" si="52"/>
        <v>#DIV/0!</v>
      </c>
      <c r="AG428" s="44"/>
      <c r="AH428" s="44" t="e">
        <f t="shared" si="51"/>
        <v>#DIV/0!</v>
      </c>
      <c r="AI428" s="44" t="e">
        <f t="shared" si="54"/>
        <v>#DIV/0!</v>
      </c>
      <c r="AJ428" s="44" t="e">
        <f t="shared" si="56"/>
        <v>#DIV/0!</v>
      </c>
      <c r="AK428" s="43"/>
      <c r="AL428" s="40"/>
      <c r="AM428" s="40"/>
      <c r="AN428" s="40"/>
      <c r="AO428" s="40"/>
      <c r="AP428" s="40"/>
      <c r="AQ428" s="49"/>
      <c r="AR428" s="41"/>
      <c r="AS428" s="41">
        <v>10</v>
      </c>
      <c r="AT428" s="34">
        <f>(J428*10)/100</f>
        <v>0</v>
      </c>
      <c r="AU428" s="43"/>
      <c r="AV428" s="44">
        <v>0</v>
      </c>
      <c r="AW428" s="46">
        <f t="shared" si="57"/>
        <v>0</v>
      </c>
      <c r="AX428" s="46">
        <f>O428</f>
        <v>0</v>
      </c>
      <c r="AY428" s="43"/>
    </row>
    <row r="429" spans="1:51" ht="15.75" customHeight="1" x14ac:dyDescent="0.25">
      <c r="A429" s="47"/>
      <c r="B429" s="40"/>
      <c r="C429" s="41"/>
      <c r="D429" s="39"/>
      <c r="E429" s="43"/>
      <c r="F429" s="40"/>
      <c r="G429" s="41"/>
      <c r="H429" s="43"/>
      <c r="I429" s="43"/>
      <c r="J429" s="44">
        <v>0</v>
      </c>
      <c r="K429" s="44">
        <v>0</v>
      </c>
      <c r="L429" s="55">
        <v>0</v>
      </c>
      <c r="M429" s="55">
        <v>0</v>
      </c>
      <c r="N429" s="44">
        <v>0</v>
      </c>
      <c r="O429" s="34">
        <f t="shared" si="50"/>
        <v>0</v>
      </c>
      <c r="P429" s="34">
        <f t="shared" si="50"/>
        <v>0</v>
      </c>
      <c r="Q429" s="43"/>
      <c r="R429" s="43"/>
      <c r="S429" s="43"/>
      <c r="T429" s="43"/>
      <c r="U429" s="48"/>
      <c r="V429" s="41"/>
      <c r="W429" s="41"/>
      <c r="X429" s="50"/>
      <c r="Y429" s="34" t="e">
        <f>P429/AA429</f>
        <v>#DIV/0!</v>
      </c>
      <c r="Z429" s="44" t="e">
        <f t="shared" si="55"/>
        <v>#DIV/0!</v>
      </c>
      <c r="AA429" s="44">
        <f t="shared" si="53"/>
        <v>0</v>
      </c>
      <c r="AB429" s="44">
        <v>0</v>
      </c>
      <c r="AC429" s="44">
        <v>0</v>
      </c>
      <c r="AD429" s="44">
        <v>0</v>
      </c>
      <c r="AE429" s="44"/>
      <c r="AF429" s="44" t="e">
        <f t="shared" si="52"/>
        <v>#DIV/0!</v>
      </c>
      <c r="AG429" s="44"/>
      <c r="AH429" s="44" t="e">
        <f t="shared" si="51"/>
        <v>#DIV/0!</v>
      </c>
      <c r="AI429" s="44" t="e">
        <f t="shared" si="54"/>
        <v>#DIV/0!</v>
      </c>
      <c r="AJ429" s="44" t="e">
        <f t="shared" si="56"/>
        <v>#DIV/0!</v>
      </c>
      <c r="AK429" s="43"/>
      <c r="AL429" s="40"/>
      <c r="AM429" s="40"/>
      <c r="AN429" s="40"/>
      <c r="AO429" s="40"/>
      <c r="AP429" s="40"/>
      <c r="AQ429" s="49"/>
      <c r="AR429" s="41"/>
      <c r="AS429" s="41">
        <v>10</v>
      </c>
      <c r="AT429" s="34">
        <f>(J429*10)/100</f>
        <v>0</v>
      </c>
      <c r="AU429" s="43"/>
      <c r="AV429" s="44">
        <v>0</v>
      </c>
      <c r="AW429" s="46">
        <f t="shared" si="57"/>
        <v>0</v>
      </c>
      <c r="AX429" s="46">
        <f>O429</f>
        <v>0</v>
      </c>
      <c r="AY429" s="43"/>
    </row>
    <row r="430" spans="1:51" ht="15.75" customHeight="1" x14ac:dyDescent="0.25">
      <c r="A430" s="47"/>
      <c r="B430" s="40"/>
      <c r="C430" s="41"/>
      <c r="D430" s="39"/>
      <c r="E430" s="43"/>
      <c r="F430" s="40"/>
      <c r="G430" s="41"/>
      <c r="H430" s="43"/>
      <c r="I430" s="43"/>
      <c r="J430" s="44">
        <v>0</v>
      </c>
      <c r="K430" s="44">
        <v>0</v>
      </c>
      <c r="L430" s="55">
        <v>0</v>
      </c>
      <c r="M430" s="55">
        <v>0</v>
      </c>
      <c r="N430" s="44">
        <v>0</v>
      </c>
      <c r="O430" s="34">
        <f t="shared" si="50"/>
        <v>0</v>
      </c>
      <c r="P430" s="34">
        <f t="shared" si="50"/>
        <v>0</v>
      </c>
      <c r="Q430" s="43"/>
      <c r="R430" s="43"/>
      <c r="S430" s="43"/>
      <c r="T430" s="43"/>
      <c r="U430" s="48"/>
      <c r="V430" s="41"/>
      <c r="W430" s="41"/>
      <c r="X430" s="50"/>
      <c r="Y430" s="34" t="e">
        <f>P430/AA430</f>
        <v>#DIV/0!</v>
      </c>
      <c r="Z430" s="44" t="e">
        <f t="shared" si="55"/>
        <v>#DIV/0!</v>
      </c>
      <c r="AA430" s="44">
        <f t="shared" si="53"/>
        <v>0</v>
      </c>
      <c r="AB430" s="44">
        <v>0</v>
      </c>
      <c r="AC430" s="44">
        <v>0</v>
      </c>
      <c r="AD430" s="44">
        <v>0</v>
      </c>
      <c r="AE430" s="44"/>
      <c r="AF430" s="44" t="e">
        <f t="shared" si="52"/>
        <v>#DIV/0!</v>
      </c>
      <c r="AG430" s="44"/>
      <c r="AH430" s="44" t="e">
        <f t="shared" si="51"/>
        <v>#DIV/0!</v>
      </c>
      <c r="AI430" s="44" t="e">
        <f t="shared" si="54"/>
        <v>#DIV/0!</v>
      </c>
      <c r="AJ430" s="44" t="e">
        <f t="shared" si="56"/>
        <v>#DIV/0!</v>
      </c>
      <c r="AK430" s="43"/>
      <c r="AL430" s="40"/>
      <c r="AM430" s="40"/>
      <c r="AN430" s="40"/>
      <c r="AO430" s="40"/>
      <c r="AP430" s="40"/>
      <c r="AQ430" s="49"/>
      <c r="AR430" s="41"/>
      <c r="AS430" s="41">
        <v>10</v>
      </c>
      <c r="AT430" s="34">
        <f>(J430*10)/100</f>
        <v>0</v>
      </c>
      <c r="AU430" s="43"/>
      <c r="AV430" s="44">
        <v>0</v>
      </c>
      <c r="AW430" s="46">
        <f t="shared" si="57"/>
        <v>0</v>
      </c>
      <c r="AX430" s="46">
        <f>O430</f>
        <v>0</v>
      </c>
      <c r="AY430" s="43"/>
    </row>
    <row r="431" spans="1:51" ht="15.75" customHeight="1" x14ac:dyDescent="0.25">
      <c r="A431" s="47"/>
      <c r="B431" s="40"/>
      <c r="C431" s="41"/>
      <c r="D431" s="39"/>
      <c r="E431" s="43"/>
      <c r="F431" s="40"/>
      <c r="G431" s="41"/>
      <c r="H431" s="43"/>
      <c r="I431" s="43"/>
      <c r="J431" s="44">
        <v>0</v>
      </c>
      <c r="K431" s="44">
        <v>0</v>
      </c>
      <c r="L431" s="55">
        <v>0</v>
      </c>
      <c r="M431" s="55">
        <v>0</v>
      </c>
      <c r="N431" s="44">
        <v>0</v>
      </c>
      <c r="O431" s="34">
        <f t="shared" si="50"/>
        <v>0</v>
      </c>
      <c r="P431" s="34">
        <f t="shared" si="50"/>
        <v>0</v>
      </c>
      <c r="Q431" s="43"/>
      <c r="R431" s="43"/>
      <c r="S431" s="43"/>
      <c r="T431" s="43"/>
      <c r="U431" s="48"/>
      <c r="V431" s="41"/>
      <c r="W431" s="41"/>
      <c r="X431" s="50"/>
      <c r="Y431" s="34" t="e">
        <f>P431/AA431</f>
        <v>#DIV/0!</v>
      </c>
      <c r="Z431" s="44" t="e">
        <f t="shared" si="55"/>
        <v>#DIV/0!</v>
      </c>
      <c r="AA431" s="44">
        <f t="shared" si="53"/>
        <v>0</v>
      </c>
      <c r="AB431" s="44">
        <v>0</v>
      </c>
      <c r="AC431" s="44">
        <v>0</v>
      </c>
      <c r="AD431" s="44">
        <v>0</v>
      </c>
      <c r="AE431" s="44"/>
      <c r="AF431" s="44" t="e">
        <f t="shared" si="52"/>
        <v>#DIV/0!</v>
      </c>
      <c r="AG431" s="44"/>
      <c r="AH431" s="44" t="e">
        <f t="shared" si="51"/>
        <v>#DIV/0!</v>
      </c>
      <c r="AI431" s="44" t="e">
        <f t="shared" si="54"/>
        <v>#DIV/0!</v>
      </c>
      <c r="AJ431" s="44" t="e">
        <f t="shared" si="56"/>
        <v>#DIV/0!</v>
      </c>
      <c r="AK431" s="43"/>
      <c r="AL431" s="40"/>
      <c r="AM431" s="40"/>
      <c r="AN431" s="40"/>
      <c r="AO431" s="40"/>
      <c r="AP431" s="40"/>
      <c r="AQ431" s="49"/>
      <c r="AR431" s="41"/>
      <c r="AS431" s="41">
        <v>10</v>
      </c>
      <c r="AT431" s="34">
        <f>(J431*10)/100</f>
        <v>0</v>
      </c>
      <c r="AU431" s="43"/>
      <c r="AV431" s="44">
        <v>0</v>
      </c>
      <c r="AW431" s="46">
        <f t="shared" si="57"/>
        <v>0</v>
      </c>
      <c r="AX431" s="46">
        <f>O431</f>
        <v>0</v>
      </c>
      <c r="AY431" s="43"/>
    </row>
    <row r="432" spans="1:51" ht="15.75" customHeight="1" x14ac:dyDescent="0.25">
      <c r="A432" s="47"/>
      <c r="B432" s="40"/>
      <c r="C432" s="41"/>
      <c r="D432" s="39"/>
      <c r="E432" s="43"/>
      <c r="F432" s="40"/>
      <c r="G432" s="41"/>
      <c r="H432" s="43"/>
      <c r="I432" s="43"/>
      <c r="J432" s="44">
        <v>0</v>
      </c>
      <c r="K432" s="44">
        <v>0</v>
      </c>
      <c r="L432" s="55">
        <v>0</v>
      </c>
      <c r="M432" s="55">
        <v>0</v>
      </c>
      <c r="N432" s="44">
        <v>0</v>
      </c>
      <c r="O432" s="34">
        <f t="shared" si="50"/>
        <v>0</v>
      </c>
      <c r="P432" s="34">
        <f t="shared" si="50"/>
        <v>0</v>
      </c>
      <c r="Q432" s="43"/>
      <c r="R432" s="43"/>
      <c r="S432" s="43"/>
      <c r="T432" s="43"/>
      <c r="U432" s="48"/>
      <c r="V432" s="41"/>
      <c r="W432" s="41"/>
      <c r="X432" s="50"/>
      <c r="Y432" s="34" t="e">
        <f>P432/AA432</f>
        <v>#DIV/0!</v>
      </c>
      <c r="Z432" s="44" t="e">
        <f t="shared" si="55"/>
        <v>#DIV/0!</v>
      </c>
      <c r="AA432" s="44">
        <f t="shared" si="53"/>
        <v>0</v>
      </c>
      <c r="AB432" s="44">
        <v>0</v>
      </c>
      <c r="AC432" s="44">
        <v>0</v>
      </c>
      <c r="AD432" s="44">
        <v>0</v>
      </c>
      <c r="AE432" s="44"/>
      <c r="AF432" s="44" t="e">
        <f t="shared" si="52"/>
        <v>#DIV/0!</v>
      </c>
      <c r="AG432" s="44"/>
      <c r="AH432" s="44" t="e">
        <f t="shared" si="51"/>
        <v>#DIV/0!</v>
      </c>
      <c r="AI432" s="44" t="e">
        <f t="shared" si="54"/>
        <v>#DIV/0!</v>
      </c>
      <c r="AJ432" s="44" t="e">
        <f t="shared" si="56"/>
        <v>#DIV/0!</v>
      </c>
      <c r="AK432" s="43"/>
      <c r="AL432" s="40"/>
      <c r="AM432" s="40"/>
      <c r="AN432" s="40"/>
      <c r="AO432" s="40"/>
      <c r="AP432" s="40"/>
      <c r="AQ432" s="49"/>
      <c r="AR432" s="41"/>
      <c r="AS432" s="41">
        <v>10</v>
      </c>
      <c r="AT432" s="34">
        <f>(J432*10)/100</f>
        <v>0</v>
      </c>
      <c r="AU432" s="43"/>
      <c r="AV432" s="44">
        <v>0</v>
      </c>
      <c r="AW432" s="46">
        <f t="shared" si="57"/>
        <v>0</v>
      </c>
      <c r="AX432" s="46">
        <f>O432</f>
        <v>0</v>
      </c>
      <c r="AY432" s="43"/>
    </row>
    <row r="433" spans="1:51" ht="15.75" customHeight="1" x14ac:dyDescent="0.25">
      <c r="A433" s="47"/>
      <c r="B433" s="40"/>
      <c r="C433" s="41"/>
      <c r="D433" s="39"/>
      <c r="E433" s="43"/>
      <c r="F433" s="40"/>
      <c r="G433" s="41"/>
      <c r="H433" s="43"/>
      <c r="I433" s="43"/>
      <c r="J433" s="44">
        <v>0</v>
      </c>
      <c r="K433" s="44">
        <v>0</v>
      </c>
      <c r="L433" s="55">
        <v>0</v>
      </c>
      <c r="M433" s="55">
        <v>0</v>
      </c>
      <c r="N433" s="44">
        <v>0</v>
      </c>
      <c r="O433" s="34">
        <f t="shared" si="50"/>
        <v>0</v>
      </c>
      <c r="P433" s="34">
        <f t="shared" si="50"/>
        <v>0</v>
      </c>
      <c r="Q433" s="43"/>
      <c r="R433" s="43"/>
      <c r="S433" s="43"/>
      <c r="T433" s="43"/>
      <c r="U433" s="48"/>
      <c r="V433" s="41"/>
      <c r="W433" s="41"/>
      <c r="X433" s="50"/>
      <c r="Y433" s="34" t="e">
        <f>P433/AA433</f>
        <v>#DIV/0!</v>
      </c>
      <c r="Z433" s="44" t="e">
        <f t="shared" si="55"/>
        <v>#DIV/0!</v>
      </c>
      <c r="AA433" s="44">
        <f t="shared" si="53"/>
        <v>0</v>
      </c>
      <c r="AB433" s="44">
        <v>0</v>
      </c>
      <c r="AC433" s="44">
        <v>0</v>
      </c>
      <c r="AD433" s="44">
        <v>0</v>
      </c>
      <c r="AE433" s="44"/>
      <c r="AF433" s="44" t="e">
        <f t="shared" si="52"/>
        <v>#DIV/0!</v>
      </c>
      <c r="AG433" s="44"/>
      <c r="AH433" s="44" t="e">
        <f t="shared" si="51"/>
        <v>#DIV/0!</v>
      </c>
      <c r="AI433" s="44" t="e">
        <f t="shared" si="54"/>
        <v>#DIV/0!</v>
      </c>
      <c r="AJ433" s="44" t="e">
        <f t="shared" si="56"/>
        <v>#DIV/0!</v>
      </c>
      <c r="AK433" s="43"/>
      <c r="AL433" s="40"/>
      <c r="AM433" s="40"/>
      <c r="AN433" s="40"/>
      <c r="AO433" s="40"/>
      <c r="AP433" s="40"/>
      <c r="AQ433" s="49"/>
      <c r="AR433" s="41"/>
      <c r="AS433" s="41">
        <v>10</v>
      </c>
      <c r="AT433" s="34">
        <f>(J433*10)/100</f>
        <v>0</v>
      </c>
      <c r="AU433" s="43"/>
      <c r="AV433" s="44">
        <v>0</v>
      </c>
      <c r="AW433" s="46">
        <f t="shared" si="57"/>
        <v>0</v>
      </c>
      <c r="AX433" s="46">
        <f>O433</f>
        <v>0</v>
      </c>
      <c r="AY433" s="43"/>
    </row>
    <row r="434" spans="1:51" ht="15.75" customHeight="1" x14ac:dyDescent="0.25">
      <c r="A434" s="47"/>
      <c r="B434" s="40"/>
      <c r="C434" s="41"/>
      <c r="D434" s="39"/>
      <c r="E434" s="43"/>
      <c r="F434" s="40"/>
      <c r="G434" s="41"/>
      <c r="H434" s="43"/>
      <c r="I434" s="43"/>
      <c r="J434" s="44">
        <v>0</v>
      </c>
      <c r="K434" s="44">
        <v>0</v>
      </c>
      <c r="L434" s="55">
        <v>0</v>
      </c>
      <c r="M434" s="55">
        <v>0</v>
      </c>
      <c r="N434" s="44">
        <v>0</v>
      </c>
      <c r="O434" s="34">
        <f t="shared" si="50"/>
        <v>0</v>
      </c>
      <c r="P434" s="34">
        <f t="shared" si="50"/>
        <v>0</v>
      </c>
      <c r="Q434" s="43"/>
      <c r="R434" s="43"/>
      <c r="S434" s="43"/>
      <c r="T434" s="43"/>
      <c r="U434" s="48"/>
      <c r="V434" s="41"/>
      <c r="W434" s="41"/>
      <c r="X434" s="50"/>
      <c r="Y434" s="34" t="e">
        <f>P434/AA434</f>
        <v>#DIV/0!</v>
      </c>
      <c r="Z434" s="44" t="e">
        <f t="shared" si="55"/>
        <v>#DIV/0!</v>
      </c>
      <c r="AA434" s="44">
        <f t="shared" si="53"/>
        <v>0</v>
      </c>
      <c r="AB434" s="44">
        <v>0</v>
      </c>
      <c r="AC434" s="44">
        <v>0</v>
      </c>
      <c r="AD434" s="44">
        <v>0</v>
      </c>
      <c r="AE434" s="44"/>
      <c r="AF434" s="44" t="e">
        <f t="shared" si="52"/>
        <v>#DIV/0!</v>
      </c>
      <c r="AG434" s="44"/>
      <c r="AH434" s="44" t="e">
        <f t="shared" si="51"/>
        <v>#DIV/0!</v>
      </c>
      <c r="AI434" s="44" t="e">
        <f t="shared" si="54"/>
        <v>#DIV/0!</v>
      </c>
      <c r="AJ434" s="44" t="e">
        <f t="shared" si="56"/>
        <v>#DIV/0!</v>
      </c>
      <c r="AK434" s="43"/>
      <c r="AL434" s="40"/>
      <c r="AM434" s="40"/>
      <c r="AN434" s="40"/>
      <c r="AO434" s="40"/>
      <c r="AP434" s="40"/>
      <c r="AQ434" s="49"/>
      <c r="AR434" s="41"/>
      <c r="AS434" s="41">
        <v>10</v>
      </c>
      <c r="AT434" s="34">
        <f>(J434*10)/100</f>
        <v>0</v>
      </c>
      <c r="AU434" s="43"/>
      <c r="AV434" s="44">
        <v>0</v>
      </c>
      <c r="AW434" s="46">
        <f t="shared" si="57"/>
        <v>0</v>
      </c>
      <c r="AX434" s="46">
        <f>O434</f>
        <v>0</v>
      </c>
      <c r="AY434" s="43"/>
    </row>
    <row r="435" spans="1:51" ht="15.75" customHeight="1" x14ac:dyDescent="0.25">
      <c r="A435" s="47"/>
      <c r="B435" s="40"/>
      <c r="C435" s="41"/>
      <c r="D435" s="39"/>
      <c r="E435" s="43"/>
      <c r="F435" s="40"/>
      <c r="G435" s="41"/>
      <c r="H435" s="43"/>
      <c r="I435" s="43"/>
      <c r="J435" s="44">
        <v>0</v>
      </c>
      <c r="K435" s="44">
        <v>0</v>
      </c>
      <c r="L435" s="55">
        <v>0</v>
      </c>
      <c r="M435" s="55">
        <v>0</v>
      </c>
      <c r="N435" s="44">
        <v>0</v>
      </c>
      <c r="O435" s="34">
        <f t="shared" si="50"/>
        <v>0</v>
      </c>
      <c r="P435" s="34">
        <f t="shared" si="50"/>
        <v>0</v>
      </c>
      <c r="Q435" s="43"/>
      <c r="R435" s="43"/>
      <c r="S435" s="43"/>
      <c r="T435" s="43"/>
      <c r="U435" s="48"/>
      <c r="V435" s="41"/>
      <c r="W435" s="41"/>
      <c r="X435" s="50"/>
      <c r="Y435" s="34" t="e">
        <f>P435/AA435</f>
        <v>#DIV/0!</v>
      </c>
      <c r="Z435" s="44" t="e">
        <f t="shared" si="55"/>
        <v>#DIV/0!</v>
      </c>
      <c r="AA435" s="44">
        <f t="shared" si="53"/>
        <v>0</v>
      </c>
      <c r="AB435" s="44">
        <v>0</v>
      </c>
      <c r="AC435" s="44">
        <v>0</v>
      </c>
      <c r="AD435" s="44">
        <v>0</v>
      </c>
      <c r="AE435" s="44"/>
      <c r="AF435" s="44" t="e">
        <f t="shared" si="52"/>
        <v>#DIV/0!</v>
      </c>
      <c r="AG435" s="44"/>
      <c r="AH435" s="44" t="e">
        <f t="shared" si="51"/>
        <v>#DIV/0!</v>
      </c>
      <c r="AI435" s="44" t="e">
        <f t="shared" si="54"/>
        <v>#DIV/0!</v>
      </c>
      <c r="AJ435" s="44" t="e">
        <f t="shared" si="56"/>
        <v>#DIV/0!</v>
      </c>
      <c r="AK435" s="43"/>
      <c r="AL435" s="40"/>
      <c r="AM435" s="40"/>
      <c r="AN435" s="40"/>
      <c r="AO435" s="40"/>
      <c r="AP435" s="40"/>
      <c r="AQ435" s="49"/>
      <c r="AR435" s="41"/>
      <c r="AS435" s="41">
        <v>10</v>
      </c>
      <c r="AT435" s="34">
        <f>(J435*10)/100</f>
        <v>0</v>
      </c>
      <c r="AU435" s="43"/>
      <c r="AV435" s="44">
        <v>0</v>
      </c>
      <c r="AW435" s="46">
        <f t="shared" si="57"/>
        <v>0</v>
      </c>
      <c r="AX435" s="46">
        <f>O435</f>
        <v>0</v>
      </c>
      <c r="AY435" s="43"/>
    </row>
    <row r="436" spans="1:51" ht="15.75" customHeight="1" x14ac:dyDescent="0.25">
      <c r="A436" s="47"/>
      <c r="B436" s="40"/>
      <c r="C436" s="41"/>
      <c r="D436" s="39"/>
      <c r="E436" s="43"/>
      <c r="F436" s="40"/>
      <c r="G436" s="41"/>
      <c r="H436" s="43"/>
      <c r="I436" s="43"/>
      <c r="J436" s="44">
        <v>0</v>
      </c>
      <c r="K436" s="44">
        <v>0</v>
      </c>
      <c r="L436" s="55">
        <v>0</v>
      </c>
      <c r="M436" s="55">
        <v>0</v>
      </c>
      <c r="N436" s="44">
        <v>0</v>
      </c>
      <c r="O436" s="34">
        <f t="shared" si="50"/>
        <v>0</v>
      </c>
      <c r="P436" s="34">
        <f t="shared" si="50"/>
        <v>0</v>
      </c>
      <c r="Q436" s="43"/>
      <c r="R436" s="43"/>
      <c r="S436" s="43"/>
      <c r="T436" s="43"/>
      <c r="U436" s="48"/>
      <c r="V436" s="41"/>
      <c r="W436" s="41"/>
      <c r="X436" s="50"/>
      <c r="Y436" s="34" t="e">
        <f>P436/AA436</f>
        <v>#DIV/0!</v>
      </c>
      <c r="Z436" s="44" t="e">
        <f t="shared" si="55"/>
        <v>#DIV/0!</v>
      </c>
      <c r="AA436" s="44">
        <f t="shared" si="53"/>
        <v>0</v>
      </c>
      <c r="AB436" s="44">
        <v>0</v>
      </c>
      <c r="AC436" s="44">
        <v>0</v>
      </c>
      <c r="AD436" s="44">
        <v>0</v>
      </c>
      <c r="AE436" s="44"/>
      <c r="AF436" s="44" t="e">
        <f t="shared" si="52"/>
        <v>#DIV/0!</v>
      </c>
      <c r="AG436" s="44"/>
      <c r="AH436" s="44" t="e">
        <f t="shared" si="51"/>
        <v>#DIV/0!</v>
      </c>
      <c r="AI436" s="44" t="e">
        <f t="shared" si="54"/>
        <v>#DIV/0!</v>
      </c>
      <c r="AJ436" s="44" t="e">
        <f t="shared" si="56"/>
        <v>#DIV/0!</v>
      </c>
      <c r="AK436" s="43"/>
      <c r="AL436" s="40"/>
      <c r="AM436" s="40"/>
      <c r="AN436" s="40"/>
      <c r="AO436" s="40"/>
      <c r="AP436" s="40"/>
      <c r="AQ436" s="49"/>
      <c r="AR436" s="41"/>
      <c r="AS436" s="41">
        <v>10</v>
      </c>
      <c r="AT436" s="34">
        <f>(J436*10)/100</f>
        <v>0</v>
      </c>
      <c r="AU436" s="43"/>
      <c r="AV436" s="44">
        <v>0</v>
      </c>
      <c r="AW436" s="46">
        <f t="shared" si="57"/>
        <v>0</v>
      </c>
      <c r="AX436" s="46">
        <f>O436</f>
        <v>0</v>
      </c>
      <c r="AY436" s="43"/>
    </row>
    <row r="437" spans="1:51" ht="15.75" customHeight="1" x14ac:dyDescent="0.25">
      <c r="A437" s="47"/>
      <c r="B437" s="40"/>
      <c r="C437" s="41"/>
      <c r="D437" s="39"/>
      <c r="E437" s="43"/>
      <c r="F437" s="40"/>
      <c r="G437" s="41"/>
      <c r="H437" s="43"/>
      <c r="I437" s="43"/>
      <c r="J437" s="44">
        <v>0</v>
      </c>
      <c r="K437" s="44">
        <v>0</v>
      </c>
      <c r="L437" s="55">
        <v>0</v>
      </c>
      <c r="M437" s="55">
        <v>0</v>
      </c>
      <c r="N437" s="44">
        <v>0</v>
      </c>
      <c r="O437" s="34">
        <f t="shared" si="50"/>
        <v>0</v>
      </c>
      <c r="P437" s="34">
        <f t="shared" si="50"/>
        <v>0</v>
      </c>
      <c r="Q437" s="43"/>
      <c r="R437" s="43"/>
      <c r="S437" s="43"/>
      <c r="T437" s="43"/>
      <c r="U437" s="48"/>
      <c r="V437" s="41"/>
      <c r="W437" s="41"/>
      <c r="X437" s="50"/>
      <c r="Y437" s="34" t="e">
        <f>P437/AA437</f>
        <v>#DIV/0!</v>
      </c>
      <c r="Z437" s="44" t="e">
        <f t="shared" si="55"/>
        <v>#DIV/0!</v>
      </c>
      <c r="AA437" s="44">
        <f t="shared" si="53"/>
        <v>0</v>
      </c>
      <c r="AB437" s="44">
        <v>0</v>
      </c>
      <c r="AC437" s="44">
        <v>0</v>
      </c>
      <c r="AD437" s="44">
        <v>0</v>
      </c>
      <c r="AE437" s="44"/>
      <c r="AF437" s="44" t="e">
        <f t="shared" si="52"/>
        <v>#DIV/0!</v>
      </c>
      <c r="AG437" s="44"/>
      <c r="AH437" s="44" t="e">
        <f t="shared" si="51"/>
        <v>#DIV/0!</v>
      </c>
      <c r="AI437" s="44" t="e">
        <f t="shared" si="54"/>
        <v>#DIV/0!</v>
      </c>
      <c r="AJ437" s="44" t="e">
        <f t="shared" si="56"/>
        <v>#DIV/0!</v>
      </c>
      <c r="AK437" s="43"/>
      <c r="AL437" s="40"/>
      <c r="AM437" s="40"/>
      <c r="AN437" s="40"/>
      <c r="AO437" s="40"/>
      <c r="AP437" s="40"/>
      <c r="AQ437" s="49"/>
      <c r="AR437" s="41"/>
      <c r="AS437" s="41">
        <v>10</v>
      </c>
      <c r="AT437" s="34">
        <f>(J437*10)/100</f>
        <v>0</v>
      </c>
      <c r="AU437" s="43"/>
      <c r="AV437" s="44">
        <v>0</v>
      </c>
      <c r="AW437" s="46">
        <f t="shared" si="57"/>
        <v>0</v>
      </c>
      <c r="AX437" s="46">
        <f>O437</f>
        <v>0</v>
      </c>
      <c r="AY437" s="43"/>
    </row>
    <row r="438" spans="1:51" ht="15.75" customHeight="1" x14ac:dyDescent="0.25">
      <c r="A438" s="47"/>
      <c r="B438" s="40"/>
      <c r="C438" s="41"/>
      <c r="D438" s="39"/>
      <c r="E438" s="43"/>
      <c r="F438" s="40"/>
      <c r="G438" s="41"/>
      <c r="H438" s="43"/>
      <c r="I438" s="43"/>
      <c r="J438" s="44">
        <v>0</v>
      </c>
      <c r="K438" s="44">
        <v>0</v>
      </c>
      <c r="L438" s="55">
        <v>0</v>
      </c>
      <c r="M438" s="55">
        <v>0</v>
      </c>
      <c r="N438" s="44">
        <v>0</v>
      </c>
      <c r="O438" s="34">
        <f t="shared" ref="O438:P501" si="58">N438</f>
        <v>0</v>
      </c>
      <c r="P438" s="34">
        <f t="shared" si="58"/>
        <v>0</v>
      </c>
      <c r="Q438" s="43"/>
      <c r="R438" s="43"/>
      <c r="S438" s="43"/>
      <c r="T438" s="43"/>
      <c r="U438" s="48"/>
      <c r="V438" s="41"/>
      <c r="W438" s="41"/>
      <c r="X438" s="50"/>
      <c r="Y438" s="34" t="e">
        <f>P438/AA438</f>
        <v>#DIV/0!</v>
      </c>
      <c r="Z438" s="44" t="e">
        <f t="shared" si="55"/>
        <v>#DIV/0!</v>
      </c>
      <c r="AA438" s="44">
        <f t="shared" si="53"/>
        <v>0</v>
      </c>
      <c r="AB438" s="44">
        <v>0</v>
      </c>
      <c r="AC438" s="44">
        <v>0</v>
      </c>
      <c r="AD438" s="44">
        <v>0</v>
      </c>
      <c r="AE438" s="44"/>
      <c r="AF438" s="44" t="e">
        <f t="shared" si="52"/>
        <v>#DIV/0!</v>
      </c>
      <c r="AG438" s="44"/>
      <c r="AH438" s="44" t="e">
        <f t="shared" si="51"/>
        <v>#DIV/0!</v>
      </c>
      <c r="AI438" s="44" t="e">
        <f t="shared" si="54"/>
        <v>#DIV/0!</v>
      </c>
      <c r="AJ438" s="44" t="e">
        <f t="shared" si="56"/>
        <v>#DIV/0!</v>
      </c>
      <c r="AK438" s="43"/>
      <c r="AL438" s="40"/>
      <c r="AM438" s="40"/>
      <c r="AN438" s="40"/>
      <c r="AO438" s="40"/>
      <c r="AP438" s="40"/>
      <c r="AQ438" s="49"/>
      <c r="AR438" s="41"/>
      <c r="AS438" s="41">
        <v>10</v>
      </c>
      <c r="AT438" s="34">
        <f>(J438*10)/100</f>
        <v>0</v>
      </c>
      <c r="AU438" s="43"/>
      <c r="AV438" s="44">
        <v>0</v>
      </c>
      <c r="AW438" s="46">
        <f t="shared" si="57"/>
        <v>0</v>
      </c>
      <c r="AX438" s="46">
        <f>O438</f>
        <v>0</v>
      </c>
      <c r="AY438" s="43"/>
    </row>
    <row r="439" spans="1:51" ht="15.75" customHeight="1" x14ac:dyDescent="0.25">
      <c r="A439" s="47"/>
      <c r="B439" s="40"/>
      <c r="C439" s="41"/>
      <c r="D439" s="39"/>
      <c r="E439" s="43"/>
      <c r="F439" s="40"/>
      <c r="G439" s="41"/>
      <c r="H439" s="43"/>
      <c r="I439" s="43"/>
      <c r="J439" s="44">
        <v>0</v>
      </c>
      <c r="K439" s="44">
        <v>0</v>
      </c>
      <c r="L439" s="55">
        <v>0</v>
      </c>
      <c r="M439" s="55">
        <v>0</v>
      </c>
      <c r="N439" s="44">
        <v>0</v>
      </c>
      <c r="O439" s="34">
        <f t="shared" si="58"/>
        <v>0</v>
      </c>
      <c r="P439" s="34">
        <f t="shared" si="58"/>
        <v>0</v>
      </c>
      <c r="Q439" s="43"/>
      <c r="R439" s="43"/>
      <c r="S439" s="43"/>
      <c r="T439" s="43"/>
      <c r="U439" s="48"/>
      <c r="V439" s="41"/>
      <c r="W439" s="41"/>
      <c r="X439" s="50"/>
      <c r="Y439" s="34" t="e">
        <f>P439/AA439</f>
        <v>#DIV/0!</v>
      </c>
      <c r="Z439" s="44" t="e">
        <f t="shared" si="55"/>
        <v>#DIV/0!</v>
      </c>
      <c r="AA439" s="44">
        <f t="shared" si="53"/>
        <v>0</v>
      </c>
      <c r="AB439" s="44">
        <v>0</v>
      </c>
      <c r="AC439" s="44">
        <v>0</v>
      </c>
      <c r="AD439" s="44">
        <v>0</v>
      </c>
      <c r="AE439" s="44"/>
      <c r="AF439" s="44" t="e">
        <f t="shared" si="52"/>
        <v>#DIV/0!</v>
      </c>
      <c r="AG439" s="44"/>
      <c r="AH439" s="44" t="e">
        <f t="shared" si="51"/>
        <v>#DIV/0!</v>
      </c>
      <c r="AI439" s="44" t="e">
        <f t="shared" si="54"/>
        <v>#DIV/0!</v>
      </c>
      <c r="AJ439" s="44" t="e">
        <f t="shared" si="56"/>
        <v>#DIV/0!</v>
      </c>
      <c r="AK439" s="43"/>
      <c r="AL439" s="40"/>
      <c r="AM439" s="40"/>
      <c r="AN439" s="40"/>
      <c r="AO439" s="40"/>
      <c r="AP439" s="40"/>
      <c r="AQ439" s="49"/>
      <c r="AR439" s="41"/>
      <c r="AS439" s="41">
        <v>10</v>
      </c>
      <c r="AT439" s="34">
        <f>(J439*10)/100</f>
        <v>0</v>
      </c>
      <c r="AU439" s="43"/>
      <c r="AV439" s="44">
        <v>0</v>
      </c>
      <c r="AW439" s="46">
        <f t="shared" si="57"/>
        <v>0</v>
      </c>
      <c r="AX439" s="46">
        <f>O439</f>
        <v>0</v>
      </c>
      <c r="AY439" s="43"/>
    </row>
    <row r="440" spans="1:51" ht="15.75" customHeight="1" x14ac:dyDescent="0.25">
      <c r="A440" s="47"/>
      <c r="B440" s="40"/>
      <c r="C440" s="41"/>
      <c r="D440" s="39"/>
      <c r="E440" s="43"/>
      <c r="F440" s="40"/>
      <c r="G440" s="41"/>
      <c r="H440" s="43"/>
      <c r="I440" s="43"/>
      <c r="J440" s="44">
        <v>0</v>
      </c>
      <c r="K440" s="44">
        <v>0</v>
      </c>
      <c r="L440" s="55">
        <v>0</v>
      </c>
      <c r="M440" s="55">
        <v>0</v>
      </c>
      <c r="N440" s="44">
        <v>0</v>
      </c>
      <c r="O440" s="34">
        <f t="shared" si="58"/>
        <v>0</v>
      </c>
      <c r="P440" s="34">
        <f t="shared" si="58"/>
        <v>0</v>
      </c>
      <c r="Q440" s="43"/>
      <c r="R440" s="43"/>
      <c r="S440" s="43"/>
      <c r="T440" s="43"/>
      <c r="U440" s="48"/>
      <c r="V440" s="41"/>
      <c r="W440" s="41"/>
      <c r="X440" s="50"/>
      <c r="Y440" s="34" t="e">
        <f>P440/AA440</f>
        <v>#DIV/0!</v>
      </c>
      <c r="Z440" s="44" t="e">
        <f t="shared" si="55"/>
        <v>#DIV/0!</v>
      </c>
      <c r="AA440" s="44">
        <f t="shared" si="53"/>
        <v>0</v>
      </c>
      <c r="AB440" s="44">
        <v>0</v>
      </c>
      <c r="AC440" s="44">
        <v>0</v>
      </c>
      <c r="AD440" s="44">
        <v>0</v>
      </c>
      <c r="AE440" s="44"/>
      <c r="AF440" s="44" t="e">
        <f t="shared" si="52"/>
        <v>#DIV/0!</v>
      </c>
      <c r="AG440" s="44"/>
      <c r="AH440" s="44" t="e">
        <f t="shared" si="51"/>
        <v>#DIV/0!</v>
      </c>
      <c r="AI440" s="44" t="e">
        <f t="shared" si="54"/>
        <v>#DIV/0!</v>
      </c>
      <c r="AJ440" s="44" t="e">
        <f t="shared" si="56"/>
        <v>#DIV/0!</v>
      </c>
      <c r="AK440" s="43"/>
      <c r="AL440" s="40"/>
      <c r="AM440" s="40"/>
      <c r="AN440" s="40"/>
      <c r="AO440" s="40"/>
      <c r="AP440" s="40"/>
      <c r="AQ440" s="49"/>
      <c r="AR440" s="41"/>
      <c r="AS440" s="41">
        <v>10</v>
      </c>
      <c r="AT440" s="34">
        <f>(J440*10)/100</f>
        <v>0</v>
      </c>
      <c r="AU440" s="43"/>
      <c r="AV440" s="44">
        <v>0</v>
      </c>
      <c r="AW440" s="46">
        <f t="shared" si="57"/>
        <v>0</v>
      </c>
      <c r="AX440" s="46">
        <f>O440</f>
        <v>0</v>
      </c>
      <c r="AY440" s="43"/>
    </row>
    <row r="441" spans="1:51" ht="15.75" customHeight="1" x14ac:dyDescent="0.25">
      <c r="A441" s="47"/>
      <c r="B441" s="40"/>
      <c r="C441" s="41"/>
      <c r="D441" s="39"/>
      <c r="E441" s="43"/>
      <c r="F441" s="40"/>
      <c r="G441" s="41"/>
      <c r="H441" s="43"/>
      <c r="I441" s="43"/>
      <c r="J441" s="44">
        <v>0</v>
      </c>
      <c r="K441" s="44">
        <v>0</v>
      </c>
      <c r="L441" s="55">
        <v>0</v>
      </c>
      <c r="M441" s="55">
        <v>0</v>
      </c>
      <c r="N441" s="44">
        <v>0</v>
      </c>
      <c r="O441" s="34">
        <f t="shared" si="58"/>
        <v>0</v>
      </c>
      <c r="P441" s="34">
        <f t="shared" si="58"/>
        <v>0</v>
      </c>
      <c r="Q441" s="43"/>
      <c r="R441" s="43"/>
      <c r="S441" s="43"/>
      <c r="T441" s="43"/>
      <c r="U441" s="48"/>
      <c r="V441" s="41"/>
      <c r="W441" s="41"/>
      <c r="X441" s="50"/>
      <c r="Y441" s="34" t="e">
        <f>P441/AA441</f>
        <v>#DIV/0!</v>
      </c>
      <c r="Z441" s="44" t="e">
        <f t="shared" si="55"/>
        <v>#DIV/0!</v>
      </c>
      <c r="AA441" s="44">
        <f t="shared" si="53"/>
        <v>0</v>
      </c>
      <c r="AB441" s="44">
        <v>0</v>
      </c>
      <c r="AC441" s="44">
        <v>0</v>
      </c>
      <c r="AD441" s="44">
        <v>0</v>
      </c>
      <c r="AE441" s="44"/>
      <c r="AF441" s="44" t="e">
        <f t="shared" si="52"/>
        <v>#DIV/0!</v>
      </c>
      <c r="AG441" s="44"/>
      <c r="AH441" s="44" t="e">
        <f t="shared" si="51"/>
        <v>#DIV/0!</v>
      </c>
      <c r="AI441" s="44" t="e">
        <f t="shared" si="54"/>
        <v>#DIV/0!</v>
      </c>
      <c r="AJ441" s="44" t="e">
        <f t="shared" si="56"/>
        <v>#DIV/0!</v>
      </c>
      <c r="AK441" s="43"/>
      <c r="AL441" s="40"/>
      <c r="AM441" s="40"/>
      <c r="AN441" s="40"/>
      <c r="AO441" s="40"/>
      <c r="AP441" s="40"/>
      <c r="AQ441" s="49"/>
      <c r="AR441" s="41"/>
      <c r="AS441" s="41">
        <v>10</v>
      </c>
      <c r="AT441" s="34">
        <f>(J441*10)/100</f>
        <v>0</v>
      </c>
      <c r="AU441" s="43"/>
      <c r="AV441" s="44">
        <v>0</v>
      </c>
      <c r="AW441" s="46">
        <f t="shared" si="57"/>
        <v>0</v>
      </c>
      <c r="AX441" s="46">
        <f>O441</f>
        <v>0</v>
      </c>
      <c r="AY441" s="43"/>
    </row>
    <row r="442" spans="1:51" ht="15.75" customHeight="1" x14ac:dyDescent="0.25">
      <c r="A442" s="47"/>
      <c r="B442" s="40"/>
      <c r="C442" s="41"/>
      <c r="D442" s="39"/>
      <c r="E442" s="43"/>
      <c r="F442" s="40"/>
      <c r="G442" s="41"/>
      <c r="H442" s="43"/>
      <c r="I442" s="43"/>
      <c r="J442" s="44">
        <v>0</v>
      </c>
      <c r="K442" s="44">
        <v>0</v>
      </c>
      <c r="L442" s="55">
        <v>0</v>
      </c>
      <c r="M442" s="55">
        <v>0</v>
      </c>
      <c r="N442" s="44">
        <v>0</v>
      </c>
      <c r="O442" s="34">
        <f t="shared" si="58"/>
        <v>0</v>
      </c>
      <c r="P442" s="34">
        <f t="shared" si="58"/>
        <v>0</v>
      </c>
      <c r="Q442" s="43"/>
      <c r="R442" s="43"/>
      <c r="S442" s="43"/>
      <c r="T442" s="43"/>
      <c r="U442" s="48"/>
      <c r="V442" s="41"/>
      <c r="W442" s="41"/>
      <c r="X442" s="50"/>
      <c r="Y442" s="34" t="e">
        <f>P442/AA442</f>
        <v>#DIV/0!</v>
      </c>
      <c r="Z442" s="44" t="e">
        <f t="shared" si="55"/>
        <v>#DIV/0!</v>
      </c>
      <c r="AA442" s="44">
        <f t="shared" si="53"/>
        <v>0</v>
      </c>
      <c r="AB442" s="44">
        <v>0</v>
      </c>
      <c r="AC442" s="44">
        <v>0</v>
      </c>
      <c r="AD442" s="44">
        <v>0</v>
      </c>
      <c r="AE442" s="44"/>
      <c r="AF442" s="44" t="e">
        <f t="shared" si="52"/>
        <v>#DIV/0!</v>
      </c>
      <c r="AG442" s="44"/>
      <c r="AH442" s="44" t="e">
        <f t="shared" si="51"/>
        <v>#DIV/0!</v>
      </c>
      <c r="AI442" s="44" t="e">
        <f t="shared" si="54"/>
        <v>#DIV/0!</v>
      </c>
      <c r="AJ442" s="44" t="e">
        <f t="shared" si="56"/>
        <v>#DIV/0!</v>
      </c>
      <c r="AK442" s="43"/>
      <c r="AL442" s="40"/>
      <c r="AM442" s="40"/>
      <c r="AN442" s="40"/>
      <c r="AO442" s="40"/>
      <c r="AP442" s="40"/>
      <c r="AQ442" s="49"/>
      <c r="AR442" s="41"/>
      <c r="AS442" s="41">
        <v>10</v>
      </c>
      <c r="AT442" s="34">
        <f>(J442*10)/100</f>
        <v>0</v>
      </c>
      <c r="AU442" s="43"/>
      <c r="AV442" s="44">
        <v>0</v>
      </c>
      <c r="AW442" s="46">
        <f t="shared" si="57"/>
        <v>0</v>
      </c>
      <c r="AX442" s="46">
        <f>O442</f>
        <v>0</v>
      </c>
      <c r="AY442" s="43"/>
    </row>
    <row r="443" spans="1:51" ht="15.75" customHeight="1" x14ac:dyDescent="0.25">
      <c r="A443" s="47"/>
      <c r="B443" s="40"/>
      <c r="C443" s="41"/>
      <c r="D443" s="39"/>
      <c r="E443" s="43"/>
      <c r="F443" s="40"/>
      <c r="G443" s="41"/>
      <c r="H443" s="43"/>
      <c r="I443" s="43"/>
      <c r="J443" s="44">
        <v>0</v>
      </c>
      <c r="K443" s="44">
        <v>0</v>
      </c>
      <c r="L443" s="55">
        <v>0</v>
      </c>
      <c r="M443" s="55">
        <v>0</v>
      </c>
      <c r="N443" s="44">
        <v>0</v>
      </c>
      <c r="O443" s="34">
        <f t="shared" si="58"/>
        <v>0</v>
      </c>
      <c r="P443" s="34">
        <f t="shared" si="58"/>
        <v>0</v>
      </c>
      <c r="Q443" s="43"/>
      <c r="R443" s="43"/>
      <c r="S443" s="43"/>
      <c r="T443" s="43"/>
      <c r="U443" s="48"/>
      <c r="V443" s="41"/>
      <c r="W443" s="41"/>
      <c r="X443" s="50"/>
      <c r="Y443" s="34" t="e">
        <f>P443/AA443</f>
        <v>#DIV/0!</v>
      </c>
      <c r="Z443" s="44" t="e">
        <f t="shared" si="55"/>
        <v>#DIV/0!</v>
      </c>
      <c r="AA443" s="44">
        <f t="shared" si="53"/>
        <v>0</v>
      </c>
      <c r="AB443" s="44">
        <v>0</v>
      </c>
      <c r="AC443" s="44">
        <v>0</v>
      </c>
      <c r="AD443" s="44">
        <v>0</v>
      </c>
      <c r="AE443" s="44"/>
      <c r="AF443" s="44" t="e">
        <f t="shared" si="52"/>
        <v>#DIV/0!</v>
      </c>
      <c r="AG443" s="44"/>
      <c r="AH443" s="44" t="e">
        <f t="shared" si="51"/>
        <v>#DIV/0!</v>
      </c>
      <c r="AI443" s="44" t="e">
        <f t="shared" si="54"/>
        <v>#DIV/0!</v>
      </c>
      <c r="AJ443" s="44" t="e">
        <f t="shared" si="56"/>
        <v>#DIV/0!</v>
      </c>
      <c r="AK443" s="43"/>
      <c r="AL443" s="40"/>
      <c r="AM443" s="40"/>
      <c r="AN443" s="40"/>
      <c r="AO443" s="40"/>
      <c r="AP443" s="40"/>
      <c r="AQ443" s="49"/>
      <c r="AR443" s="41"/>
      <c r="AS443" s="41">
        <v>10</v>
      </c>
      <c r="AT443" s="34">
        <f>(J443*10)/100</f>
        <v>0</v>
      </c>
      <c r="AU443" s="43"/>
      <c r="AV443" s="44">
        <v>0</v>
      </c>
      <c r="AW443" s="46">
        <f t="shared" si="57"/>
        <v>0</v>
      </c>
      <c r="AX443" s="46">
        <f>O443</f>
        <v>0</v>
      </c>
      <c r="AY443" s="43"/>
    </row>
    <row r="444" spans="1:51" ht="15.75" customHeight="1" x14ac:dyDescent="0.25">
      <c r="A444" s="47"/>
      <c r="B444" s="40"/>
      <c r="C444" s="41"/>
      <c r="D444" s="39"/>
      <c r="E444" s="43"/>
      <c r="F444" s="40"/>
      <c r="G444" s="41"/>
      <c r="H444" s="43"/>
      <c r="I444" s="43"/>
      <c r="J444" s="44">
        <v>0</v>
      </c>
      <c r="K444" s="44">
        <v>0</v>
      </c>
      <c r="L444" s="55">
        <v>0</v>
      </c>
      <c r="M444" s="55">
        <v>0</v>
      </c>
      <c r="N444" s="44">
        <v>0</v>
      </c>
      <c r="O444" s="34">
        <f t="shared" si="58"/>
        <v>0</v>
      </c>
      <c r="P444" s="34">
        <f t="shared" si="58"/>
        <v>0</v>
      </c>
      <c r="Q444" s="43"/>
      <c r="R444" s="43"/>
      <c r="S444" s="43"/>
      <c r="T444" s="43"/>
      <c r="U444" s="48"/>
      <c r="V444" s="41"/>
      <c r="W444" s="41"/>
      <c r="X444" s="50"/>
      <c r="Y444" s="34" t="e">
        <f>P444/AA444</f>
        <v>#DIV/0!</v>
      </c>
      <c r="Z444" s="44" t="e">
        <f t="shared" si="55"/>
        <v>#DIV/0!</v>
      </c>
      <c r="AA444" s="44">
        <f t="shared" si="53"/>
        <v>0</v>
      </c>
      <c r="AB444" s="44">
        <v>0</v>
      </c>
      <c r="AC444" s="44">
        <v>0</v>
      </c>
      <c r="AD444" s="44">
        <v>0</v>
      </c>
      <c r="AE444" s="44"/>
      <c r="AF444" s="44" t="e">
        <f t="shared" si="52"/>
        <v>#DIV/0!</v>
      </c>
      <c r="AG444" s="44"/>
      <c r="AH444" s="44" t="e">
        <f t="shared" si="51"/>
        <v>#DIV/0!</v>
      </c>
      <c r="AI444" s="44" t="e">
        <f t="shared" si="54"/>
        <v>#DIV/0!</v>
      </c>
      <c r="AJ444" s="44" t="e">
        <f t="shared" si="56"/>
        <v>#DIV/0!</v>
      </c>
      <c r="AK444" s="43"/>
      <c r="AL444" s="40"/>
      <c r="AM444" s="40"/>
      <c r="AN444" s="40"/>
      <c r="AO444" s="40"/>
      <c r="AP444" s="40"/>
      <c r="AQ444" s="49"/>
      <c r="AR444" s="41"/>
      <c r="AS444" s="41">
        <v>10</v>
      </c>
      <c r="AT444" s="34">
        <f>(J444*10)/100</f>
        <v>0</v>
      </c>
      <c r="AU444" s="43"/>
      <c r="AV444" s="44">
        <v>0</v>
      </c>
      <c r="AW444" s="46">
        <f t="shared" si="57"/>
        <v>0</v>
      </c>
      <c r="AX444" s="46">
        <f>O444</f>
        <v>0</v>
      </c>
      <c r="AY444" s="43"/>
    </row>
    <row r="445" spans="1:51" ht="15.75" customHeight="1" x14ac:dyDescent="0.25">
      <c r="A445" s="47"/>
      <c r="B445" s="40"/>
      <c r="C445" s="41"/>
      <c r="D445" s="39"/>
      <c r="E445" s="43"/>
      <c r="F445" s="40"/>
      <c r="G445" s="41"/>
      <c r="H445" s="43"/>
      <c r="I445" s="43"/>
      <c r="J445" s="44">
        <v>0</v>
      </c>
      <c r="K445" s="44">
        <v>0</v>
      </c>
      <c r="L445" s="55">
        <v>0</v>
      </c>
      <c r="M445" s="55">
        <v>0</v>
      </c>
      <c r="N445" s="44">
        <v>0</v>
      </c>
      <c r="O445" s="34">
        <f t="shared" si="58"/>
        <v>0</v>
      </c>
      <c r="P445" s="34">
        <f t="shared" si="58"/>
        <v>0</v>
      </c>
      <c r="Q445" s="43"/>
      <c r="R445" s="43"/>
      <c r="S445" s="43"/>
      <c r="T445" s="43"/>
      <c r="U445" s="48"/>
      <c r="V445" s="41"/>
      <c r="W445" s="41"/>
      <c r="X445" s="50"/>
      <c r="Y445" s="34" t="e">
        <f>P445/AA445</f>
        <v>#DIV/0!</v>
      </c>
      <c r="Z445" s="44" t="e">
        <f t="shared" si="55"/>
        <v>#DIV/0!</v>
      </c>
      <c r="AA445" s="44">
        <f t="shared" si="53"/>
        <v>0</v>
      </c>
      <c r="AB445" s="44">
        <v>0</v>
      </c>
      <c r="AC445" s="44">
        <v>0</v>
      </c>
      <c r="AD445" s="44">
        <v>0</v>
      </c>
      <c r="AE445" s="44"/>
      <c r="AF445" s="44" t="e">
        <f t="shared" si="52"/>
        <v>#DIV/0!</v>
      </c>
      <c r="AG445" s="44"/>
      <c r="AH445" s="44" t="e">
        <f t="shared" si="51"/>
        <v>#DIV/0!</v>
      </c>
      <c r="AI445" s="44" t="e">
        <f t="shared" si="54"/>
        <v>#DIV/0!</v>
      </c>
      <c r="AJ445" s="44" t="e">
        <f t="shared" si="56"/>
        <v>#DIV/0!</v>
      </c>
      <c r="AK445" s="43"/>
      <c r="AL445" s="40"/>
      <c r="AM445" s="40"/>
      <c r="AN445" s="40"/>
      <c r="AO445" s="40"/>
      <c r="AP445" s="40"/>
      <c r="AQ445" s="49"/>
      <c r="AR445" s="41"/>
      <c r="AS445" s="41">
        <v>10</v>
      </c>
      <c r="AT445" s="34">
        <f>(J445*10)/100</f>
        <v>0</v>
      </c>
      <c r="AU445" s="43"/>
      <c r="AV445" s="44">
        <v>0</v>
      </c>
      <c r="AW445" s="46">
        <f t="shared" si="57"/>
        <v>0</v>
      </c>
      <c r="AX445" s="46">
        <f>O445</f>
        <v>0</v>
      </c>
      <c r="AY445" s="43"/>
    </row>
    <row r="446" spans="1:51" ht="15.75" customHeight="1" x14ac:dyDescent="0.25">
      <c r="A446" s="47"/>
      <c r="B446" s="40"/>
      <c r="C446" s="41"/>
      <c r="D446" s="39"/>
      <c r="E446" s="43"/>
      <c r="F446" s="40"/>
      <c r="G446" s="41"/>
      <c r="H446" s="43"/>
      <c r="I446" s="43"/>
      <c r="J446" s="44">
        <v>0</v>
      </c>
      <c r="K446" s="44">
        <v>0</v>
      </c>
      <c r="L446" s="55">
        <v>0</v>
      </c>
      <c r="M446" s="55">
        <v>0</v>
      </c>
      <c r="N446" s="44">
        <v>0</v>
      </c>
      <c r="O446" s="34">
        <f t="shared" si="58"/>
        <v>0</v>
      </c>
      <c r="P446" s="34">
        <f t="shared" si="58"/>
        <v>0</v>
      </c>
      <c r="Q446" s="43"/>
      <c r="R446" s="43"/>
      <c r="S446" s="43"/>
      <c r="T446" s="43"/>
      <c r="U446" s="48"/>
      <c r="V446" s="41"/>
      <c r="W446" s="41"/>
      <c r="X446" s="50"/>
      <c r="Y446" s="34" t="e">
        <f>P446/AA446</f>
        <v>#DIV/0!</v>
      </c>
      <c r="Z446" s="44" t="e">
        <f t="shared" si="55"/>
        <v>#DIV/0!</v>
      </c>
      <c r="AA446" s="44">
        <f t="shared" si="53"/>
        <v>0</v>
      </c>
      <c r="AB446" s="44">
        <v>0</v>
      </c>
      <c r="AC446" s="44">
        <v>0</v>
      </c>
      <c r="AD446" s="44">
        <v>0</v>
      </c>
      <c r="AE446" s="44"/>
      <c r="AF446" s="44" t="e">
        <f t="shared" si="52"/>
        <v>#DIV/0!</v>
      </c>
      <c r="AG446" s="44"/>
      <c r="AH446" s="44" t="e">
        <f t="shared" si="51"/>
        <v>#DIV/0!</v>
      </c>
      <c r="AI446" s="44" t="e">
        <f t="shared" si="54"/>
        <v>#DIV/0!</v>
      </c>
      <c r="AJ446" s="44" t="e">
        <f t="shared" si="56"/>
        <v>#DIV/0!</v>
      </c>
      <c r="AK446" s="43"/>
      <c r="AL446" s="40"/>
      <c r="AM446" s="40"/>
      <c r="AN446" s="40"/>
      <c r="AO446" s="40"/>
      <c r="AP446" s="40"/>
      <c r="AQ446" s="49"/>
      <c r="AR446" s="41"/>
      <c r="AS446" s="41">
        <v>10</v>
      </c>
      <c r="AT446" s="34">
        <f>(J446*10)/100</f>
        <v>0</v>
      </c>
      <c r="AU446" s="43"/>
      <c r="AV446" s="44">
        <v>0</v>
      </c>
      <c r="AW446" s="46">
        <f t="shared" si="57"/>
        <v>0</v>
      </c>
      <c r="AX446" s="46">
        <f>O446</f>
        <v>0</v>
      </c>
      <c r="AY446" s="43"/>
    </row>
    <row r="447" spans="1:51" ht="15.75" customHeight="1" x14ac:dyDescent="0.25">
      <c r="A447" s="47"/>
      <c r="B447" s="40"/>
      <c r="C447" s="41"/>
      <c r="D447" s="39"/>
      <c r="E447" s="43"/>
      <c r="F447" s="40"/>
      <c r="G447" s="41"/>
      <c r="H447" s="43"/>
      <c r="I447" s="43"/>
      <c r="J447" s="44">
        <v>0</v>
      </c>
      <c r="K447" s="44">
        <v>0</v>
      </c>
      <c r="L447" s="55">
        <v>0</v>
      </c>
      <c r="M447" s="55">
        <v>0</v>
      </c>
      <c r="N447" s="44">
        <v>0</v>
      </c>
      <c r="O447" s="34">
        <f t="shared" si="58"/>
        <v>0</v>
      </c>
      <c r="P447" s="34">
        <f t="shared" si="58"/>
        <v>0</v>
      </c>
      <c r="Q447" s="43"/>
      <c r="R447" s="43"/>
      <c r="S447" s="43"/>
      <c r="T447" s="43"/>
      <c r="U447" s="48"/>
      <c r="V447" s="41"/>
      <c r="W447" s="41"/>
      <c r="X447" s="50"/>
      <c r="Y447" s="34" t="e">
        <f>P447/AA447</f>
        <v>#DIV/0!</v>
      </c>
      <c r="Z447" s="44" t="e">
        <f t="shared" si="55"/>
        <v>#DIV/0!</v>
      </c>
      <c r="AA447" s="44">
        <f t="shared" si="53"/>
        <v>0</v>
      </c>
      <c r="AB447" s="44">
        <v>0</v>
      </c>
      <c r="AC447" s="44">
        <v>0</v>
      </c>
      <c r="AD447" s="44">
        <v>0</v>
      </c>
      <c r="AE447" s="44"/>
      <c r="AF447" s="44" t="e">
        <f t="shared" si="52"/>
        <v>#DIV/0!</v>
      </c>
      <c r="AG447" s="44"/>
      <c r="AH447" s="44" t="e">
        <f t="shared" si="51"/>
        <v>#DIV/0!</v>
      </c>
      <c r="AI447" s="44" t="e">
        <f t="shared" si="54"/>
        <v>#DIV/0!</v>
      </c>
      <c r="AJ447" s="44" t="e">
        <f t="shared" si="56"/>
        <v>#DIV/0!</v>
      </c>
      <c r="AK447" s="43"/>
      <c r="AL447" s="40"/>
      <c r="AM447" s="40"/>
      <c r="AN447" s="40"/>
      <c r="AO447" s="40"/>
      <c r="AP447" s="40"/>
      <c r="AQ447" s="49"/>
      <c r="AR447" s="41"/>
      <c r="AS447" s="41">
        <v>10</v>
      </c>
      <c r="AT447" s="34">
        <f>(J447*10)/100</f>
        <v>0</v>
      </c>
      <c r="AU447" s="43"/>
      <c r="AV447" s="44">
        <v>0</v>
      </c>
      <c r="AW447" s="46">
        <f t="shared" si="57"/>
        <v>0</v>
      </c>
      <c r="AX447" s="46">
        <f>O447</f>
        <v>0</v>
      </c>
      <c r="AY447" s="43"/>
    </row>
    <row r="448" spans="1:51" ht="15.75" customHeight="1" x14ac:dyDescent="0.25">
      <c r="A448" s="47"/>
      <c r="B448" s="40"/>
      <c r="C448" s="41"/>
      <c r="D448" s="39"/>
      <c r="E448" s="43"/>
      <c r="F448" s="40"/>
      <c r="G448" s="41"/>
      <c r="H448" s="43"/>
      <c r="I448" s="43"/>
      <c r="J448" s="44">
        <v>0</v>
      </c>
      <c r="K448" s="44">
        <v>0</v>
      </c>
      <c r="L448" s="55">
        <v>0</v>
      </c>
      <c r="M448" s="55">
        <v>0</v>
      </c>
      <c r="N448" s="44">
        <v>0</v>
      </c>
      <c r="O448" s="34">
        <f t="shared" si="58"/>
        <v>0</v>
      </c>
      <c r="P448" s="34">
        <f t="shared" si="58"/>
        <v>0</v>
      </c>
      <c r="Q448" s="43"/>
      <c r="R448" s="43"/>
      <c r="S448" s="43"/>
      <c r="T448" s="43"/>
      <c r="U448" s="48"/>
      <c r="V448" s="41"/>
      <c r="W448" s="41"/>
      <c r="X448" s="50"/>
      <c r="Y448" s="34" t="e">
        <f>P448/AA448</f>
        <v>#DIV/0!</v>
      </c>
      <c r="Z448" s="44" t="e">
        <f t="shared" si="55"/>
        <v>#DIV/0!</v>
      </c>
      <c r="AA448" s="44">
        <f t="shared" si="53"/>
        <v>0</v>
      </c>
      <c r="AB448" s="44">
        <v>0</v>
      </c>
      <c r="AC448" s="44">
        <v>0</v>
      </c>
      <c r="AD448" s="44">
        <v>0</v>
      </c>
      <c r="AE448" s="44"/>
      <c r="AF448" s="44" t="e">
        <f t="shared" si="52"/>
        <v>#DIV/0!</v>
      </c>
      <c r="AG448" s="44"/>
      <c r="AH448" s="44" t="e">
        <f t="shared" ref="AH448:AH511" si="59">Y448*AG448</f>
        <v>#DIV/0!</v>
      </c>
      <c r="AI448" s="44" t="e">
        <f t="shared" si="54"/>
        <v>#DIV/0!</v>
      </c>
      <c r="AJ448" s="44" t="e">
        <f t="shared" si="56"/>
        <v>#DIV/0!</v>
      </c>
      <c r="AK448" s="43"/>
      <c r="AL448" s="40"/>
      <c r="AM448" s="40"/>
      <c r="AN448" s="40"/>
      <c r="AO448" s="40"/>
      <c r="AP448" s="40"/>
      <c r="AQ448" s="49"/>
      <c r="AR448" s="41"/>
      <c r="AS448" s="41">
        <v>10</v>
      </c>
      <c r="AT448" s="34">
        <f>(J448*10)/100</f>
        <v>0</v>
      </c>
      <c r="AU448" s="43"/>
      <c r="AV448" s="44">
        <v>0</v>
      </c>
      <c r="AW448" s="46">
        <f t="shared" si="57"/>
        <v>0</v>
      </c>
      <c r="AX448" s="46">
        <f>O448</f>
        <v>0</v>
      </c>
      <c r="AY448" s="43"/>
    </row>
    <row r="449" spans="1:51" ht="15.75" customHeight="1" x14ac:dyDescent="0.25">
      <c r="A449" s="47"/>
      <c r="B449" s="40"/>
      <c r="C449" s="41"/>
      <c r="D449" s="39"/>
      <c r="E449" s="43"/>
      <c r="F449" s="40"/>
      <c r="G449" s="41"/>
      <c r="H449" s="43"/>
      <c r="I449" s="43"/>
      <c r="J449" s="44">
        <v>0</v>
      </c>
      <c r="K449" s="44">
        <v>0</v>
      </c>
      <c r="L449" s="55">
        <v>0</v>
      </c>
      <c r="M449" s="55">
        <v>0</v>
      </c>
      <c r="N449" s="44">
        <v>0</v>
      </c>
      <c r="O449" s="34">
        <f t="shared" si="58"/>
        <v>0</v>
      </c>
      <c r="P449" s="34">
        <f t="shared" si="58"/>
        <v>0</v>
      </c>
      <c r="Q449" s="43"/>
      <c r="R449" s="43"/>
      <c r="S449" s="43"/>
      <c r="T449" s="43"/>
      <c r="U449" s="48"/>
      <c r="V449" s="41"/>
      <c r="W449" s="41"/>
      <c r="X449" s="50"/>
      <c r="Y449" s="34" t="e">
        <f>P449/AA449</f>
        <v>#DIV/0!</v>
      </c>
      <c r="Z449" s="44" t="e">
        <f t="shared" si="55"/>
        <v>#DIV/0!</v>
      </c>
      <c r="AA449" s="44">
        <f t="shared" si="53"/>
        <v>0</v>
      </c>
      <c r="AB449" s="44">
        <v>0</v>
      </c>
      <c r="AC449" s="44">
        <v>0</v>
      </c>
      <c r="AD449" s="44">
        <v>0</v>
      </c>
      <c r="AE449" s="44"/>
      <c r="AF449" s="44" t="e">
        <f t="shared" si="52"/>
        <v>#DIV/0!</v>
      </c>
      <c r="AG449" s="44"/>
      <c r="AH449" s="44" t="e">
        <f t="shared" si="59"/>
        <v>#DIV/0!</v>
      </c>
      <c r="AI449" s="44" t="e">
        <f t="shared" si="54"/>
        <v>#DIV/0!</v>
      </c>
      <c r="AJ449" s="44" t="e">
        <f t="shared" si="56"/>
        <v>#DIV/0!</v>
      </c>
      <c r="AK449" s="43"/>
      <c r="AL449" s="40"/>
      <c r="AM449" s="40"/>
      <c r="AN449" s="40"/>
      <c r="AO449" s="40"/>
      <c r="AP449" s="40"/>
      <c r="AQ449" s="49"/>
      <c r="AR449" s="41"/>
      <c r="AS449" s="41">
        <v>10</v>
      </c>
      <c r="AT449" s="34">
        <f>(J449*10)/100</f>
        <v>0</v>
      </c>
      <c r="AU449" s="43"/>
      <c r="AV449" s="44">
        <v>0</v>
      </c>
      <c r="AW449" s="46">
        <f t="shared" si="57"/>
        <v>0</v>
      </c>
      <c r="AX449" s="46">
        <f>O449</f>
        <v>0</v>
      </c>
      <c r="AY449" s="43"/>
    </row>
    <row r="450" spans="1:51" ht="15.75" customHeight="1" x14ac:dyDescent="0.25">
      <c r="A450" s="47"/>
      <c r="B450" s="40"/>
      <c r="C450" s="41"/>
      <c r="D450" s="39"/>
      <c r="E450" s="43"/>
      <c r="F450" s="40"/>
      <c r="G450" s="41"/>
      <c r="H450" s="43"/>
      <c r="I450" s="43"/>
      <c r="J450" s="44">
        <v>0</v>
      </c>
      <c r="K450" s="44">
        <v>0</v>
      </c>
      <c r="L450" s="55">
        <v>0</v>
      </c>
      <c r="M450" s="55">
        <v>0</v>
      </c>
      <c r="N450" s="44">
        <v>0</v>
      </c>
      <c r="O450" s="34">
        <f t="shared" si="58"/>
        <v>0</v>
      </c>
      <c r="P450" s="34">
        <f t="shared" si="58"/>
        <v>0</v>
      </c>
      <c r="Q450" s="43"/>
      <c r="R450" s="43"/>
      <c r="S450" s="43"/>
      <c r="T450" s="43"/>
      <c r="U450" s="48"/>
      <c r="V450" s="41"/>
      <c r="W450" s="41"/>
      <c r="X450" s="50"/>
      <c r="Y450" s="34" t="e">
        <f>P450/AA450</f>
        <v>#DIV/0!</v>
      </c>
      <c r="Z450" s="44" t="e">
        <f t="shared" si="55"/>
        <v>#DIV/0!</v>
      </c>
      <c r="AA450" s="44">
        <f t="shared" si="53"/>
        <v>0</v>
      </c>
      <c r="AB450" s="44">
        <v>0</v>
      </c>
      <c r="AC450" s="44">
        <v>0</v>
      </c>
      <c r="AD450" s="44">
        <v>0</v>
      </c>
      <c r="AE450" s="44"/>
      <c r="AF450" s="44" t="e">
        <f t="shared" si="52"/>
        <v>#DIV/0!</v>
      </c>
      <c r="AG450" s="44"/>
      <c r="AH450" s="44" t="e">
        <f t="shared" si="59"/>
        <v>#DIV/0!</v>
      </c>
      <c r="AI450" s="44" t="e">
        <f t="shared" si="54"/>
        <v>#DIV/0!</v>
      </c>
      <c r="AJ450" s="44" t="e">
        <f t="shared" si="56"/>
        <v>#DIV/0!</v>
      </c>
      <c r="AK450" s="43"/>
      <c r="AL450" s="40"/>
      <c r="AM450" s="40"/>
      <c r="AN450" s="40"/>
      <c r="AO450" s="40"/>
      <c r="AP450" s="40"/>
      <c r="AQ450" s="49"/>
      <c r="AR450" s="41"/>
      <c r="AS450" s="41">
        <v>10</v>
      </c>
      <c r="AT450" s="34">
        <f>(J450*10)/100</f>
        <v>0</v>
      </c>
      <c r="AU450" s="43"/>
      <c r="AV450" s="44">
        <v>0</v>
      </c>
      <c r="AW450" s="46">
        <f t="shared" si="57"/>
        <v>0</v>
      </c>
      <c r="AX450" s="46">
        <f>O450</f>
        <v>0</v>
      </c>
      <c r="AY450" s="43"/>
    </row>
    <row r="451" spans="1:51" ht="15.75" customHeight="1" x14ac:dyDescent="0.25">
      <c r="A451" s="47"/>
      <c r="B451" s="40"/>
      <c r="C451" s="41"/>
      <c r="D451" s="39"/>
      <c r="E451" s="43"/>
      <c r="F451" s="40"/>
      <c r="G451" s="41"/>
      <c r="H451" s="43"/>
      <c r="I451" s="43"/>
      <c r="J451" s="44">
        <v>0</v>
      </c>
      <c r="K451" s="44">
        <v>0</v>
      </c>
      <c r="L451" s="55">
        <v>0</v>
      </c>
      <c r="M451" s="55">
        <v>0</v>
      </c>
      <c r="N451" s="44">
        <v>0</v>
      </c>
      <c r="O451" s="34">
        <f t="shared" si="58"/>
        <v>0</v>
      </c>
      <c r="P451" s="34">
        <f t="shared" si="58"/>
        <v>0</v>
      </c>
      <c r="Q451" s="43"/>
      <c r="R451" s="43"/>
      <c r="S451" s="43"/>
      <c r="T451" s="43"/>
      <c r="U451" s="48"/>
      <c r="V451" s="41"/>
      <c r="W451" s="41"/>
      <c r="X451" s="50"/>
      <c r="Y451" s="34" t="e">
        <f>P451/AA451</f>
        <v>#DIV/0!</v>
      </c>
      <c r="Z451" s="44" t="e">
        <f t="shared" si="55"/>
        <v>#DIV/0!</v>
      </c>
      <c r="AA451" s="44">
        <f t="shared" si="53"/>
        <v>0</v>
      </c>
      <c r="AB451" s="44">
        <v>0</v>
      </c>
      <c r="AC451" s="44">
        <v>0</v>
      </c>
      <c r="AD451" s="44">
        <v>0</v>
      </c>
      <c r="AE451" s="44"/>
      <c r="AF451" s="44" t="e">
        <f t="shared" si="52"/>
        <v>#DIV/0!</v>
      </c>
      <c r="AG451" s="44"/>
      <c r="AH451" s="44" t="e">
        <f t="shared" si="59"/>
        <v>#DIV/0!</v>
      </c>
      <c r="AI451" s="44" t="e">
        <f t="shared" si="54"/>
        <v>#DIV/0!</v>
      </c>
      <c r="AJ451" s="44" t="e">
        <f t="shared" si="56"/>
        <v>#DIV/0!</v>
      </c>
      <c r="AK451" s="43"/>
      <c r="AL451" s="40"/>
      <c r="AM451" s="40"/>
      <c r="AN451" s="40"/>
      <c r="AO451" s="40"/>
      <c r="AP451" s="40"/>
      <c r="AQ451" s="49"/>
      <c r="AR451" s="41"/>
      <c r="AS451" s="41">
        <v>10</v>
      </c>
      <c r="AT451" s="34">
        <f>(J451*10)/100</f>
        <v>0</v>
      </c>
      <c r="AU451" s="43"/>
      <c r="AV451" s="44">
        <v>0</v>
      </c>
      <c r="AW451" s="46">
        <f t="shared" si="57"/>
        <v>0</v>
      </c>
      <c r="AX451" s="46">
        <f>O451</f>
        <v>0</v>
      </c>
      <c r="AY451" s="43"/>
    </row>
    <row r="452" spans="1:51" ht="15.75" customHeight="1" x14ac:dyDescent="0.25">
      <c r="A452" s="47"/>
      <c r="B452" s="40"/>
      <c r="C452" s="41"/>
      <c r="D452" s="39"/>
      <c r="E452" s="43"/>
      <c r="F452" s="40"/>
      <c r="G452" s="41"/>
      <c r="H452" s="43"/>
      <c r="I452" s="43"/>
      <c r="J452" s="44">
        <v>0</v>
      </c>
      <c r="K452" s="44">
        <v>0</v>
      </c>
      <c r="L452" s="55">
        <v>0</v>
      </c>
      <c r="M452" s="55">
        <v>0</v>
      </c>
      <c r="N452" s="44">
        <v>0</v>
      </c>
      <c r="O452" s="34">
        <f t="shared" si="58"/>
        <v>0</v>
      </c>
      <c r="P452" s="34">
        <f t="shared" si="58"/>
        <v>0</v>
      </c>
      <c r="Q452" s="43"/>
      <c r="R452" s="43"/>
      <c r="S452" s="43"/>
      <c r="T452" s="43"/>
      <c r="U452" s="48"/>
      <c r="V452" s="41"/>
      <c r="W452" s="41"/>
      <c r="X452" s="50"/>
      <c r="Y452" s="34" t="e">
        <f>P452/AA452</f>
        <v>#DIV/0!</v>
      </c>
      <c r="Z452" s="44" t="e">
        <f t="shared" si="55"/>
        <v>#DIV/0!</v>
      </c>
      <c r="AA452" s="44">
        <f t="shared" si="53"/>
        <v>0</v>
      </c>
      <c r="AB452" s="44">
        <v>0</v>
      </c>
      <c r="AC452" s="44">
        <v>0</v>
      </c>
      <c r="AD452" s="44">
        <v>0</v>
      </c>
      <c r="AE452" s="44"/>
      <c r="AF452" s="44" t="e">
        <f t="shared" si="52"/>
        <v>#DIV/0!</v>
      </c>
      <c r="AG452" s="44"/>
      <c r="AH452" s="44" t="e">
        <f t="shared" si="59"/>
        <v>#DIV/0!</v>
      </c>
      <c r="AI452" s="44" t="e">
        <f t="shared" si="54"/>
        <v>#DIV/0!</v>
      </c>
      <c r="AJ452" s="44" t="e">
        <f t="shared" si="56"/>
        <v>#DIV/0!</v>
      </c>
      <c r="AK452" s="43"/>
      <c r="AL452" s="40"/>
      <c r="AM452" s="40"/>
      <c r="AN452" s="40"/>
      <c r="AO452" s="40"/>
      <c r="AP452" s="40"/>
      <c r="AQ452" s="49"/>
      <c r="AR452" s="41"/>
      <c r="AS452" s="41">
        <v>10</v>
      </c>
      <c r="AT452" s="34">
        <f>(J452*10)/100</f>
        <v>0</v>
      </c>
      <c r="AU452" s="43"/>
      <c r="AV452" s="44">
        <v>0</v>
      </c>
      <c r="AW452" s="46">
        <f t="shared" si="57"/>
        <v>0</v>
      </c>
      <c r="AX452" s="46">
        <f>O452</f>
        <v>0</v>
      </c>
      <c r="AY452" s="43"/>
    </row>
    <row r="453" spans="1:51" ht="15.75" customHeight="1" x14ac:dyDescent="0.25">
      <c r="A453" s="47"/>
      <c r="B453" s="40"/>
      <c r="C453" s="41"/>
      <c r="D453" s="39"/>
      <c r="E453" s="43"/>
      <c r="F453" s="40"/>
      <c r="G453" s="41"/>
      <c r="H453" s="43"/>
      <c r="I453" s="43"/>
      <c r="J453" s="44">
        <v>0</v>
      </c>
      <c r="K453" s="44">
        <v>0</v>
      </c>
      <c r="L453" s="55">
        <v>0</v>
      </c>
      <c r="M453" s="55">
        <v>0</v>
      </c>
      <c r="N453" s="44">
        <v>0</v>
      </c>
      <c r="O453" s="34">
        <f t="shared" si="58"/>
        <v>0</v>
      </c>
      <c r="P453" s="34">
        <f t="shared" si="58"/>
        <v>0</v>
      </c>
      <c r="Q453" s="43"/>
      <c r="R453" s="43"/>
      <c r="S453" s="43"/>
      <c r="T453" s="43"/>
      <c r="U453" s="48"/>
      <c r="V453" s="41"/>
      <c r="W453" s="41"/>
      <c r="X453" s="50"/>
      <c r="Y453" s="34" t="e">
        <f>P453/AA453</f>
        <v>#DIV/0!</v>
      </c>
      <c r="Z453" s="44" t="e">
        <f t="shared" si="55"/>
        <v>#DIV/0!</v>
      </c>
      <c r="AA453" s="44">
        <f t="shared" si="53"/>
        <v>0</v>
      </c>
      <c r="AB453" s="44">
        <v>0</v>
      </c>
      <c r="AC453" s="44">
        <v>0</v>
      </c>
      <c r="AD453" s="44">
        <v>0</v>
      </c>
      <c r="AE453" s="44"/>
      <c r="AF453" s="44" t="e">
        <f t="shared" si="52"/>
        <v>#DIV/0!</v>
      </c>
      <c r="AG453" s="44"/>
      <c r="AH453" s="44" t="e">
        <f t="shared" si="59"/>
        <v>#DIV/0!</v>
      </c>
      <c r="AI453" s="44" t="e">
        <f t="shared" si="54"/>
        <v>#DIV/0!</v>
      </c>
      <c r="AJ453" s="44" t="e">
        <f t="shared" si="56"/>
        <v>#DIV/0!</v>
      </c>
      <c r="AK453" s="43"/>
      <c r="AL453" s="40"/>
      <c r="AM453" s="40"/>
      <c r="AN453" s="40"/>
      <c r="AO453" s="40"/>
      <c r="AP453" s="40"/>
      <c r="AQ453" s="49"/>
      <c r="AR453" s="41"/>
      <c r="AS453" s="41">
        <v>10</v>
      </c>
      <c r="AT453" s="34">
        <f>(J453*10)/100</f>
        <v>0</v>
      </c>
      <c r="AU453" s="43"/>
      <c r="AV453" s="44">
        <v>0</v>
      </c>
      <c r="AW453" s="46">
        <f t="shared" si="57"/>
        <v>0</v>
      </c>
      <c r="AX453" s="46">
        <f>O453</f>
        <v>0</v>
      </c>
      <c r="AY453" s="43"/>
    </row>
    <row r="454" spans="1:51" ht="15.75" customHeight="1" x14ac:dyDescent="0.25">
      <c r="A454" s="47"/>
      <c r="B454" s="40"/>
      <c r="C454" s="41"/>
      <c r="D454" s="39"/>
      <c r="E454" s="43"/>
      <c r="F454" s="40"/>
      <c r="G454" s="41"/>
      <c r="H454" s="43"/>
      <c r="I454" s="43"/>
      <c r="J454" s="44">
        <v>0</v>
      </c>
      <c r="K454" s="44">
        <v>0</v>
      </c>
      <c r="L454" s="55">
        <v>0</v>
      </c>
      <c r="M454" s="55">
        <v>0</v>
      </c>
      <c r="N454" s="44">
        <v>0</v>
      </c>
      <c r="O454" s="34">
        <f t="shared" si="58"/>
        <v>0</v>
      </c>
      <c r="P454" s="34">
        <f t="shared" si="58"/>
        <v>0</v>
      </c>
      <c r="Q454" s="43"/>
      <c r="R454" s="43"/>
      <c r="S454" s="43"/>
      <c r="T454" s="43"/>
      <c r="U454" s="48"/>
      <c r="V454" s="41"/>
      <c r="W454" s="41"/>
      <c r="X454" s="50"/>
      <c r="Y454" s="34" t="e">
        <f>P454/AA454</f>
        <v>#DIV/0!</v>
      </c>
      <c r="Z454" s="44" t="e">
        <f t="shared" si="55"/>
        <v>#DIV/0!</v>
      </c>
      <c r="AA454" s="44">
        <f t="shared" si="53"/>
        <v>0</v>
      </c>
      <c r="AB454" s="44">
        <v>0</v>
      </c>
      <c r="AC454" s="44">
        <v>0</v>
      </c>
      <c r="AD454" s="44">
        <v>0</v>
      </c>
      <c r="AE454" s="44"/>
      <c r="AF454" s="44" t="e">
        <f t="shared" si="52"/>
        <v>#DIV/0!</v>
      </c>
      <c r="AG454" s="44"/>
      <c r="AH454" s="44" t="e">
        <f t="shared" si="59"/>
        <v>#DIV/0!</v>
      </c>
      <c r="AI454" s="44" t="e">
        <f t="shared" si="54"/>
        <v>#DIV/0!</v>
      </c>
      <c r="AJ454" s="44" t="e">
        <f t="shared" si="56"/>
        <v>#DIV/0!</v>
      </c>
      <c r="AK454" s="43"/>
      <c r="AL454" s="40"/>
      <c r="AM454" s="40"/>
      <c r="AN454" s="40"/>
      <c r="AO454" s="40"/>
      <c r="AP454" s="40"/>
      <c r="AQ454" s="49"/>
      <c r="AR454" s="41"/>
      <c r="AS454" s="41">
        <v>10</v>
      </c>
      <c r="AT454" s="34">
        <f>(J454*10)/100</f>
        <v>0</v>
      </c>
      <c r="AU454" s="43"/>
      <c r="AV454" s="44">
        <v>0</v>
      </c>
      <c r="AW454" s="46">
        <f t="shared" si="57"/>
        <v>0</v>
      </c>
      <c r="AX454" s="46">
        <f>O454</f>
        <v>0</v>
      </c>
      <c r="AY454" s="43"/>
    </row>
    <row r="455" spans="1:51" ht="15.75" customHeight="1" x14ac:dyDescent="0.25">
      <c r="A455" s="47"/>
      <c r="B455" s="40"/>
      <c r="C455" s="41"/>
      <c r="D455" s="39"/>
      <c r="E455" s="43"/>
      <c r="F455" s="40"/>
      <c r="G455" s="41"/>
      <c r="H455" s="43"/>
      <c r="I455" s="43"/>
      <c r="J455" s="44">
        <v>0</v>
      </c>
      <c r="K455" s="44">
        <v>0</v>
      </c>
      <c r="L455" s="55">
        <v>0</v>
      </c>
      <c r="M455" s="55">
        <v>0</v>
      </c>
      <c r="N455" s="44">
        <v>0</v>
      </c>
      <c r="O455" s="34">
        <f t="shared" si="58"/>
        <v>0</v>
      </c>
      <c r="P455" s="34">
        <f t="shared" si="58"/>
        <v>0</v>
      </c>
      <c r="Q455" s="43"/>
      <c r="R455" s="43"/>
      <c r="S455" s="43"/>
      <c r="T455" s="43"/>
      <c r="U455" s="48"/>
      <c r="V455" s="41"/>
      <c r="W455" s="41"/>
      <c r="X455" s="50"/>
      <c r="Y455" s="34" t="e">
        <f>P455/AA455</f>
        <v>#DIV/0!</v>
      </c>
      <c r="Z455" s="44" t="e">
        <f t="shared" si="55"/>
        <v>#DIV/0!</v>
      </c>
      <c r="AA455" s="44">
        <f t="shared" si="53"/>
        <v>0</v>
      </c>
      <c r="AB455" s="44">
        <v>0</v>
      </c>
      <c r="AC455" s="44">
        <v>0</v>
      </c>
      <c r="AD455" s="44">
        <v>0</v>
      </c>
      <c r="AE455" s="44"/>
      <c r="AF455" s="44" t="e">
        <f t="shared" ref="AF455:AF518" si="60">Y455*AE455</f>
        <v>#DIV/0!</v>
      </c>
      <c r="AG455" s="44"/>
      <c r="AH455" s="44" t="e">
        <f t="shared" si="59"/>
        <v>#DIV/0!</v>
      </c>
      <c r="AI455" s="44" t="e">
        <f t="shared" si="54"/>
        <v>#DIV/0!</v>
      </c>
      <c r="AJ455" s="44" t="e">
        <f t="shared" si="56"/>
        <v>#DIV/0!</v>
      </c>
      <c r="AK455" s="43"/>
      <c r="AL455" s="40"/>
      <c r="AM455" s="40"/>
      <c r="AN455" s="40"/>
      <c r="AO455" s="40"/>
      <c r="AP455" s="40"/>
      <c r="AQ455" s="49"/>
      <c r="AR455" s="41"/>
      <c r="AS455" s="41">
        <v>10</v>
      </c>
      <c r="AT455" s="34">
        <f>(J455*10)/100</f>
        <v>0</v>
      </c>
      <c r="AU455" s="43"/>
      <c r="AV455" s="44">
        <v>0</v>
      </c>
      <c r="AW455" s="46">
        <f t="shared" si="57"/>
        <v>0</v>
      </c>
      <c r="AX455" s="46">
        <f>O455</f>
        <v>0</v>
      </c>
      <c r="AY455" s="43"/>
    </row>
    <row r="456" spans="1:51" ht="15.75" customHeight="1" x14ac:dyDescent="0.25">
      <c r="A456" s="47"/>
      <c r="B456" s="40"/>
      <c r="C456" s="41"/>
      <c r="D456" s="39"/>
      <c r="E456" s="43"/>
      <c r="F456" s="40"/>
      <c r="G456" s="41"/>
      <c r="H456" s="43"/>
      <c r="I456" s="43"/>
      <c r="J456" s="44">
        <v>0</v>
      </c>
      <c r="K456" s="44">
        <v>0</v>
      </c>
      <c r="L456" s="55">
        <v>0</v>
      </c>
      <c r="M456" s="55">
        <v>0</v>
      </c>
      <c r="N456" s="44">
        <v>0</v>
      </c>
      <c r="O456" s="34">
        <f t="shared" si="58"/>
        <v>0</v>
      </c>
      <c r="P456" s="34">
        <f t="shared" si="58"/>
        <v>0</v>
      </c>
      <c r="Q456" s="43"/>
      <c r="R456" s="43"/>
      <c r="S456" s="43"/>
      <c r="T456" s="43"/>
      <c r="U456" s="48"/>
      <c r="V456" s="41"/>
      <c r="W456" s="41"/>
      <c r="X456" s="50"/>
      <c r="Y456" s="34" t="e">
        <f>P456/AA456</f>
        <v>#DIV/0!</v>
      </c>
      <c r="Z456" s="44" t="e">
        <f t="shared" si="55"/>
        <v>#DIV/0!</v>
      </c>
      <c r="AA456" s="44">
        <f t="shared" ref="AA456:AA519" si="61">AB456+AC456+AD456</f>
        <v>0</v>
      </c>
      <c r="AB456" s="44">
        <v>0</v>
      </c>
      <c r="AC456" s="44">
        <v>0</v>
      </c>
      <c r="AD456" s="44">
        <v>0</v>
      </c>
      <c r="AE456" s="44"/>
      <c r="AF456" s="44" t="e">
        <f t="shared" si="60"/>
        <v>#DIV/0!</v>
      </c>
      <c r="AG456" s="44"/>
      <c r="AH456" s="44" t="e">
        <f t="shared" si="59"/>
        <v>#DIV/0!</v>
      </c>
      <c r="AI456" s="44" t="e">
        <f t="shared" si="54"/>
        <v>#DIV/0!</v>
      </c>
      <c r="AJ456" s="44" t="e">
        <f t="shared" si="56"/>
        <v>#DIV/0!</v>
      </c>
      <c r="AK456" s="43"/>
      <c r="AL456" s="40"/>
      <c r="AM456" s="40"/>
      <c r="AN456" s="40"/>
      <c r="AO456" s="40"/>
      <c r="AP456" s="40"/>
      <c r="AQ456" s="49"/>
      <c r="AR456" s="41"/>
      <c r="AS456" s="41">
        <v>10</v>
      </c>
      <c r="AT456" s="34">
        <f>(J456*10)/100</f>
        <v>0</v>
      </c>
      <c r="AU456" s="43"/>
      <c r="AV456" s="44">
        <v>0</v>
      </c>
      <c r="AW456" s="46">
        <f t="shared" si="57"/>
        <v>0</v>
      </c>
      <c r="AX456" s="46">
        <f>O456</f>
        <v>0</v>
      </c>
      <c r="AY456" s="43"/>
    </row>
    <row r="457" spans="1:51" ht="15.75" customHeight="1" x14ac:dyDescent="0.25">
      <c r="A457" s="47"/>
      <c r="B457" s="40"/>
      <c r="C457" s="41"/>
      <c r="D457" s="39"/>
      <c r="E457" s="43"/>
      <c r="F457" s="40"/>
      <c r="G457" s="41"/>
      <c r="H457" s="43"/>
      <c r="I457" s="43"/>
      <c r="J457" s="44">
        <v>0</v>
      </c>
      <c r="K457" s="44">
        <v>0</v>
      </c>
      <c r="L457" s="55">
        <v>0</v>
      </c>
      <c r="M457" s="55">
        <v>0</v>
      </c>
      <c r="N457" s="44">
        <v>0</v>
      </c>
      <c r="O457" s="34">
        <f t="shared" si="58"/>
        <v>0</v>
      </c>
      <c r="P457" s="34">
        <f t="shared" si="58"/>
        <v>0</v>
      </c>
      <c r="Q457" s="43"/>
      <c r="R457" s="43"/>
      <c r="S457" s="43"/>
      <c r="T457" s="43"/>
      <c r="U457" s="48"/>
      <c r="V457" s="41"/>
      <c r="W457" s="41"/>
      <c r="X457" s="50"/>
      <c r="Y457" s="34" t="e">
        <f>P457/AA457</f>
        <v>#DIV/0!</v>
      </c>
      <c r="Z457" s="44" t="e">
        <f t="shared" si="55"/>
        <v>#DIV/0!</v>
      </c>
      <c r="AA457" s="44">
        <f t="shared" si="61"/>
        <v>0</v>
      </c>
      <c r="AB457" s="44">
        <v>0</v>
      </c>
      <c r="AC457" s="44">
        <v>0</v>
      </c>
      <c r="AD457" s="44">
        <v>0</v>
      </c>
      <c r="AE457" s="44"/>
      <c r="AF457" s="44" t="e">
        <f t="shared" si="60"/>
        <v>#DIV/0!</v>
      </c>
      <c r="AG457" s="44"/>
      <c r="AH457" s="44" t="e">
        <f t="shared" si="59"/>
        <v>#DIV/0!</v>
      </c>
      <c r="AI457" s="44" t="e">
        <f t="shared" si="54"/>
        <v>#DIV/0!</v>
      </c>
      <c r="AJ457" s="44" t="e">
        <f t="shared" si="56"/>
        <v>#DIV/0!</v>
      </c>
      <c r="AK457" s="43"/>
      <c r="AL457" s="40"/>
      <c r="AM457" s="40"/>
      <c r="AN457" s="40"/>
      <c r="AO457" s="40"/>
      <c r="AP457" s="40"/>
      <c r="AQ457" s="49"/>
      <c r="AR457" s="41"/>
      <c r="AS457" s="41">
        <v>10</v>
      </c>
      <c r="AT457" s="34">
        <f>(J457*10)/100</f>
        <v>0</v>
      </c>
      <c r="AU457" s="43"/>
      <c r="AV457" s="44">
        <v>0</v>
      </c>
      <c r="AW457" s="46">
        <f t="shared" si="57"/>
        <v>0</v>
      </c>
      <c r="AX457" s="46">
        <f>O457</f>
        <v>0</v>
      </c>
      <c r="AY457" s="43"/>
    </row>
    <row r="458" spans="1:51" ht="15.75" customHeight="1" x14ac:dyDescent="0.25">
      <c r="A458" s="47"/>
      <c r="B458" s="40"/>
      <c r="C458" s="41"/>
      <c r="D458" s="39"/>
      <c r="E458" s="43"/>
      <c r="F458" s="40"/>
      <c r="G458" s="41"/>
      <c r="H458" s="43"/>
      <c r="I458" s="43"/>
      <c r="J458" s="44">
        <v>0</v>
      </c>
      <c r="K458" s="44">
        <v>0</v>
      </c>
      <c r="L458" s="55">
        <v>0</v>
      </c>
      <c r="M458" s="55">
        <v>0</v>
      </c>
      <c r="N458" s="44">
        <v>0</v>
      </c>
      <c r="O458" s="34">
        <f t="shared" si="58"/>
        <v>0</v>
      </c>
      <c r="P458" s="34">
        <f t="shared" si="58"/>
        <v>0</v>
      </c>
      <c r="Q458" s="43"/>
      <c r="R458" s="43"/>
      <c r="S458" s="43"/>
      <c r="T458" s="43"/>
      <c r="U458" s="48"/>
      <c r="V458" s="41"/>
      <c r="W458" s="41"/>
      <c r="X458" s="50"/>
      <c r="Y458" s="34" t="e">
        <f>P458/AA458</f>
        <v>#DIV/0!</v>
      </c>
      <c r="Z458" s="44" t="e">
        <f t="shared" si="55"/>
        <v>#DIV/0!</v>
      </c>
      <c r="AA458" s="44">
        <f t="shared" si="61"/>
        <v>0</v>
      </c>
      <c r="AB458" s="44">
        <v>0</v>
      </c>
      <c r="AC458" s="44">
        <v>0</v>
      </c>
      <c r="AD458" s="44">
        <v>0</v>
      </c>
      <c r="AE458" s="44"/>
      <c r="AF458" s="44" t="e">
        <f t="shared" si="60"/>
        <v>#DIV/0!</v>
      </c>
      <c r="AG458" s="44"/>
      <c r="AH458" s="44" t="e">
        <f t="shared" si="59"/>
        <v>#DIV/0!</v>
      </c>
      <c r="AI458" s="44" t="e">
        <f t="shared" si="54"/>
        <v>#DIV/0!</v>
      </c>
      <c r="AJ458" s="44" t="e">
        <f t="shared" si="56"/>
        <v>#DIV/0!</v>
      </c>
      <c r="AK458" s="43"/>
      <c r="AL458" s="40"/>
      <c r="AM458" s="40"/>
      <c r="AN458" s="40"/>
      <c r="AO458" s="40"/>
      <c r="AP458" s="40"/>
      <c r="AQ458" s="49"/>
      <c r="AR458" s="41"/>
      <c r="AS458" s="41">
        <v>10</v>
      </c>
      <c r="AT458" s="34">
        <f>(J458*10)/100</f>
        <v>0</v>
      </c>
      <c r="AU458" s="43"/>
      <c r="AV458" s="44">
        <v>0</v>
      </c>
      <c r="AW458" s="46">
        <f t="shared" si="57"/>
        <v>0</v>
      </c>
      <c r="AX458" s="46">
        <f>O458</f>
        <v>0</v>
      </c>
      <c r="AY458" s="43"/>
    </row>
    <row r="459" spans="1:51" ht="15.75" customHeight="1" x14ac:dyDescent="0.25">
      <c r="A459" s="47"/>
      <c r="B459" s="40"/>
      <c r="C459" s="41"/>
      <c r="D459" s="39"/>
      <c r="E459" s="43"/>
      <c r="F459" s="40"/>
      <c r="G459" s="41"/>
      <c r="H459" s="43"/>
      <c r="I459" s="43"/>
      <c r="J459" s="44">
        <v>0</v>
      </c>
      <c r="K459" s="44">
        <v>0</v>
      </c>
      <c r="L459" s="55">
        <v>0</v>
      </c>
      <c r="M459" s="55">
        <v>0</v>
      </c>
      <c r="N459" s="44">
        <v>0</v>
      </c>
      <c r="O459" s="34">
        <f t="shared" si="58"/>
        <v>0</v>
      </c>
      <c r="P459" s="34">
        <f t="shared" si="58"/>
        <v>0</v>
      </c>
      <c r="Q459" s="43"/>
      <c r="R459" s="43"/>
      <c r="S459" s="43"/>
      <c r="T459" s="43"/>
      <c r="U459" s="48"/>
      <c r="V459" s="41"/>
      <c r="W459" s="41"/>
      <c r="X459" s="50"/>
      <c r="Y459" s="34" t="e">
        <f>P459/AA459</f>
        <v>#DIV/0!</v>
      </c>
      <c r="Z459" s="44" t="e">
        <f t="shared" si="55"/>
        <v>#DIV/0!</v>
      </c>
      <c r="AA459" s="44">
        <f t="shared" si="61"/>
        <v>0</v>
      </c>
      <c r="AB459" s="44">
        <v>0</v>
      </c>
      <c r="AC459" s="44">
        <v>0</v>
      </c>
      <c r="AD459" s="44">
        <v>0</v>
      </c>
      <c r="AE459" s="44"/>
      <c r="AF459" s="44" t="e">
        <f t="shared" si="60"/>
        <v>#DIV/0!</v>
      </c>
      <c r="AG459" s="44"/>
      <c r="AH459" s="44" t="e">
        <f t="shared" si="59"/>
        <v>#DIV/0!</v>
      </c>
      <c r="AI459" s="44" t="e">
        <f t="shared" si="54"/>
        <v>#DIV/0!</v>
      </c>
      <c r="AJ459" s="44" t="e">
        <f t="shared" si="56"/>
        <v>#DIV/0!</v>
      </c>
      <c r="AK459" s="43"/>
      <c r="AL459" s="40"/>
      <c r="AM459" s="40"/>
      <c r="AN459" s="40"/>
      <c r="AO459" s="40"/>
      <c r="AP459" s="40"/>
      <c r="AQ459" s="49"/>
      <c r="AR459" s="41"/>
      <c r="AS459" s="41">
        <v>10</v>
      </c>
      <c r="AT459" s="34">
        <f>(J459*10)/100</f>
        <v>0</v>
      </c>
      <c r="AU459" s="43"/>
      <c r="AV459" s="44">
        <v>0</v>
      </c>
      <c r="AW459" s="46">
        <f t="shared" si="57"/>
        <v>0</v>
      </c>
      <c r="AX459" s="46">
        <f>O459</f>
        <v>0</v>
      </c>
      <c r="AY459" s="43"/>
    </row>
    <row r="460" spans="1:51" ht="15.75" customHeight="1" x14ac:dyDescent="0.25">
      <c r="A460" s="47"/>
      <c r="B460" s="40"/>
      <c r="C460" s="41"/>
      <c r="D460" s="39"/>
      <c r="E460" s="43"/>
      <c r="F460" s="40"/>
      <c r="G460" s="41"/>
      <c r="H460" s="43"/>
      <c r="I460" s="43"/>
      <c r="J460" s="44">
        <v>0</v>
      </c>
      <c r="K460" s="44">
        <v>0</v>
      </c>
      <c r="L460" s="55">
        <v>0</v>
      </c>
      <c r="M460" s="55">
        <v>0</v>
      </c>
      <c r="N460" s="44">
        <v>0</v>
      </c>
      <c r="O460" s="34">
        <f t="shared" si="58"/>
        <v>0</v>
      </c>
      <c r="P460" s="34">
        <f t="shared" si="58"/>
        <v>0</v>
      </c>
      <c r="Q460" s="43"/>
      <c r="R460" s="43"/>
      <c r="S460" s="43"/>
      <c r="T460" s="43"/>
      <c r="U460" s="48"/>
      <c r="V460" s="41"/>
      <c r="W460" s="41"/>
      <c r="X460" s="50"/>
      <c r="Y460" s="34" t="e">
        <f>P460/AA460</f>
        <v>#DIV/0!</v>
      </c>
      <c r="Z460" s="44" t="e">
        <f t="shared" si="55"/>
        <v>#DIV/0!</v>
      </c>
      <c r="AA460" s="44">
        <f t="shared" si="61"/>
        <v>0</v>
      </c>
      <c r="AB460" s="44">
        <v>0</v>
      </c>
      <c r="AC460" s="44">
        <v>0</v>
      </c>
      <c r="AD460" s="44">
        <v>0</v>
      </c>
      <c r="AE460" s="44"/>
      <c r="AF460" s="44" t="e">
        <f t="shared" si="60"/>
        <v>#DIV/0!</v>
      </c>
      <c r="AG460" s="44"/>
      <c r="AH460" s="44" t="e">
        <f t="shared" si="59"/>
        <v>#DIV/0!</v>
      </c>
      <c r="AI460" s="44" t="e">
        <f t="shared" si="54"/>
        <v>#DIV/0!</v>
      </c>
      <c r="AJ460" s="44" t="e">
        <f t="shared" si="56"/>
        <v>#DIV/0!</v>
      </c>
      <c r="AK460" s="43"/>
      <c r="AL460" s="40"/>
      <c r="AM460" s="40"/>
      <c r="AN460" s="40"/>
      <c r="AO460" s="40"/>
      <c r="AP460" s="40"/>
      <c r="AQ460" s="49"/>
      <c r="AR460" s="41"/>
      <c r="AS460" s="41">
        <v>10</v>
      </c>
      <c r="AT460" s="34">
        <f>(J460*10)/100</f>
        <v>0</v>
      </c>
      <c r="AU460" s="43"/>
      <c r="AV460" s="44">
        <v>0</v>
      </c>
      <c r="AW460" s="46">
        <f t="shared" si="57"/>
        <v>0</v>
      </c>
      <c r="AX460" s="46">
        <f>O460</f>
        <v>0</v>
      </c>
      <c r="AY460" s="43"/>
    </row>
    <row r="461" spans="1:51" ht="15.75" customHeight="1" x14ac:dyDescent="0.25">
      <c r="A461" s="47"/>
      <c r="B461" s="40"/>
      <c r="C461" s="41"/>
      <c r="D461" s="39"/>
      <c r="E461" s="43"/>
      <c r="F461" s="40"/>
      <c r="G461" s="41"/>
      <c r="H461" s="43"/>
      <c r="I461" s="43"/>
      <c r="J461" s="44">
        <v>0</v>
      </c>
      <c r="K461" s="44">
        <v>0</v>
      </c>
      <c r="L461" s="55">
        <v>0</v>
      </c>
      <c r="M461" s="55">
        <v>0</v>
      </c>
      <c r="N461" s="44">
        <v>0</v>
      </c>
      <c r="O461" s="34">
        <f t="shared" si="58"/>
        <v>0</v>
      </c>
      <c r="P461" s="34">
        <f t="shared" si="58"/>
        <v>0</v>
      </c>
      <c r="Q461" s="43"/>
      <c r="R461" s="43"/>
      <c r="S461" s="43"/>
      <c r="T461" s="43"/>
      <c r="U461" s="48"/>
      <c r="V461" s="41"/>
      <c r="W461" s="41"/>
      <c r="X461" s="50"/>
      <c r="Y461" s="34" t="e">
        <f>P461/AA461</f>
        <v>#DIV/0!</v>
      </c>
      <c r="Z461" s="44" t="e">
        <f t="shared" si="55"/>
        <v>#DIV/0!</v>
      </c>
      <c r="AA461" s="44">
        <f t="shared" si="61"/>
        <v>0</v>
      </c>
      <c r="AB461" s="44">
        <v>0</v>
      </c>
      <c r="AC461" s="44">
        <v>0</v>
      </c>
      <c r="AD461" s="44">
        <v>0</v>
      </c>
      <c r="AE461" s="44"/>
      <c r="AF461" s="44" t="e">
        <f t="shared" si="60"/>
        <v>#DIV/0!</v>
      </c>
      <c r="AG461" s="44"/>
      <c r="AH461" s="44" t="e">
        <f t="shared" si="59"/>
        <v>#DIV/0!</v>
      </c>
      <c r="AI461" s="44" t="e">
        <f t="shared" si="54"/>
        <v>#DIV/0!</v>
      </c>
      <c r="AJ461" s="44" t="e">
        <f t="shared" si="56"/>
        <v>#DIV/0!</v>
      </c>
      <c r="AK461" s="43"/>
      <c r="AL461" s="40"/>
      <c r="AM461" s="40"/>
      <c r="AN461" s="40"/>
      <c r="AO461" s="40"/>
      <c r="AP461" s="40"/>
      <c r="AQ461" s="49"/>
      <c r="AR461" s="41"/>
      <c r="AS461" s="41">
        <v>10</v>
      </c>
      <c r="AT461" s="34">
        <f>(J461*10)/100</f>
        <v>0</v>
      </c>
      <c r="AU461" s="43"/>
      <c r="AV461" s="44">
        <v>0</v>
      </c>
      <c r="AW461" s="46">
        <f t="shared" si="57"/>
        <v>0</v>
      </c>
      <c r="AX461" s="46">
        <f>O461</f>
        <v>0</v>
      </c>
      <c r="AY461" s="43"/>
    </row>
    <row r="462" spans="1:51" ht="15.75" customHeight="1" x14ac:dyDescent="0.25">
      <c r="A462" s="47"/>
      <c r="B462" s="40"/>
      <c r="C462" s="41"/>
      <c r="D462" s="39"/>
      <c r="E462" s="43"/>
      <c r="F462" s="40"/>
      <c r="G462" s="41"/>
      <c r="H462" s="43"/>
      <c r="I462" s="43"/>
      <c r="J462" s="44">
        <v>0</v>
      </c>
      <c r="K462" s="44">
        <v>0</v>
      </c>
      <c r="L462" s="55">
        <v>0</v>
      </c>
      <c r="M462" s="55">
        <v>0</v>
      </c>
      <c r="N462" s="44">
        <v>0</v>
      </c>
      <c r="O462" s="34">
        <f t="shared" si="58"/>
        <v>0</v>
      </c>
      <c r="P462" s="34">
        <f t="shared" si="58"/>
        <v>0</v>
      </c>
      <c r="Q462" s="43"/>
      <c r="R462" s="43"/>
      <c r="S462" s="43"/>
      <c r="T462" s="43"/>
      <c r="U462" s="48"/>
      <c r="V462" s="41"/>
      <c r="W462" s="41"/>
      <c r="X462" s="50"/>
      <c r="Y462" s="34" t="e">
        <f>P462/AA462</f>
        <v>#DIV/0!</v>
      </c>
      <c r="Z462" s="44" t="e">
        <f t="shared" si="55"/>
        <v>#DIV/0!</v>
      </c>
      <c r="AA462" s="44">
        <f t="shared" si="61"/>
        <v>0</v>
      </c>
      <c r="AB462" s="44">
        <v>0</v>
      </c>
      <c r="AC462" s="44">
        <v>0</v>
      </c>
      <c r="AD462" s="44">
        <v>0</v>
      </c>
      <c r="AE462" s="44"/>
      <c r="AF462" s="44" t="e">
        <f t="shared" si="60"/>
        <v>#DIV/0!</v>
      </c>
      <c r="AG462" s="44"/>
      <c r="AH462" s="44" t="e">
        <f t="shared" si="59"/>
        <v>#DIV/0!</v>
      </c>
      <c r="AI462" s="44" t="e">
        <f t="shared" si="54"/>
        <v>#DIV/0!</v>
      </c>
      <c r="AJ462" s="44" t="e">
        <f t="shared" si="56"/>
        <v>#DIV/0!</v>
      </c>
      <c r="AK462" s="43"/>
      <c r="AL462" s="40"/>
      <c r="AM462" s="40"/>
      <c r="AN462" s="40"/>
      <c r="AO462" s="40"/>
      <c r="AP462" s="40"/>
      <c r="AQ462" s="49"/>
      <c r="AR462" s="41"/>
      <c r="AS462" s="41">
        <v>10</v>
      </c>
      <c r="AT462" s="34">
        <f>(J462*10)/100</f>
        <v>0</v>
      </c>
      <c r="AU462" s="43"/>
      <c r="AV462" s="44">
        <v>0</v>
      </c>
      <c r="AW462" s="46">
        <f t="shared" si="57"/>
        <v>0</v>
      </c>
      <c r="AX462" s="46">
        <f>O462</f>
        <v>0</v>
      </c>
      <c r="AY462" s="43"/>
    </row>
    <row r="463" spans="1:51" ht="15.75" customHeight="1" x14ac:dyDescent="0.25">
      <c r="A463" s="47"/>
      <c r="B463" s="40"/>
      <c r="C463" s="41"/>
      <c r="D463" s="39"/>
      <c r="E463" s="43"/>
      <c r="F463" s="40"/>
      <c r="G463" s="41"/>
      <c r="H463" s="43"/>
      <c r="I463" s="43"/>
      <c r="J463" s="44">
        <v>0</v>
      </c>
      <c r="K463" s="44">
        <v>0</v>
      </c>
      <c r="L463" s="55">
        <v>0</v>
      </c>
      <c r="M463" s="55">
        <v>0</v>
      </c>
      <c r="N463" s="44">
        <v>0</v>
      </c>
      <c r="O463" s="34">
        <f t="shared" si="58"/>
        <v>0</v>
      </c>
      <c r="P463" s="34">
        <f t="shared" si="58"/>
        <v>0</v>
      </c>
      <c r="Q463" s="43"/>
      <c r="R463" s="43"/>
      <c r="S463" s="43"/>
      <c r="T463" s="43"/>
      <c r="U463" s="48"/>
      <c r="V463" s="41"/>
      <c r="W463" s="41"/>
      <c r="X463" s="50"/>
      <c r="Y463" s="34" t="e">
        <f>P463/AA463</f>
        <v>#DIV/0!</v>
      </c>
      <c r="Z463" s="44" t="e">
        <f t="shared" si="55"/>
        <v>#DIV/0!</v>
      </c>
      <c r="AA463" s="44">
        <f t="shared" si="61"/>
        <v>0</v>
      </c>
      <c r="AB463" s="44">
        <v>0</v>
      </c>
      <c r="AC463" s="44">
        <v>0</v>
      </c>
      <c r="AD463" s="44">
        <v>0</v>
      </c>
      <c r="AE463" s="44"/>
      <c r="AF463" s="44" t="e">
        <f t="shared" si="60"/>
        <v>#DIV/0!</v>
      </c>
      <c r="AG463" s="44"/>
      <c r="AH463" s="44" t="e">
        <f t="shared" si="59"/>
        <v>#DIV/0!</v>
      </c>
      <c r="AI463" s="44" t="e">
        <f t="shared" ref="AI463:AI526" si="62">AA463/X463</f>
        <v>#DIV/0!</v>
      </c>
      <c r="AJ463" s="44" t="e">
        <f t="shared" si="56"/>
        <v>#DIV/0!</v>
      </c>
      <c r="AK463" s="43"/>
      <c r="AL463" s="40"/>
      <c r="AM463" s="40"/>
      <c r="AN463" s="40"/>
      <c r="AO463" s="40"/>
      <c r="AP463" s="40"/>
      <c r="AQ463" s="49"/>
      <c r="AR463" s="41"/>
      <c r="AS463" s="41">
        <v>10</v>
      </c>
      <c r="AT463" s="34">
        <f>(J463*10)/100</f>
        <v>0</v>
      </c>
      <c r="AU463" s="43"/>
      <c r="AV463" s="44">
        <v>0</v>
      </c>
      <c r="AW463" s="46">
        <f t="shared" si="57"/>
        <v>0</v>
      </c>
      <c r="AX463" s="46">
        <f>O463</f>
        <v>0</v>
      </c>
      <c r="AY463" s="43"/>
    </row>
    <row r="464" spans="1:51" ht="15.75" customHeight="1" x14ac:dyDescent="0.25">
      <c r="A464" s="47"/>
      <c r="B464" s="40"/>
      <c r="C464" s="41"/>
      <c r="D464" s="39"/>
      <c r="E464" s="43"/>
      <c r="F464" s="40"/>
      <c r="G464" s="41"/>
      <c r="H464" s="43"/>
      <c r="I464" s="43"/>
      <c r="J464" s="44">
        <v>0</v>
      </c>
      <c r="K464" s="44">
        <v>0</v>
      </c>
      <c r="L464" s="55">
        <v>0</v>
      </c>
      <c r="M464" s="55">
        <v>0</v>
      </c>
      <c r="N464" s="44">
        <v>0</v>
      </c>
      <c r="O464" s="34">
        <f t="shared" si="58"/>
        <v>0</v>
      </c>
      <c r="P464" s="34">
        <f t="shared" si="58"/>
        <v>0</v>
      </c>
      <c r="Q464" s="43"/>
      <c r="R464" s="43"/>
      <c r="S464" s="43"/>
      <c r="T464" s="43"/>
      <c r="U464" s="48"/>
      <c r="V464" s="41"/>
      <c r="W464" s="41"/>
      <c r="X464" s="50"/>
      <c r="Y464" s="34" t="e">
        <f>P464/AA464</f>
        <v>#DIV/0!</v>
      </c>
      <c r="Z464" s="44" t="e">
        <f t="shared" si="55"/>
        <v>#DIV/0!</v>
      </c>
      <c r="AA464" s="44">
        <f t="shared" si="61"/>
        <v>0</v>
      </c>
      <c r="AB464" s="44">
        <v>0</v>
      </c>
      <c r="AC464" s="44">
        <v>0</v>
      </c>
      <c r="AD464" s="44">
        <v>0</v>
      </c>
      <c r="AE464" s="44"/>
      <c r="AF464" s="44" t="e">
        <f t="shared" si="60"/>
        <v>#DIV/0!</v>
      </c>
      <c r="AG464" s="44"/>
      <c r="AH464" s="44" t="e">
        <f t="shared" si="59"/>
        <v>#DIV/0!</v>
      </c>
      <c r="AI464" s="44" t="e">
        <f t="shared" si="62"/>
        <v>#DIV/0!</v>
      </c>
      <c r="AJ464" s="44" t="e">
        <f t="shared" si="56"/>
        <v>#DIV/0!</v>
      </c>
      <c r="AK464" s="43"/>
      <c r="AL464" s="40"/>
      <c r="AM464" s="40"/>
      <c r="AN464" s="40"/>
      <c r="AO464" s="40"/>
      <c r="AP464" s="40"/>
      <c r="AQ464" s="49"/>
      <c r="AR464" s="41"/>
      <c r="AS464" s="41">
        <v>10</v>
      </c>
      <c r="AT464" s="34">
        <f>(J464*10)/100</f>
        <v>0</v>
      </c>
      <c r="AU464" s="43"/>
      <c r="AV464" s="44">
        <v>0</v>
      </c>
      <c r="AW464" s="46">
        <f t="shared" si="57"/>
        <v>0</v>
      </c>
      <c r="AX464" s="46">
        <f>O464</f>
        <v>0</v>
      </c>
      <c r="AY464" s="43"/>
    </row>
    <row r="465" spans="1:51" ht="15.75" customHeight="1" x14ac:dyDescent="0.25">
      <c r="A465" s="47"/>
      <c r="B465" s="40"/>
      <c r="C465" s="41"/>
      <c r="D465" s="39"/>
      <c r="E465" s="43"/>
      <c r="F465" s="40"/>
      <c r="G465" s="41"/>
      <c r="H465" s="43"/>
      <c r="I465" s="43"/>
      <c r="J465" s="44">
        <v>0</v>
      </c>
      <c r="K465" s="44">
        <v>0</v>
      </c>
      <c r="L465" s="55">
        <v>0</v>
      </c>
      <c r="M465" s="55">
        <v>0</v>
      </c>
      <c r="N465" s="44">
        <v>0</v>
      </c>
      <c r="O465" s="34">
        <f t="shared" si="58"/>
        <v>0</v>
      </c>
      <c r="P465" s="34">
        <f t="shared" si="58"/>
        <v>0</v>
      </c>
      <c r="Q465" s="43"/>
      <c r="R465" s="43"/>
      <c r="S465" s="43"/>
      <c r="T465" s="43"/>
      <c r="U465" s="48"/>
      <c r="V465" s="41"/>
      <c r="W465" s="41"/>
      <c r="X465" s="50"/>
      <c r="Y465" s="34" t="e">
        <f>P465/AA465</f>
        <v>#DIV/0!</v>
      </c>
      <c r="Z465" s="44" t="e">
        <f t="shared" si="55"/>
        <v>#DIV/0!</v>
      </c>
      <c r="AA465" s="44">
        <f t="shared" si="61"/>
        <v>0</v>
      </c>
      <c r="AB465" s="44">
        <v>0</v>
      </c>
      <c r="AC465" s="44">
        <v>0</v>
      </c>
      <c r="AD465" s="44">
        <v>0</v>
      </c>
      <c r="AE465" s="44"/>
      <c r="AF465" s="44" t="e">
        <f t="shared" si="60"/>
        <v>#DIV/0!</v>
      </c>
      <c r="AG465" s="44"/>
      <c r="AH465" s="44" t="e">
        <f t="shared" si="59"/>
        <v>#DIV/0!</v>
      </c>
      <c r="AI465" s="44" t="e">
        <f t="shared" si="62"/>
        <v>#DIV/0!</v>
      </c>
      <c r="AJ465" s="44" t="e">
        <f t="shared" si="56"/>
        <v>#DIV/0!</v>
      </c>
      <c r="AK465" s="43"/>
      <c r="AL465" s="40"/>
      <c r="AM465" s="40"/>
      <c r="AN465" s="40"/>
      <c r="AO465" s="40"/>
      <c r="AP465" s="40"/>
      <c r="AQ465" s="49"/>
      <c r="AR465" s="41"/>
      <c r="AS465" s="41">
        <v>10</v>
      </c>
      <c r="AT465" s="34">
        <f>(J465*10)/100</f>
        <v>0</v>
      </c>
      <c r="AU465" s="43"/>
      <c r="AV465" s="44">
        <v>0</v>
      </c>
      <c r="AW465" s="46">
        <f t="shared" si="57"/>
        <v>0</v>
      </c>
      <c r="AX465" s="46">
        <f>O465</f>
        <v>0</v>
      </c>
      <c r="AY465" s="43"/>
    </row>
    <row r="466" spans="1:51" ht="15.75" customHeight="1" x14ac:dyDescent="0.25">
      <c r="A466" s="47"/>
      <c r="B466" s="40"/>
      <c r="C466" s="41"/>
      <c r="D466" s="39"/>
      <c r="E466" s="43"/>
      <c r="F466" s="40"/>
      <c r="G466" s="41"/>
      <c r="H466" s="43"/>
      <c r="I466" s="43"/>
      <c r="J466" s="44">
        <v>0</v>
      </c>
      <c r="K466" s="44">
        <v>0</v>
      </c>
      <c r="L466" s="55">
        <v>0</v>
      </c>
      <c r="M466" s="55">
        <v>0</v>
      </c>
      <c r="N466" s="44">
        <v>0</v>
      </c>
      <c r="O466" s="34">
        <f t="shared" si="58"/>
        <v>0</v>
      </c>
      <c r="P466" s="34">
        <f t="shared" si="58"/>
        <v>0</v>
      </c>
      <c r="Q466" s="43"/>
      <c r="R466" s="43"/>
      <c r="S466" s="43"/>
      <c r="T466" s="43"/>
      <c r="U466" s="48"/>
      <c r="V466" s="41"/>
      <c r="W466" s="41"/>
      <c r="X466" s="50"/>
      <c r="Y466" s="34" t="e">
        <f>P466/AA466</f>
        <v>#DIV/0!</v>
      </c>
      <c r="Z466" s="44" t="e">
        <f t="shared" si="55"/>
        <v>#DIV/0!</v>
      </c>
      <c r="AA466" s="44">
        <f t="shared" si="61"/>
        <v>0</v>
      </c>
      <c r="AB466" s="44">
        <v>0</v>
      </c>
      <c r="AC466" s="44">
        <v>0</v>
      </c>
      <c r="AD466" s="44">
        <v>0</v>
      </c>
      <c r="AE466" s="44"/>
      <c r="AF466" s="44" t="e">
        <f t="shared" si="60"/>
        <v>#DIV/0!</v>
      </c>
      <c r="AG466" s="44"/>
      <c r="AH466" s="44" t="e">
        <f t="shared" si="59"/>
        <v>#DIV/0!</v>
      </c>
      <c r="AI466" s="44" t="e">
        <f t="shared" si="62"/>
        <v>#DIV/0!</v>
      </c>
      <c r="AJ466" s="44" t="e">
        <f t="shared" si="56"/>
        <v>#DIV/0!</v>
      </c>
      <c r="AK466" s="43"/>
      <c r="AL466" s="40"/>
      <c r="AM466" s="40"/>
      <c r="AN466" s="40"/>
      <c r="AO466" s="40"/>
      <c r="AP466" s="40"/>
      <c r="AQ466" s="49"/>
      <c r="AR466" s="41"/>
      <c r="AS466" s="41">
        <v>10</v>
      </c>
      <c r="AT466" s="34">
        <f>(J466*10)/100</f>
        <v>0</v>
      </c>
      <c r="AU466" s="43"/>
      <c r="AV466" s="44">
        <v>0</v>
      </c>
      <c r="AW466" s="46">
        <f t="shared" si="57"/>
        <v>0</v>
      </c>
      <c r="AX466" s="46">
        <f>O466</f>
        <v>0</v>
      </c>
      <c r="AY466" s="43"/>
    </row>
    <row r="467" spans="1:51" ht="15.75" customHeight="1" x14ac:dyDescent="0.25">
      <c r="A467" s="47"/>
      <c r="B467" s="40"/>
      <c r="C467" s="41"/>
      <c r="D467" s="39"/>
      <c r="E467" s="43"/>
      <c r="F467" s="40"/>
      <c r="G467" s="41"/>
      <c r="H467" s="43"/>
      <c r="I467" s="43"/>
      <c r="J467" s="44">
        <v>0</v>
      </c>
      <c r="K467" s="44">
        <v>0</v>
      </c>
      <c r="L467" s="55">
        <v>0</v>
      </c>
      <c r="M467" s="55">
        <v>0</v>
      </c>
      <c r="N467" s="44">
        <v>0</v>
      </c>
      <c r="O467" s="34">
        <f t="shared" si="58"/>
        <v>0</v>
      </c>
      <c r="P467" s="34">
        <f t="shared" si="58"/>
        <v>0</v>
      </c>
      <c r="Q467" s="43"/>
      <c r="R467" s="43"/>
      <c r="S467" s="43"/>
      <c r="T467" s="43"/>
      <c r="U467" s="48"/>
      <c r="V467" s="41"/>
      <c r="W467" s="41"/>
      <c r="X467" s="50"/>
      <c r="Y467" s="34" t="e">
        <f>P467/AA467</f>
        <v>#DIV/0!</v>
      </c>
      <c r="Z467" s="44" t="e">
        <f t="shared" si="55"/>
        <v>#DIV/0!</v>
      </c>
      <c r="AA467" s="44">
        <f t="shared" si="61"/>
        <v>0</v>
      </c>
      <c r="AB467" s="44">
        <v>0</v>
      </c>
      <c r="AC467" s="44">
        <v>0</v>
      </c>
      <c r="AD467" s="44">
        <v>0</v>
      </c>
      <c r="AE467" s="44"/>
      <c r="AF467" s="44" t="e">
        <f t="shared" si="60"/>
        <v>#DIV/0!</v>
      </c>
      <c r="AG467" s="44"/>
      <c r="AH467" s="44" t="e">
        <f t="shared" si="59"/>
        <v>#DIV/0!</v>
      </c>
      <c r="AI467" s="44" t="e">
        <f t="shared" si="62"/>
        <v>#DIV/0!</v>
      </c>
      <c r="AJ467" s="44" t="e">
        <f t="shared" si="56"/>
        <v>#DIV/0!</v>
      </c>
      <c r="AK467" s="43"/>
      <c r="AL467" s="40"/>
      <c r="AM467" s="40"/>
      <c r="AN467" s="40"/>
      <c r="AO467" s="40"/>
      <c r="AP467" s="40"/>
      <c r="AQ467" s="49"/>
      <c r="AR467" s="41"/>
      <c r="AS467" s="41">
        <v>10</v>
      </c>
      <c r="AT467" s="34">
        <f>(J467*10)/100</f>
        <v>0</v>
      </c>
      <c r="AU467" s="43"/>
      <c r="AV467" s="44">
        <v>0</v>
      </c>
      <c r="AW467" s="46">
        <f t="shared" si="57"/>
        <v>0</v>
      </c>
      <c r="AX467" s="46">
        <f>O467</f>
        <v>0</v>
      </c>
      <c r="AY467" s="43"/>
    </row>
    <row r="468" spans="1:51" ht="15.75" customHeight="1" x14ac:dyDescent="0.25">
      <c r="A468" s="47"/>
      <c r="B468" s="40"/>
      <c r="C468" s="41"/>
      <c r="D468" s="39"/>
      <c r="E468" s="43"/>
      <c r="F468" s="40"/>
      <c r="G468" s="41"/>
      <c r="H468" s="43"/>
      <c r="I468" s="43"/>
      <c r="J468" s="44">
        <v>0</v>
      </c>
      <c r="K468" s="44">
        <v>0</v>
      </c>
      <c r="L468" s="55">
        <v>0</v>
      </c>
      <c r="M468" s="55">
        <v>0</v>
      </c>
      <c r="N468" s="44">
        <v>0</v>
      </c>
      <c r="O468" s="34">
        <f t="shared" si="58"/>
        <v>0</v>
      </c>
      <c r="P468" s="34">
        <f t="shared" si="58"/>
        <v>0</v>
      </c>
      <c r="Q468" s="43"/>
      <c r="R468" s="43"/>
      <c r="S468" s="43"/>
      <c r="T468" s="43"/>
      <c r="U468" s="48"/>
      <c r="V468" s="41"/>
      <c r="W468" s="41"/>
      <c r="X468" s="50"/>
      <c r="Y468" s="34" t="e">
        <f>P468/AA468</f>
        <v>#DIV/0!</v>
      </c>
      <c r="Z468" s="44" t="e">
        <f t="shared" si="55"/>
        <v>#DIV/0!</v>
      </c>
      <c r="AA468" s="44">
        <f t="shared" si="61"/>
        <v>0</v>
      </c>
      <c r="AB468" s="44">
        <v>0</v>
      </c>
      <c r="AC468" s="44">
        <v>0</v>
      </c>
      <c r="AD468" s="44">
        <v>0</v>
      </c>
      <c r="AE468" s="44"/>
      <c r="AF468" s="44" t="e">
        <f t="shared" si="60"/>
        <v>#DIV/0!</v>
      </c>
      <c r="AG468" s="44"/>
      <c r="AH468" s="44" t="e">
        <f t="shared" si="59"/>
        <v>#DIV/0!</v>
      </c>
      <c r="AI468" s="44" t="e">
        <f t="shared" si="62"/>
        <v>#DIV/0!</v>
      </c>
      <c r="AJ468" s="44" t="e">
        <f t="shared" si="56"/>
        <v>#DIV/0!</v>
      </c>
      <c r="AK468" s="43"/>
      <c r="AL468" s="40"/>
      <c r="AM468" s="40"/>
      <c r="AN468" s="40"/>
      <c r="AO468" s="40"/>
      <c r="AP468" s="40"/>
      <c r="AQ468" s="49"/>
      <c r="AR468" s="41"/>
      <c r="AS468" s="41">
        <v>10</v>
      </c>
      <c r="AT468" s="34">
        <f>(J468*10)/100</f>
        <v>0</v>
      </c>
      <c r="AU468" s="43"/>
      <c r="AV468" s="44">
        <v>0</v>
      </c>
      <c r="AW468" s="46">
        <f t="shared" si="57"/>
        <v>0</v>
      </c>
      <c r="AX468" s="46">
        <f>O468</f>
        <v>0</v>
      </c>
      <c r="AY468" s="43"/>
    </row>
    <row r="469" spans="1:51" ht="15.75" customHeight="1" x14ac:dyDescent="0.25">
      <c r="A469" s="47"/>
      <c r="B469" s="40"/>
      <c r="C469" s="41"/>
      <c r="D469" s="39"/>
      <c r="E469" s="43"/>
      <c r="F469" s="40"/>
      <c r="G469" s="41"/>
      <c r="H469" s="43"/>
      <c r="I469" s="43"/>
      <c r="J469" s="44">
        <v>0</v>
      </c>
      <c r="K469" s="44">
        <v>0</v>
      </c>
      <c r="L469" s="55">
        <v>0</v>
      </c>
      <c r="M469" s="55">
        <v>0</v>
      </c>
      <c r="N469" s="44">
        <v>0</v>
      </c>
      <c r="O469" s="34">
        <f t="shared" si="58"/>
        <v>0</v>
      </c>
      <c r="P469" s="34">
        <f t="shared" si="58"/>
        <v>0</v>
      </c>
      <c r="Q469" s="43"/>
      <c r="R469" s="43"/>
      <c r="S469" s="43"/>
      <c r="T469" s="43"/>
      <c r="U469" s="48"/>
      <c r="V469" s="41"/>
      <c r="W469" s="41"/>
      <c r="X469" s="50"/>
      <c r="Y469" s="34" t="e">
        <f>P469/AA469</f>
        <v>#DIV/0!</v>
      </c>
      <c r="Z469" s="44" t="e">
        <f t="shared" si="55"/>
        <v>#DIV/0!</v>
      </c>
      <c r="AA469" s="44">
        <f t="shared" si="61"/>
        <v>0</v>
      </c>
      <c r="AB469" s="44">
        <v>0</v>
      </c>
      <c r="AC469" s="44">
        <v>0</v>
      </c>
      <c r="AD469" s="44">
        <v>0</v>
      </c>
      <c r="AE469" s="44"/>
      <c r="AF469" s="44" t="e">
        <f t="shared" si="60"/>
        <v>#DIV/0!</v>
      </c>
      <c r="AG469" s="44"/>
      <c r="AH469" s="44" t="e">
        <f t="shared" si="59"/>
        <v>#DIV/0!</v>
      </c>
      <c r="AI469" s="44" t="e">
        <f t="shared" si="62"/>
        <v>#DIV/0!</v>
      </c>
      <c r="AJ469" s="44" t="e">
        <f t="shared" si="56"/>
        <v>#DIV/0!</v>
      </c>
      <c r="AK469" s="43"/>
      <c r="AL469" s="40"/>
      <c r="AM469" s="40"/>
      <c r="AN469" s="40"/>
      <c r="AO469" s="40"/>
      <c r="AP469" s="40"/>
      <c r="AQ469" s="49"/>
      <c r="AR469" s="41"/>
      <c r="AS469" s="41">
        <v>10</v>
      </c>
      <c r="AT469" s="34">
        <f>(J469*10)/100</f>
        <v>0</v>
      </c>
      <c r="AU469" s="43"/>
      <c r="AV469" s="44">
        <v>0</v>
      </c>
      <c r="AW469" s="46">
        <f t="shared" si="57"/>
        <v>0</v>
      </c>
      <c r="AX469" s="46">
        <f>O469</f>
        <v>0</v>
      </c>
      <c r="AY469" s="43"/>
    </row>
    <row r="470" spans="1:51" ht="15.75" customHeight="1" x14ac:dyDescent="0.25">
      <c r="A470" s="47"/>
      <c r="B470" s="40"/>
      <c r="C470" s="41"/>
      <c r="D470" s="39"/>
      <c r="E470" s="43"/>
      <c r="F470" s="40"/>
      <c r="G470" s="41"/>
      <c r="H470" s="43"/>
      <c r="I470" s="43"/>
      <c r="J470" s="44">
        <v>0</v>
      </c>
      <c r="K470" s="44">
        <v>0</v>
      </c>
      <c r="L470" s="55">
        <v>0</v>
      </c>
      <c r="M470" s="55">
        <v>0</v>
      </c>
      <c r="N470" s="44">
        <v>0</v>
      </c>
      <c r="O470" s="34">
        <f t="shared" si="58"/>
        <v>0</v>
      </c>
      <c r="P470" s="34">
        <f t="shared" si="58"/>
        <v>0</v>
      </c>
      <c r="Q470" s="43"/>
      <c r="R470" s="43"/>
      <c r="S470" s="43"/>
      <c r="T470" s="43"/>
      <c r="U470" s="48"/>
      <c r="V470" s="41"/>
      <c r="W470" s="41"/>
      <c r="X470" s="50"/>
      <c r="Y470" s="34" t="e">
        <f>P470/AA470</f>
        <v>#DIV/0!</v>
      </c>
      <c r="Z470" s="44" t="e">
        <f t="shared" si="55"/>
        <v>#DIV/0!</v>
      </c>
      <c r="AA470" s="44">
        <f t="shared" si="61"/>
        <v>0</v>
      </c>
      <c r="AB470" s="44">
        <v>0</v>
      </c>
      <c r="AC470" s="44">
        <v>0</v>
      </c>
      <c r="AD470" s="44">
        <v>0</v>
      </c>
      <c r="AE470" s="44"/>
      <c r="AF470" s="44" t="e">
        <f t="shared" si="60"/>
        <v>#DIV/0!</v>
      </c>
      <c r="AG470" s="44"/>
      <c r="AH470" s="44" t="e">
        <f t="shared" si="59"/>
        <v>#DIV/0!</v>
      </c>
      <c r="AI470" s="44" t="e">
        <f t="shared" si="62"/>
        <v>#DIV/0!</v>
      </c>
      <c r="AJ470" s="44" t="e">
        <f t="shared" si="56"/>
        <v>#DIV/0!</v>
      </c>
      <c r="AK470" s="43"/>
      <c r="AL470" s="40"/>
      <c r="AM470" s="40"/>
      <c r="AN470" s="40"/>
      <c r="AO470" s="40"/>
      <c r="AP470" s="40"/>
      <c r="AQ470" s="49"/>
      <c r="AR470" s="41"/>
      <c r="AS470" s="41">
        <v>10</v>
      </c>
      <c r="AT470" s="34">
        <f>(J470*10)/100</f>
        <v>0</v>
      </c>
      <c r="AU470" s="43"/>
      <c r="AV470" s="44">
        <v>0</v>
      </c>
      <c r="AW470" s="46">
        <f t="shared" si="57"/>
        <v>0</v>
      </c>
      <c r="AX470" s="46">
        <f>O470</f>
        <v>0</v>
      </c>
      <c r="AY470" s="43"/>
    </row>
    <row r="471" spans="1:51" ht="15.75" customHeight="1" x14ac:dyDescent="0.25">
      <c r="A471" s="47"/>
      <c r="B471" s="40"/>
      <c r="C471" s="41"/>
      <c r="D471" s="39"/>
      <c r="E471" s="43"/>
      <c r="F471" s="40"/>
      <c r="G471" s="41"/>
      <c r="H471" s="43"/>
      <c r="I471" s="43"/>
      <c r="J471" s="44">
        <v>0</v>
      </c>
      <c r="K471" s="44">
        <v>0</v>
      </c>
      <c r="L471" s="55">
        <v>0</v>
      </c>
      <c r="M471" s="55">
        <v>0</v>
      </c>
      <c r="N471" s="44">
        <v>0</v>
      </c>
      <c r="O471" s="34">
        <f t="shared" si="58"/>
        <v>0</v>
      </c>
      <c r="P471" s="34">
        <f t="shared" si="58"/>
        <v>0</v>
      </c>
      <c r="Q471" s="43"/>
      <c r="R471" s="43"/>
      <c r="S471" s="43"/>
      <c r="T471" s="43"/>
      <c r="U471" s="48"/>
      <c r="V471" s="41"/>
      <c r="W471" s="41"/>
      <c r="X471" s="50"/>
      <c r="Y471" s="34" t="e">
        <f>P471/AA471</f>
        <v>#DIV/0!</v>
      </c>
      <c r="Z471" s="44" t="e">
        <f t="shared" si="55"/>
        <v>#DIV/0!</v>
      </c>
      <c r="AA471" s="44">
        <f t="shared" si="61"/>
        <v>0</v>
      </c>
      <c r="AB471" s="44">
        <v>0</v>
      </c>
      <c r="AC471" s="44">
        <v>0</v>
      </c>
      <c r="AD471" s="44">
        <v>0</v>
      </c>
      <c r="AE471" s="44"/>
      <c r="AF471" s="44" t="e">
        <f t="shared" si="60"/>
        <v>#DIV/0!</v>
      </c>
      <c r="AG471" s="44"/>
      <c r="AH471" s="44" t="e">
        <f t="shared" si="59"/>
        <v>#DIV/0!</v>
      </c>
      <c r="AI471" s="44" t="e">
        <f t="shared" si="62"/>
        <v>#DIV/0!</v>
      </c>
      <c r="AJ471" s="44" t="e">
        <f t="shared" si="56"/>
        <v>#DIV/0!</v>
      </c>
      <c r="AK471" s="43"/>
      <c r="AL471" s="40"/>
      <c r="AM471" s="40"/>
      <c r="AN471" s="40"/>
      <c r="AO471" s="40"/>
      <c r="AP471" s="40"/>
      <c r="AQ471" s="49"/>
      <c r="AR471" s="41"/>
      <c r="AS471" s="41">
        <v>10</v>
      </c>
      <c r="AT471" s="34">
        <f>(J471*10)/100</f>
        <v>0</v>
      </c>
      <c r="AU471" s="43"/>
      <c r="AV471" s="44">
        <v>0</v>
      </c>
      <c r="AW471" s="46">
        <f t="shared" si="57"/>
        <v>0</v>
      </c>
      <c r="AX471" s="46">
        <f>O471</f>
        <v>0</v>
      </c>
      <c r="AY471" s="43"/>
    </row>
    <row r="472" spans="1:51" ht="15.75" customHeight="1" x14ac:dyDescent="0.25">
      <c r="A472" s="47"/>
      <c r="B472" s="40"/>
      <c r="C472" s="41"/>
      <c r="D472" s="39"/>
      <c r="E472" s="43"/>
      <c r="F472" s="40"/>
      <c r="G472" s="41"/>
      <c r="H472" s="43"/>
      <c r="I472" s="43"/>
      <c r="J472" s="44">
        <v>0</v>
      </c>
      <c r="K472" s="44">
        <v>0</v>
      </c>
      <c r="L472" s="55">
        <v>0</v>
      </c>
      <c r="M472" s="55">
        <v>0</v>
      </c>
      <c r="N472" s="44">
        <v>0</v>
      </c>
      <c r="O472" s="34">
        <f t="shared" si="58"/>
        <v>0</v>
      </c>
      <c r="P472" s="34">
        <f t="shared" si="58"/>
        <v>0</v>
      </c>
      <c r="Q472" s="43"/>
      <c r="R472" s="43"/>
      <c r="S472" s="43"/>
      <c r="T472" s="43"/>
      <c r="U472" s="48"/>
      <c r="V472" s="41"/>
      <c r="W472" s="41"/>
      <c r="X472" s="50"/>
      <c r="Y472" s="34" t="e">
        <f>P472/AA472</f>
        <v>#DIV/0!</v>
      </c>
      <c r="Z472" s="44" t="e">
        <f t="shared" si="55"/>
        <v>#DIV/0!</v>
      </c>
      <c r="AA472" s="44">
        <f t="shared" si="61"/>
        <v>0</v>
      </c>
      <c r="AB472" s="44">
        <v>0</v>
      </c>
      <c r="AC472" s="44">
        <v>0</v>
      </c>
      <c r="AD472" s="44">
        <v>0</v>
      </c>
      <c r="AE472" s="44"/>
      <c r="AF472" s="44" t="e">
        <f t="shared" si="60"/>
        <v>#DIV/0!</v>
      </c>
      <c r="AG472" s="44"/>
      <c r="AH472" s="44" t="e">
        <f t="shared" si="59"/>
        <v>#DIV/0!</v>
      </c>
      <c r="AI472" s="44" t="e">
        <f t="shared" si="62"/>
        <v>#DIV/0!</v>
      </c>
      <c r="AJ472" s="44" t="e">
        <f t="shared" si="56"/>
        <v>#DIV/0!</v>
      </c>
      <c r="AK472" s="43"/>
      <c r="AL472" s="40"/>
      <c r="AM472" s="40"/>
      <c r="AN472" s="40"/>
      <c r="AO472" s="40"/>
      <c r="AP472" s="40"/>
      <c r="AQ472" s="49"/>
      <c r="AR472" s="41"/>
      <c r="AS472" s="41">
        <v>10</v>
      </c>
      <c r="AT472" s="34">
        <f>(J472*10)/100</f>
        <v>0</v>
      </c>
      <c r="AU472" s="43"/>
      <c r="AV472" s="44">
        <v>0</v>
      </c>
      <c r="AW472" s="46">
        <f t="shared" si="57"/>
        <v>0</v>
      </c>
      <c r="AX472" s="46">
        <f>O472</f>
        <v>0</v>
      </c>
      <c r="AY472" s="43"/>
    </row>
    <row r="473" spans="1:51" ht="15.75" customHeight="1" x14ac:dyDescent="0.25">
      <c r="A473" s="47"/>
      <c r="B473" s="40"/>
      <c r="C473" s="41"/>
      <c r="D473" s="39"/>
      <c r="E473" s="43"/>
      <c r="F473" s="40"/>
      <c r="G473" s="41"/>
      <c r="H473" s="43"/>
      <c r="I473" s="43"/>
      <c r="J473" s="44">
        <v>0</v>
      </c>
      <c r="K473" s="44">
        <v>0</v>
      </c>
      <c r="L473" s="55">
        <v>0</v>
      </c>
      <c r="M473" s="55">
        <v>0</v>
      </c>
      <c r="N473" s="44">
        <v>0</v>
      </c>
      <c r="O473" s="34">
        <f t="shared" si="58"/>
        <v>0</v>
      </c>
      <c r="P473" s="34">
        <f t="shared" si="58"/>
        <v>0</v>
      </c>
      <c r="Q473" s="43"/>
      <c r="R473" s="43"/>
      <c r="S473" s="43"/>
      <c r="T473" s="43"/>
      <c r="U473" s="48"/>
      <c r="V473" s="41"/>
      <c r="W473" s="41"/>
      <c r="X473" s="50"/>
      <c r="Y473" s="34" t="e">
        <f>P473/AA473</f>
        <v>#DIV/0!</v>
      </c>
      <c r="Z473" s="44" t="e">
        <f t="shared" si="55"/>
        <v>#DIV/0!</v>
      </c>
      <c r="AA473" s="44">
        <f t="shared" si="61"/>
        <v>0</v>
      </c>
      <c r="AB473" s="44">
        <v>0</v>
      </c>
      <c r="AC473" s="44">
        <v>0</v>
      </c>
      <c r="AD473" s="44">
        <v>0</v>
      </c>
      <c r="AE473" s="44"/>
      <c r="AF473" s="44" t="e">
        <f t="shared" si="60"/>
        <v>#DIV/0!</v>
      </c>
      <c r="AG473" s="44"/>
      <c r="AH473" s="44" t="e">
        <f t="shared" si="59"/>
        <v>#DIV/0!</v>
      </c>
      <c r="AI473" s="44" t="e">
        <f t="shared" si="62"/>
        <v>#DIV/0!</v>
      </c>
      <c r="AJ473" s="44" t="e">
        <f t="shared" si="56"/>
        <v>#DIV/0!</v>
      </c>
      <c r="AK473" s="43"/>
      <c r="AL473" s="40"/>
      <c r="AM473" s="40"/>
      <c r="AN473" s="40"/>
      <c r="AO473" s="40"/>
      <c r="AP473" s="40"/>
      <c r="AQ473" s="49"/>
      <c r="AR473" s="41"/>
      <c r="AS473" s="41">
        <v>10</v>
      </c>
      <c r="AT473" s="34">
        <f>(J473*10)/100</f>
        <v>0</v>
      </c>
      <c r="AU473" s="43"/>
      <c r="AV473" s="44">
        <v>0</v>
      </c>
      <c r="AW473" s="46">
        <f t="shared" si="57"/>
        <v>0</v>
      </c>
      <c r="AX473" s="46">
        <f>O473</f>
        <v>0</v>
      </c>
      <c r="AY473" s="43"/>
    </row>
    <row r="474" spans="1:51" ht="15.75" customHeight="1" x14ac:dyDescent="0.25">
      <c r="A474" s="47"/>
      <c r="B474" s="40"/>
      <c r="C474" s="41"/>
      <c r="D474" s="39"/>
      <c r="E474" s="43"/>
      <c r="F474" s="40"/>
      <c r="G474" s="41"/>
      <c r="H474" s="43"/>
      <c r="I474" s="43"/>
      <c r="J474" s="44">
        <v>0</v>
      </c>
      <c r="K474" s="44">
        <v>0</v>
      </c>
      <c r="L474" s="55">
        <v>0</v>
      </c>
      <c r="M474" s="55">
        <v>0</v>
      </c>
      <c r="N474" s="44">
        <v>0</v>
      </c>
      <c r="O474" s="34">
        <f t="shared" si="58"/>
        <v>0</v>
      </c>
      <c r="P474" s="34">
        <f t="shared" si="58"/>
        <v>0</v>
      </c>
      <c r="Q474" s="43"/>
      <c r="R474" s="43"/>
      <c r="S474" s="43"/>
      <c r="T474" s="43"/>
      <c r="U474" s="48"/>
      <c r="V474" s="41"/>
      <c r="W474" s="41"/>
      <c r="X474" s="50"/>
      <c r="Y474" s="34" t="e">
        <f>P474/AA474</f>
        <v>#DIV/0!</v>
      </c>
      <c r="Z474" s="44" t="e">
        <f t="shared" si="55"/>
        <v>#DIV/0!</v>
      </c>
      <c r="AA474" s="44">
        <f t="shared" si="61"/>
        <v>0</v>
      </c>
      <c r="AB474" s="44">
        <v>0</v>
      </c>
      <c r="AC474" s="44">
        <v>0</v>
      </c>
      <c r="AD474" s="44">
        <v>0</v>
      </c>
      <c r="AE474" s="44"/>
      <c r="AF474" s="44" t="e">
        <f t="shared" si="60"/>
        <v>#DIV/0!</v>
      </c>
      <c r="AG474" s="44"/>
      <c r="AH474" s="44" t="e">
        <f t="shared" si="59"/>
        <v>#DIV/0!</v>
      </c>
      <c r="AI474" s="44" t="e">
        <f t="shared" si="62"/>
        <v>#DIV/0!</v>
      </c>
      <c r="AJ474" s="44" t="e">
        <f t="shared" si="56"/>
        <v>#DIV/0!</v>
      </c>
      <c r="AK474" s="43"/>
      <c r="AL474" s="40"/>
      <c r="AM474" s="40"/>
      <c r="AN474" s="40"/>
      <c r="AO474" s="40"/>
      <c r="AP474" s="40"/>
      <c r="AQ474" s="49"/>
      <c r="AR474" s="41"/>
      <c r="AS474" s="41">
        <v>10</v>
      </c>
      <c r="AT474" s="34">
        <f>(J474*10)/100</f>
        <v>0</v>
      </c>
      <c r="AU474" s="43"/>
      <c r="AV474" s="44">
        <v>0</v>
      </c>
      <c r="AW474" s="46">
        <f t="shared" si="57"/>
        <v>0</v>
      </c>
      <c r="AX474" s="46">
        <f>O474</f>
        <v>0</v>
      </c>
      <c r="AY474" s="43"/>
    </row>
    <row r="475" spans="1:51" ht="15.75" customHeight="1" x14ac:dyDescent="0.25">
      <c r="A475" s="47"/>
      <c r="B475" s="40"/>
      <c r="C475" s="41"/>
      <c r="D475" s="39"/>
      <c r="E475" s="43"/>
      <c r="F475" s="40"/>
      <c r="G475" s="41"/>
      <c r="H475" s="43"/>
      <c r="I475" s="43"/>
      <c r="J475" s="44">
        <v>0</v>
      </c>
      <c r="K475" s="44">
        <v>0</v>
      </c>
      <c r="L475" s="55">
        <v>0</v>
      </c>
      <c r="M475" s="55">
        <v>0</v>
      </c>
      <c r="N475" s="44">
        <v>0</v>
      </c>
      <c r="O475" s="34">
        <f t="shared" si="58"/>
        <v>0</v>
      </c>
      <c r="P475" s="34">
        <f t="shared" si="58"/>
        <v>0</v>
      </c>
      <c r="Q475" s="43"/>
      <c r="R475" s="43"/>
      <c r="S475" s="43"/>
      <c r="T475" s="43"/>
      <c r="U475" s="48"/>
      <c r="V475" s="41"/>
      <c r="W475" s="41"/>
      <c r="X475" s="50"/>
      <c r="Y475" s="34" t="e">
        <f>P475/AA475</f>
        <v>#DIV/0!</v>
      </c>
      <c r="Z475" s="44" t="e">
        <f t="shared" si="55"/>
        <v>#DIV/0!</v>
      </c>
      <c r="AA475" s="44">
        <f t="shared" si="61"/>
        <v>0</v>
      </c>
      <c r="AB475" s="44">
        <v>0</v>
      </c>
      <c r="AC475" s="44">
        <v>0</v>
      </c>
      <c r="AD475" s="44">
        <v>0</v>
      </c>
      <c r="AE475" s="44"/>
      <c r="AF475" s="44" t="e">
        <f t="shared" si="60"/>
        <v>#DIV/0!</v>
      </c>
      <c r="AG475" s="44"/>
      <c r="AH475" s="44" t="e">
        <f t="shared" si="59"/>
        <v>#DIV/0!</v>
      </c>
      <c r="AI475" s="44" t="e">
        <f t="shared" si="62"/>
        <v>#DIV/0!</v>
      </c>
      <c r="AJ475" s="44" t="e">
        <f t="shared" si="56"/>
        <v>#DIV/0!</v>
      </c>
      <c r="AK475" s="43"/>
      <c r="AL475" s="40"/>
      <c r="AM475" s="40"/>
      <c r="AN475" s="40"/>
      <c r="AO475" s="40"/>
      <c r="AP475" s="40"/>
      <c r="AQ475" s="49"/>
      <c r="AR475" s="41"/>
      <c r="AS475" s="41">
        <v>10</v>
      </c>
      <c r="AT475" s="34">
        <f>(J475*10)/100</f>
        <v>0</v>
      </c>
      <c r="AU475" s="43"/>
      <c r="AV475" s="44">
        <v>0</v>
      </c>
      <c r="AW475" s="46">
        <f t="shared" si="57"/>
        <v>0</v>
      </c>
      <c r="AX475" s="46">
        <f>O475</f>
        <v>0</v>
      </c>
      <c r="AY475" s="43"/>
    </row>
    <row r="476" spans="1:51" ht="15.75" customHeight="1" x14ac:dyDescent="0.25">
      <c r="A476" s="47"/>
      <c r="B476" s="40"/>
      <c r="C476" s="41"/>
      <c r="D476" s="39"/>
      <c r="E476" s="43"/>
      <c r="F476" s="40"/>
      <c r="G476" s="41"/>
      <c r="H476" s="43"/>
      <c r="I476" s="43"/>
      <c r="J476" s="44">
        <v>0</v>
      </c>
      <c r="K476" s="44">
        <v>0</v>
      </c>
      <c r="L476" s="55">
        <v>0</v>
      </c>
      <c r="M476" s="55">
        <v>0</v>
      </c>
      <c r="N476" s="44">
        <v>0</v>
      </c>
      <c r="O476" s="34">
        <f t="shared" si="58"/>
        <v>0</v>
      </c>
      <c r="P476" s="34">
        <f t="shared" si="58"/>
        <v>0</v>
      </c>
      <c r="Q476" s="43"/>
      <c r="R476" s="43"/>
      <c r="S476" s="43"/>
      <c r="T476" s="43"/>
      <c r="U476" s="48"/>
      <c r="V476" s="41"/>
      <c r="W476" s="41"/>
      <c r="X476" s="50"/>
      <c r="Y476" s="34" t="e">
        <f>P476/AA476</f>
        <v>#DIV/0!</v>
      </c>
      <c r="Z476" s="44" t="e">
        <f t="shared" si="55"/>
        <v>#DIV/0!</v>
      </c>
      <c r="AA476" s="44">
        <f t="shared" si="61"/>
        <v>0</v>
      </c>
      <c r="AB476" s="44">
        <v>0</v>
      </c>
      <c r="AC476" s="44">
        <v>0</v>
      </c>
      <c r="AD476" s="44">
        <v>0</v>
      </c>
      <c r="AE476" s="44"/>
      <c r="AF476" s="44" t="e">
        <f t="shared" si="60"/>
        <v>#DIV/0!</v>
      </c>
      <c r="AG476" s="44"/>
      <c r="AH476" s="44" t="e">
        <f t="shared" si="59"/>
        <v>#DIV/0!</v>
      </c>
      <c r="AI476" s="44" t="e">
        <f t="shared" si="62"/>
        <v>#DIV/0!</v>
      </c>
      <c r="AJ476" s="44" t="e">
        <f t="shared" si="56"/>
        <v>#DIV/0!</v>
      </c>
      <c r="AK476" s="43"/>
      <c r="AL476" s="40"/>
      <c r="AM476" s="40"/>
      <c r="AN476" s="40"/>
      <c r="AO476" s="40"/>
      <c r="AP476" s="40"/>
      <c r="AQ476" s="49"/>
      <c r="AR476" s="41"/>
      <c r="AS476" s="41">
        <v>10</v>
      </c>
      <c r="AT476" s="34">
        <f>(J476*10)/100</f>
        <v>0</v>
      </c>
      <c r="AU476" s="43"/>
      <c r="AV476" s="44">
        <v>0</v>
      </c>
      <c r="AW476" s="46">
        <f t="shared" si="57"/>
        <v>0</v>
      </c>
      <c r="AX476" s="46">
        <f>O476</f>
        <v>0</v>
      </c>
      <c r="AY476" s="43"/>
    </row>
    <row r="477" spans="1:51" ht="15.75" customHeight="1" x14ac:dyDescent="0.25">
      <c r="A477" s="47"/>
      <c r="B477" s="40"/>
      <c r="C477" s="41"/>
      <c r="D477" s="39"/>
      <c r="E477" s="43"/>
      <c r="F477" s="40"/>
      <c r="G477" s="41"/>
      <c r="H477" s="43"/>
      <c r="I477" s="43"/>
      <c r="J477" s="44">
        <v>0</v>
      </c>
      <c r="K477" s="44">
        <v>0</v>
      </c>
      <c r="L477" s="55">
        <v>0</v>
      </c>
      <c r="M477" s="55">
        <v>0</v>
      </c>
      <c r="N477" s="44">
        <v>0</v>
      </c>
      <c r="O477" s="34">
        <f t="shared" si="58"/>
        <v>0</v>
      </c>
      <c r="P477" s="34">
        <f t="shared" si="58"/>
        <v>0</v>
      </c>
      <c r="Q477" s="43"/>
      <c r="R477" s="43"/>
      <c r="S477" s="43"/>
      <c r="T477" s="43"/>
      <c r="U477" s="48"/>
      <c r="V477" s="41"/>
      <c r="W477" s="41"/>
      <c r="X477" s="50"/>
      <c r="Y477" s="34" t="e">
        <f>P477/AA477</f>
        <v>#DIV/0!</v>
      </c>
      <c r="Z477" s="44" t="e">
        <f t="shared" si="55"/>
        <v>#DIV/0!</v>
      </c>
      <c r="AA477" s="44">
        <f t="shared" si="61"/>
        <v>0</v>
      </c>
      <c r="AB477" s="44">
        <v>0</v>
      </c>
      <c r="AC477" s="44">
        <v>0</v>
      </c>
      <c r="AD477" s="44">
        <v>0</v>
      </c>
      <c r="AE477" s="44"/>
      <c r="AF477" s="44" t="e">
        <f t="shared" si="60"/>
        <v>#DIV/0!</v>
      </c>
      <c r="AG477" s="44"/>
      <c r="AH477" s="44" t="e">
        <f t="shared" si="59"/>
        <v>#DIV/0!</v>
      </c>
      <c r="AI477" s="44" t="e">
        <f t="shared" si="62"/>
        <v>#DIV/0!</v>
      </c>
      <c r="AJ477" s="44" t="e">
        <f t="shared" si="56"/>
        <v>#DIV/0!</v>
      </c>
      <c r="AK477" s="43"/>
      <c r="AL477" s="40"/>
      <c r="AM477" s="40"/>
      <c r="AN477" s="40"/>
      <c r="AO477" s="40"/>
      <c r="AP477" s="40"/>
      <c r="AQ477" s="49"/>
      <c r="AR477" s="41"/>
      <c r="AS477" s="41">
        <v>10</v>
      </c>
      <c r="AT477" s="34">
        <f>(J477*10)/100</f>
        <v>0</v>
      </c>
      <c r="AU477" s="43"/>
      <c r="AV477" s="44">
        <v>0</v>
      </c>
      <c r="AW477" s="46">
        <f t="shared" si="57"/>
        <v>0</v>
      </c>
      <c r="AX477" s="46">
        <f>O477</f>
        <v>0</v>
      </c>
      <c r="AY477" s="43"/>
    </row>
    <row r="478" spans="1:51" ht="15.75" customHeight="1" x14ac:dyDescent="0.25">
      <c r="A478" s="47"/>
      <c r="B478" s="40"/>
      <c r="C478" s="41"/>
      <c r="D478" s="39"/>
      <c r="E478" s="43"/>
      <c r="F478" s="40"/>
      <c r="G478" s="41"/>
      <c r="H478" s="43"/>
      <c r="I478" s="43"/>
      <c r="J478" s="44">
        <v>0</v>
      </c>
      <c r="K478" s="44">
        <v>0</v>
      </c>
      <c r="L478" s="55">
        <v>0</v>
      </c>
      <c r="M478" s="55">
        <v>0</v>
      </c>
      <c r="N478" s="44">
        <v>0</v>
      </c>
      <c r="O478" s="34">
        <f t="shared" si="58"/>
        <v>0</v>
      </c>
      <c r="P478" s="34">
        <f t="shared" si="58"/>
        <v>0</v>
      </c>
      <c r="Q478" s="43"/>
      <c r="R478" s="43"/>
      <c r="S478" s="43"/>
      <c r="T478" s="43"/>
      <c r="U478" s="48"/>
      <c r="V478" s="41"/>
      <c r="W478" s="41"/>
      <c r="X478" s="50"/>
      <c r="Y478" s="34" t="e">
        <f>P478/AA478</f>
        <v>#DIV/0!</v>
      </c>
      <c r="Z478" s="44" t="e">
        <f t="shared" ref="Z478:Z527" si="63">Y478*X478</f>
        <v>#DIV/0!</v>
      </c>
      <c r="AA478" s="44">
        <f t="shared" si="61"/>
        <v>0</v>
      </c>
      <c r="AB478" s="44">
        <v>0</v>
      </c>
      <c r="AC478" s="44">
        <v>0</v>
      </c>
      <c r="AD478" s="44">
        <v>0</v>
      </c>
      <c r="AE478" s="44"/>
      <c r="AF478" s="44" t="e">
        <f t="shared" si="60"/>
        <v>#DIV/0!</v>
      </c>
      <c r="AG478" s="44"/>
      <c r="AH478" s="44" t="e">
        <f t="shared" si="59"/>
        <v>#DIV/0!</v>
      </c>
      <c r="AI478" s="44" t="e">
        <f t="shared" si="62"/>
        <v>#DIV/0!</v>
      </c>
      <c r="AJ478" s="44" t="e">
        <f t="shared" si="56"/>
        <v>#DIV/0!</v>
      </c>
      <c r="AK478" s="43"/>
      <c r="AL478" s="40"/>
      <c r="AM478" s="40"/>
      <c r="AN478" s="40"/>
      <c r="AO478" s="40"/>
      <c r="AP478" s="40"/>
      <c r="AQ478" s="49"/>
      <c r="AR478" s="41"/>
      <c r="AS478" s="41">
        <v>10</v>
      </c>
      <c r="AT478" s="34">
        <f>(J478*10)/100</f>
        <v>0</v>
      </c>
      <c r="AU478" s="43"/>
      <c r="AV478" s="44">
        <v>0</v>
      </c>
      <c r="AW478" s="46">
        <f t="shared" si="57"/>
        <v>0</v>
      </c>
      <c r="AX478" s="46">
        <f>O478</f>
        <v>0</v>
      </c>
      <c r="AY478" s="43"/>
    </row>
    <row r="479" spans="1:51" ht="15.75" customHeight="1" x14ac:dyDescent="0.25">
      <c r="A479" s="47"/>
      <c r="B479" s="40"/>
      <c r="C479" s="41"/>
      <c r="D479" s="39"/>
      <c r="E479" s="43"/>
      <c r="F479" s="40"/>
      <c r="G479" s="41"/>
      <c r="H479" s="43"/>
      <c r="I479" s="43"/>
      <c r="J479" s="44">
        <v>0</v>
      </c>
      <c r="K479" s="44">
        <v>0</v>
      </c>
      <c r="L479" s="55">
        <v>0</v>
      </c>
      <c r="M479" s="55">
        <v>0</v>
      </c>
      <c r="N479" s="44">
        <v>0</v>
      </c>
      <c r="O479" s="34">
        <f t="shared" si="58"/>
        <v>0</v>
      </c>
      <c r="P479" s="34">
        <f t="shared" si="58"/>
        <v>0</v>
      </c>
      <c r="Q479" s="43"/>
      <c r="R479" s="43"/>
      <c r="S479" s="43"/>
      <c r="T479" s="43"/>
      <c r="U479" s="48"/>
      <c r="V479" s="41"/>
      <c r="W479" s="41"/>
      <c r="X479" s="50"/>
      <c r="Y479" s="34" t="e">
        <f>P479/AA479</f>
        <v>#DIV/0!</v>
      </c>
      <c r="Z479" s="44" t="e">
        <f t="shared" si="63"/>
        <v>#DIV/0!</v>
      </c>
      <c r="AA479" s="44">
        <f t="shared" si="61"/>
        <v>0</v>
      </c>
      <c r="AB479" s="44">
        <v>0</v>
      </c>
      <c r="AC479" s="44">
        <v>0</v>
      </c>
      <c r="AD479" s="44">
        <v>0</v>
      </c>
      <c r="AE479" s="44"/>
      <c r="AF479" s="44" t="e">
        <f t="shared" si="60"/>
        <v>#DIV/0!</v>
      </c>
      <c r="AG479" s="44"/>
      <c r="AH479" s="44" t="e">
        <f t="shared" si="59"/>
        <v>#DIV/0!</v>
      </c>
      <c r="AI479" s="44" t="e">
        <f t="shared" si="62"/>
        <v>#DIV/0!</v>
      </c>
      <c r="AJ479" s="44" t="e">
        <f t="shared" si="56"/>
        <v>#DIV/0!</v>
      </c>
      <c r="AK479" s="43"/>
      <c r="AL479" s="40"/>
      <c r="AM479" s="40"/>
      <c r="AN479" s="40"/>
      <c r="AO479" s="40"/>
      <c r="AP479" s="40"/>
      <c r="AQ479" s="49"/>
      <c r="AR479" s="41"/>
      <c r="AS479" s="41">
        <v>10</v>
      </c>
      <c r="AT479" s="34">
        <f>(J479*10)/100</f>
        <v>0</v>
      </c>
      <c r="AU479" s="43"/>
      <c r="AV479" s="44">
        <v>0</v>
      </c>
      <c r="AW479" s="46">
        <f t="shared" si="57"/>
        <v>0</v>
      </c>
      <c r="AX479" s="46">
        <f>O479</f>
        <v>0</v>
      </c>
      <c r="AY479" s="43"/>
    </row>
    <row r="480" spans="1:51" ht="15.75" customHeight="1" x14ac:dyDescent="0.25">
      <c r="A480" s="47"/>
      <c r="B480" s="40"/>
      <c r="C480" s="41"/>
      <c r="D480" s="39"/>
      <c r="E480" s="43"/>
      <c r="F480" s="40"/>
      <c r="G480" s="41"/>
      <c r="H480" s="43"/>
      <c r="I480" s="43"/>
      <c r="J480" s="44">
        <v>0</v>
      </c>
      <c r="K480" s="44">
        <v>0</v>
      </c>
      <c r="L480" s="55">
        <v>0</v>
      </c>
      <c r="M480" s="55">
        <v>0</v>
      </c>
      <c r="N480" s="44">
        <v>0</v>
      </c>
      <c r="O480" s="34">
        <f t="shared" si="58"/>
        <v>0</v>
      </c>
      <c r="P480" s="34">
        <f t="shared" si="58"/>
        <v>0</v>
      </c>
      <c r="Q480" s="43"/>
      <c r="R480" s="43"/>
      <c r="S480" s="43"/>
      <c r="T480" s="43"/>
      <c r="U480" s="48"/>
      <c r="V480" s="41"/>
      <c r="W480" s="41"/>
      <c r="X480" s="50"/>
      <c r="Y480" s="34" t="e">
        <f>P480/AA480</f>
        <v>#DIV/0!</v>
      </c>
      <c r="Z480" s="44" t="e">
        <f t="shared" si="63"/>
        <v>#DIV/0!</v>
      </c>
      <c r="AA480" s="44">
        <f t="shared" si="61"/>
        <v>0</v>
      </c>
      <c r="AB480" s="44">
        <v>0</v>
      </c>
      <c r="AC480" s="44">
        <v>0</v>
      </c>
      <c r="AD480" s="44">
        <v>0</v>
      </c>
      <c r="AE480" s="44"/>
      <c r="AF480" s="44" t="e">
        <f t="shared" si="60"/>
        <v>#DIV/0!</v>
      </c>
      <c r="AG480" s="44"/>
      <c r="AH480" s="44" t="e">
        <f t="shared" si="59"/>
        <v>#DIV/0!</v>
      </c>
      <c r="AI480" s="44" t="e">
        <f t="shared" si="62"/>
        <v>#DIV/0!</v>
      </c>
      <c r="AJ480" s="44" t="e">
        <f t="shared" ref="AJ480:AJ527" si="64">_xlfn.CEILING.MATH(AI480)</f>
        <v>#DIV/0!</v>
      </c>
      <c r="AK480" s="43"/>
      <c r="AL480" s="40"/>
      <c r="AM480" s="40"/>
      <c r="AN480" s="40"/>
      <c r="AO480" s="40"/>
      <c r="AP480" s="40"/>
      <c r="AQ480" s="49"/>
      <c r="AR480" s="41"/>
      <c r="AS480" s="41">
        <v>10</v>
      </c>
      <c r="AT480" s="34">
        <f>(J480*10)/100</f>
        <v>0</v>
      </c>
      <c r="AU480" s="43"/>
      <c r="AV480" s="44">
        <v>0</v>
      </c>
      <c r="AW480" s="46">
        <f t="shared" ref="AW480:AW543" si="65">AX480-AV480</f>
        <v>0</v>
      </c>
      <c r="AX480" s="46">
        <f>O480</f>
        <v>0</v>
      </c>
      <c r="AY480" s="43"/>
    </row>
    <row r="481" spans="1:51" ht="15.75" customHeight="1" x14ac:dyDescent="0.25">
      <c r="A481" s="47"/>
      <c r="B481" s="40"/>
      <c r="C481" s="41"/>
      <c r="D481" s="39"/>
      <c r="E481" s="43"/>
      <c r="F481" s="40"/>
      <c r="G481" s="41"/>
      <c r="H481" s="43"/>
      <c r="I481" s="43"/>
      <c r="J481" s="44">
        <v>0</v>
      </c>
      <c r="K481" s="44">
        <v>0</v>
      </c>
      <c r="L481" s="55">
        <v>0</v>
      </c>
      <c r="M481" s="55">
        <v>0</v>
      </c>
      <c r="N481" s="44">
        <v>0</v>
      </c>
      <c r="O481" s="34">
        <f t="shared" si="58"/>
        <v>0</v>
      </c>
      <c r="P481" s="34">
        <f t="shared" si="58"/>
        <v>0</v>
      </c>
      <c r="Q481" s="43"/>
      <c r="R481" s="43"/>
      <c r="S481" s="43"/>
      <c r="T481" s="43"/>
      <c r="U481" s="48"/>
      <c r="V481" s="41"/>
      <c r="W481" s="41"/>
      <c r="X481" s="50"/>
      <c r="Y481" s="34" t="e">
        <f>P481/AA481</f>
        <v>#DIV/0!</v>
      </c>
      <c r="Z481" s="44" t="e">
        <f t="shared" si="63"/>
        <v>#DIV/0!</v>
      </c>
      <c r="AA481" s="44">
        <f t="shared" si="61"/>
        <v>0</v>
      </c>
      <c r="AB481" s="44">
        <v>0</v>
      </c>
      <c r="AC481" s="44">
        <v>0</v>
      </c>
      <c r="AD481" s="44">
        <v>0</v>
      </c>
      <c r="AE481" s="44"/>
      <c r="AF481" s="44" t="e">
        <f t="shared" si="60"/>
        <v>#DIV/0!</v>
      </c>
      <c r="AG481" s="44"/>
      <c r="AH481" s="44" t="e">
        <f t="shared" si="59"/>
        <v>#DIV/0!</v>
      </c>
      <c r="AI481" s="44" t="e">
        <f t="shared" si="62"/>
        <v>#DIV/0!</v>
      </c>
      <c r="AJ481" s="44" t="e">
        <f t="shared" si="64"/>
        <v>#DIV/0!</v>
      </c>
      <c r="AK481" s="43"/>
      <c r="AL481" s="40"/>
      <c r="AM481" s="40"/>
      <c r="AN481" s="40"/>
      <c r="AO481" s="40"/>
      <c r="AP481" s="40"/>
      <c r="AQ481" s="49"/>
      <c r="AR481" s="41"/>
      <c r="AS481" s="41">
        <v>10</v>
      </c>
      <c r="AT481" s="34">
        <f>(J481*10)/100</f>
        <v>0</v>
      </c>
      <c r="AU481" s="43"/>
      <c r="AV481" s="44">
        <v>0</v>
      </c>
      <c r="AW481" s="46">
        <f t="shared" si="65"/>
        <v>0</v>
      </c>
      <c r="AX481" s="46">
        <f>O481</f>
        <v>0</v>
      </c>
      <c r="AY481" s="43"/>
    </row>
    <row r="482" spans="1:51" ht="15.75" customHeight="1" x14ac:dyDescent="0.25">
      <c r="A482" s="47"/>
      <c r="B482" s="40"/>
      <c r="C482" s="41"/>
      <c r="D482" s="39"/>
      <c r="E482" s="43"/>
      <c r="F482" s="40"/>
      <c r="G482" s="41"/>
      <c r="H482" s="43"/>
      <c r="I482" s="43"/>
      <c r="J482" s="44">
        <v>0</v>
      </c>
      <c r="K482" s="44">
        <v>0</v>
      </c>
      <c r="L482" s="55">
        <v>0</v>
      </c>
      <c r="M482" s="55">
        <v>0</v>
      </c>
      <c r="N482" s="44">
        <v>0</v>
      </c>
      <c r="O482" s="34">
        <f t="shared" si="58"/>
        <v>0</v>
      </c>
      <c r="P482" s="34">
        <f t="shared" si="58"/>
        <v>0</v>
      </c>
      <c r="Q482" s="43"/>
      <c r="R482" s="43"/>
      <c r="S482" s="43"/>
      <c r="T482" s="43"/>
      <c r="U482" s="48"/>
      <c r="V482" s="41"/>
      <c r="W482" s="41"/>
      <c r="X482" s="50"/>
      <c r="Y482" s="34" t="e">
        <f>P482/AA482</f>
        <v>#DIV/0!</v>
      </c>
      <c r="Z482" s="44" t="e">
        <f t="shared" si="63"/>
        <v>#DIV/0!</v>
      </c>
      <c r="AA482" s="44">
        <f t="shared" si="61"/>
        <v>0</v>
      </c>
      <c r="AB482" s="44">
        <v>0</v>
      </c>
      <c r="AC482" s="44">
        <v>0</v>
      </c>
      <c r="AD482" s="44">
        <v>0</v>
      </c>
      <c r="AE482" s="44"/>
      <c r="AF482" s="44" t="e">
        <f t="shared" si="60"/>
        <v>#DIV/0!</v>
      </c>
      <c r="AG482" s="44"/>
      <c r="AH482" s="44" t="e">
        <f t="shared" si="59"/>
        <v>#DIV/0!</v>
      </c>
      <c r="AI482" s="44" t="e">
        <f t="shared" si="62"/>
        <v>#DIV/0!</v>
      </c>
      <c r="AJ482" s="44" t="e">
        <f t="shared" si="64"/>
        <v>#DIV/0!</v>
      </c>
      <c r="AK482" s="43"/>
      <c r="AL482" s="40"/>
      <c r="AM482" s="40"/>
      <c r="AN482" s="40"/>
      <c r="AO482" s="40"/>
      <c r="AP482" s="40"/>
      <c r="AQ482" s="49"/>
      <c r="AR482" s="41"/>
      <c r="AS482" s="41">
        <v>10</v>
      </c>
      <c r="AT482" s="34">
        <f>(J482*10)/100</f>
        <v>0</v>
      </c>
      <c r="AU482" s="43"/>
      <c r="AV482" s="44">
        <v>0</v>
      </c>
      <c r="AW482" s="46">
        <f t="shared" si="65"/>
        <v>0</v>
      </c>
      <c r="AX482" s="46">
        <f>O482</f>
        <v>0</v>
      </c>
      <c r="AY482" s="43"/>
    </row>
    <row r="483" spans="1:51" ht="15.75" customHeight="1" x14ac:dyDescent="0.25">
      <c r="A483" s="47"/>
      <c r="B483" s="40"/>
      <c r="C483" s="41"/>
      <c r="D483" s="39"/>
      <c r="E483" s="43"/>
      <c r="F483" s="40"/>
      <c r="G483" s="41"/>
      <c r="H483" s="43"/>
      <c r="I483" s="43"/>
      <c r="J483" s="44">
        <v>0</v>
      </c>
      <c r="K483" s="44">
        <v>0</v>
      </c>
      <c r="L483" s="55">
        <v>0</v>
      </c>
      <c r="M483" s="55">
        <v>0</v>
      </c>
      <c r="N483" s="44">
        <v>0</v>
      </c>
      <c r="O483" s="34">
        <f t="shared" si="58"/>
        <v>0</v>
      </c>
      <c r="P483" s="34">
        <f t="shared" si="58"/>
        <v>0</v>
      </c>
      <c r="Q483" s="43"/>
      <c r="R483" s="43"/>
      <c r="S483" s="43"/>
      <c r="T483" s="43"/>
      <c r="U483" s="48"/>
      <c r="V483" s="41"/>
      <c r="W483" s="41"/>
      <c r="X483" s="50"/>
      <c r="Y483" s="34" t="e">
        <f>P483/AA483</f>
        <v>#DIV/0!</v>
      </c>
      <c r="Z483" s="44" t="e">
        <f t="shared" si="63"/>
        <v>#DIV/0!</v>
      </c>
      <c r="AA483" s="44">
        <f t="shared" si="61"/>
        <v>0</v>
      </c>
      <c r="AB483" s="44">
        <v>0</v>
      </c>
      <c r="AC483" s="44">
        <v>0</v>
      </c>
      <c r="AD483" s="44">
        <v>0</v>
      </c>
      <c r="AE483" s="44"/>
      <c r="AF483" s="44" t="e">
        <f t="shared" si="60"/>
        <v>#DIV/0!</v>
      </c>
      <c r="AG483" s="44"/>
      <c r="AH483" s="44" t="e">
        <f t="shared" si="59"/>
        <v>#DIV/0!</v>
      </c>
      <c r="AI483" s="44" t="e">
        <f t="shared" si="62"/>
        <v>#DIV/0!</v>
      </c>
      <c r="AJ483" s="44" t="e">
        <f t="shared" si="64"/>
        <v>#DIV/0!</v>
      </c>
      <c r="AK483" s="43"/>
      <c r="AL483" s="40"/>
      <c r="AM483" s="40"/>
      <c r="AN483" s="40"/>
      <c r="AO483" s="40"/>
      <c r="AP483" s="40"/>
      <c r="AQ483" s="49"/>
      <c r="AR483" s="41"/>
      <c r="AS483" s="41">
        <v>10</v>
      </c>
      <c r="AT483" s="34">
        <f>(J483*10)/100</f>
        <v>0</v>
      </c>
      <c r="AU483" s="43"/>
      <c r="AV483" s="44">
        <v>0</v>
      </c>
      <c r="AW483" s="46">
        <f t="shared" si="65"/>
        <v>0</v>
      </c>
      <c r="AX483" s="46">
        <f>O483</f>
        <v>0</v>
      </c>
      <c r="AY483" s="43"/>
    </row>
    <row r="484" spans="1:51" ht="15.75" customHeight="1" x14ac:dyDescent="0.25">
      <c r="A484" s="47"/>
      <c r="B484" s="40"/>
      <c r="C484" s="41"/>
      <c r="D484" s="39"/>
      <c r="E484" s="43"/>
      <c r="F484" s="40"/>
      <c r="G484" s="41"/>
      <c r="H484" s="43"/>
      <c r="I484" s="43"/>
      <c r="J484" s="44">
        <v>0</v>
      </c>
      <c r="K484" s="44">
        <v>0</v>
      </c>
      <c r="L484" s="55">
        <v>0</v>
      </c>
      <c r="M484" s="55">
        <v>0</v>
      </c>
      <c r="N484" s="44">
        <v>0</v>
      </c>
      <c r="O484" s="34">
        <f t="shared" si="58"/>
        <v>0</v>
      </c>
      <c r="P484" s="34">
        <f t="shared" si="58"/>
        <v>0</v>
      </c>
      <c r="Q484" s="43"/>
      <c r="R484" s="43"/>
      <c r="S484" s="43"/>
      <c r="T484" s="43"/>
      <c r="U484" s="48"/>
      <c r="V484" s="41"/>
      <c r="W484" s="41"/>
      <c r="X484" s="50"/>
      <c r="Y484" s="34" t="e">
        <f>P484/AA484</f>
        <v>#DIV/0!</v>
      </c>
      <c r="Z484" s="44" t="e">
        <f t="shared" si="63"/>
        <v>#DIV/0!</v>
      </c>
      <c r="AA484" s="44">
        <f t="shared" si="61"/>
        <v>0</v>
      </c>
      <c r="AB484" s="44">
        <v>0</v>
      </c>
      <c r="AC484" s="44">
        <v>0</v>
      </c>
      <c r="AD484" s="44">
        <v>0</v>
      </c>
      <c r="AE484" s="44"/>
      <c r="AF484" s="44" t="e">
        <f t="shared" si="60"/>
        <v>#DIV/0!</v>
      </c>
      <c r="AG484" s="44"/>
      <c r="AH484" s="44" t="e">
        <f t="shared" si="59"/>
        <v>#DIV/0!</v>
      </c>
      <c r="AI484" s="44" t="e">
        <f t="shared" si="62"/>
        <v>#DIV/0!</v>
      </c>
      <c r="AJ484" s="44" t="e">
        <f t="shared" si="64"/>
        <v>#DIV/0!</v>
      </c>
      <c r="AK484" s="43"/>
      <c r="AL484" s="40"/>
      <c r="AM484" s="40"/>
      <c r="AN484" s="40"/>
      <c r="AO484" s="40"/>
      <c r="AP484" s="40"/>
      <c r="AQ484" s="49"/>
      <c r="AR484" s="41"/>
      <c r="AS484" s="41">
        <v>10</v>
      </c>
      <c r="AT484" s="34">
        <f>(J484*10)/100</f>
        <v>0</v>
      </c>
      <c r="AU484" s="43"/>
      <c r="AV484" s="44">
        <v>0</v>
      </c>
      <c r="AW484" s="46">
        <f t="shared" si="65"/>
        <v>0</v>
      </c>
      <c r="AX484" s="46">
        <f>O484</f>
        <v>0</v>
      </c>
      <c r="AY484" s="43"/>
    </row>
    <row r="485" spans="1:51" ht="15.75" customHeight="1" x14ac:dyDescent="0.25">
      <c r="A485" s="47"/>
      <c r="B485" s="40"/>
      <c r="C485" s="41"/>
      <c r="D485" s="39"/>
      <c r="E485" s="43"/>
      <c r="F485" s="40"/>
      <c r="G485" s="41"/>
      <c r="H485" s="43"/>
      <c r="I485" s="43"/>
      <c r="J485" s="44">
        <v>0</v>
      </c>
      <c r="K485" s="44">
        <v>0</v>
      </c>
      <c r="L485" s="55">
        <v>0</v>
      </c>
      <c r="M485" s="55">
        <v>0</v>
      </c>
      <c r="N485" s="44">
        <v>0</v>
      </c>
      <c r="O485" s="34">
        <f t="shared" si="58"/>
        <v>0</v>
      </c>
      <c r="P485" s="34">
        <f t="shared" si="58"/>
        <v>0</v>
      </c>
      <c r="Q485" s="43"/>
      <c r="R485" s="43"/>
      <c r="S485" s="43"/>
      <c r="T485" s="43"/>
      <c r="U485" s="48"/>
      <c r="V485" s="41"/>
      <c r="W485" s="41"/>
      <c r="X485" s="50"/>
      <c r="Y485" s="34" t="e">
        <f>P485/AA485</f>
        <v>#DIV/0!</v>
      </c>
      <c r="Z485" s="44" t="e">
        <f t="shared" si="63"/>
        <v>#DIV/0!</v>
      </c>
      <c r="AA485" s="44">
        <f t="shared" si="61"/>
        <v>0</v>
      </c>
      <c r="AB485" s="44">
        <v>0</v>
      </c>
      <c r="AC485" s="44">
        <v>0</v>
      </c>
      <c r="AD485" s="44">
        <v>0</v>
      </c>
      <c r="AE485" s="44"/>
      <c r="AF485" s="44" t="e">
        <f t="shared" si="60"/>
        <v>#DIV/0!</v>
      </c>
      <c r="AG485" s="44"/>
      <c r="AH485" s="44" t="e">
        <f t="shared" si="59"/>
        <v>#DIV/0!</v>
      </c>
      <c r="AI485" s="44" t="e">
        <f t="shared" si="62"/>
        <v>#DIV/0!</v>
      </c>
      <c r="AJ485" s="44" t="e">
        <f t="shared" si="64"/>
        <v>#DIV/0!</v>
      </c>
      <c r="AK485" s="43"/>
      <c r="AL485" s="40"/>
      <c r="AM485" s="40"/>
      <c r="AN485" s="40"/>
      <c r="AO485" s="40"/>
      <c r="AP485" s="40"/>
      <c r="AQ485" s="49"/>
      <c r="AR485" s="41"/>
      <c r="AS485" s="41">
        <v>10</v>
      </c>
      <c r="AT485" s="34">
        <f>(J485*10)/100</f>
        <v>0</v>
      </c>
      <c r="AU485" s="43"/>
      <c r="AV485" s="44">
        <v>0</v>
      </c>
      <c r="AW485" s="46">
        <f t="shared" si="65"/>
        <v>0</v>
      </c>
      <c r="AX485" s="46">
        <f>O485</f>
        <v>0</v>
      </c>
      <c r="AY485" s="43"/>
    </row>
    <row r="486" spans="1:51" ht="15.75" customHeight="1" x14ac:dyDescent="0.25">
      <c r="A486" s="47"/>
      <c r="B486" s="40"/>
      <c r="C486" s="41"/>
      <c r="D486" s="39"/>
      <c r="E486" s="43"/>
      <c r="F486" s="40"/>
      <c r="G486" s="41"/>
      <c r="H486" s="43"/>
      <c r="I486" s="43"/>
      <c r="J486" s="44">
        <v>0</v>
      </c>
      <c r="K486" s="44">
        <v>0</v>
      </c>
      <c r="L486" s="55">
        <v>0</v>
      </c>
      <c r="M486" s="55">
        <v>0</v>
      </c>
      <c r="N486" s="44">
        <v>0</v>
      </c>
      <c r="O486" s="34">
        <f t="shared" si="58"/>
        <v>0</v>
      </c>
      <c r="P486" s="34">
        <f t="shared" si="58"/>
        <v>0</v>
      </c>
      <c r="Q486" s="43"/>
      <c r="R486" s="43"/>
      <c r="S486" s="43"/>
      <c r="T486" s="43"/>
      <c r="U486" s="48"/>
      <c r="V486" s="41"/>
      <c r="W486" s="41"/>
      <c r="X486" s="50"/>
      <c r="Y486" s="34" t="e">
        <f>P486/AA486</f>
        <v>#DIV/0!</v>
      </c>
      <c r="Z486" s="44" t="e">
        <f t="shared" si="63"/>
        <v>#DIV/0!</v>
      </c>
      <c r="AA486" s="44">
        <f t="shared" si="61"/>
        <v>0</v>
      </c>
      <c r="AB486" s="44">
        <v>0</v>
      </c>
      <c r="AC486" s="44">
        <v>0</v>
      </c>
      <c r="AD486" s="44">
        <v>0</v>
      </c>
      <c r="AE486" s="44"/>
      <c r="AF486" s="44" t="e">
        <f t="shared" si="60"/>
        <v>#DIV/0!</v>
      </c>
      <c r="AG486" s="44"/>
      <c r="AH486" s="44" t="e">
        <f t="shared" si="59"/>
        <v>#DIV/0!</v>
      </c>
      <c r="AI486" s="44" t="e">
        <f t="shared" si="62"/>
        <v>#DIV/0!</v>
      </c>
      <c r="AJ486" s="44" t="e">
        <f t="shared" si="64"/>
        <v>#DIV/0!</v>
      </c>
      <c r="AK486" s="43"/>
      <c r="AL486" s="40"/>
      <c r="AM486" s="40"/>
      <c r="AN486" s="40"/>
      <c r="AO486" s="40"/>
      <c r="AP486" s="40"/>
      <c r="AQ486" s="49"/>
      <c r="AR486" s="41"/>
      <c r="AS486" s="41">
        <v>10</v>
      </c>
      <c r="AT486" s="34">
        <f>(J486*10)/100</f>
        <v>0</v>
      </c>
      <c r="AU486" s="43"/>
      <c r="AV486" s="44">
        <v>0</v>
      </c>
      <c r="AW486" s="46">
        <f t="shared" si="65"/>
        <v>0</v>
      </c>
      <c r="AX486" s="46">
        <f>O486</f>
        <v>0</v>
      </c>
      <c r="AY486" s="43"/>
    </row>
    <row r="487" spans="1:51" ht="15.75" customHeight="1" x14ac:dyDescent="0.25">
      <c r="A487" s="47"/>
      <c r="B487" s="40"/>
      <c r="C487" s="41"/>
      <c r="D487" s="39"/>
      <c r="E487" s="43"/>
      <c r="F487" s="40"/>
      <c r="G487" s="41"/>
      <c r="H487" s="43"/>
      <c r="I487" s="43"/>
      <c r="J487" s="44">
        <v>0</v>
      </c>
      <c r="K487" s="44">
        <v>0</v>
      </c>
      <c r="L487" s="55">
        <v>0</v>
      </c>
      <c r="M487" s="55">
        <v>0</v>
      </c>
      <c r="N487" s="44">
        <v>0</v>
      </c>
      <c r="O487" s="34">
        <f t="shared" si="58"/>
        <v>0</v>
      </c>
      <c r="P487" s="34">
        <f t="shared" si="58"/>
        <v>0</v>
      </c>
      <c r="Q487" s="43"/>
      <c r="R487" s="43"/>
      <c r="S487" s="43"/>
      <c r="T487" s="43"/>
      <c r="U487" s="48"/>
      <c r="V487" s="41"/>
      <c r="W487" s="41"/>
      <c r="X487" s="50"/>
      <c r="Y487" s="34" t="e">
        <f>P487/AA487</f>
        <v>#DIV/0!</v>
      </c>
      <c r="Z487" s="44" t="e">
        <f t="shared" si="63"/>
        <v>#DIV/0!</v>
      </c>
      <c r="AA487" s="44">
        <f t="shared" si="61"/>
        <v>0</v>
      </c>
      <c r="AB487" s="44">
        <v>0</v>
      </c>
      <c r="AC487" s="44">
        <v>0</v>
      </c>
      <c r="AD487" s="44">
        <v>0</v>
      </c>
      <c r="AE487" s="44"/>
      <c r="AF487" s="44" t="e">
        <f t="shared" si="60"/>
        <v>#DIV/0!</v>
      </c>
      <c r="AG487" s="44"/>
      <c r="AH487" s="44" t="e">
        <f t="shared" si="59"/>
        <v>#DIV/0!</v>
      </c>
      <c r="AI487" s="44" t="e">
        <f t="shared" si="62"/>
        <v>#DIV/0!</v>
      </c>
      <c r="AJ487" s="44" t="e">
        <f t="shared" si="64"/>
        <v>#DIV/0!</v>
      </c>
      <c r="AK487" s="43"/>
      <c r="AL487" s="40"/>
      <c r="AM487" s="40"/>
      <c r="AN487" s="40"/>
      <c r="AO487" s="40"/>
      <c r="AP487" s="40"/>
      <c r="AQ487" s="49"/>
      <c r="AR487" s="41"/>
      <c r="AS487" s="41">
        <v>10</v>
      </c>
      <c r="AT487" s="34">
        <f>(J487*10)/100</f>
        <v>0</v>
      </c>
      <c r="AU487" s="43"/>
      <c r="AV487" s="44">
        <v>0</v>
      </c>
      <c r="AW487" s="46">
        <f t="shared" si="65"/>
        <v>0</v>
      </c>
      <c r="AX487" s="46">
        <f>O487</f>
        <v>0</v>
      </c>
      <c r="AY487" s="43"/>
    </row>
    <row r="488" spans="1:51" ht="15.75" customHeight="1" x14ac:dyDescent="0.25">
      <c r="A488" s="47"/>
      <c r="B488" s="40"/>
      <c r="C488" s="41"/>
      <c r="D488" s="39"/>
      <c r="E488" s="43"/>
      <c r="F488" s="40"/>
      <c r="G488" s="41"/>
      <c r="H488" s="43"/>
      <c r="I488" s="43"/>
      <c r="J488" s="44">
        <v>0</v>
      </c>
      <c r="K488" s="44">
        <v>0</v>
      </c>
      <c r="L488" s="55">
        <v>0</v>
      </c>
      <c r="M488" s="55">
        <v>0</v>
      </c>
      <c r="N488" s="44">
        <v>0</v>
      </c>
      <c r="O488" s="34">
        <f t="shared" si="58"/>
        <v>0</v>
      </c>
      <c r="P488" s="34">
        <f t="shared" si="58"/>
        <v>0</v>
      </c>
      <c r="Q488" s="43"/>
      <c r="R488" s="43"/>
      <c r="S488" s="43"/>
      <c r="T488" s="43"/>
      <c r="U488" s="48"/>
      <c r="V488" s="41"/>
      <c r="W488" s="41"/>
      <c r="X488" s="50"/>
      <c r="Y488" s="34" t="e">
        <f>P488/AA488</f>
        <v>#DIV/0!</v>
      </c>
      <c r="Z488" s="44" t="e">
        <f t="shared" si="63"/>
        <v>#DIV/0!</v>
      </c>
      <c r="AA488" s="44">
        <f t="shared" si="61"/>
        <v>0</v>
      </c>
      <c r="AB488" s="44">
        <v>0</v>
      </c>
      <c r="AC488" s="44">
        <v>0</v>
      </c>
      <c r="AD488" s="44">
        <v>0</v>
      </c>
      <c r="AE488" s="44"/>
      <c r="AF488" s="44" t="e">
        <f t="shared" si="60"/>
        <v>#DIV/0!</v>
      </c>
      <c r="AG488" s="44"/>
      <c r="AH488" s="44" t="e">
        <f t="shared" si="59"/>
        <v>#DIV/0!</v>
      </c>
      <c r="AI488" s="44" t="e">
        <f t="shared" si="62"/>
        <v>#DIV/0!</v>
      </c>
      <c r="AJ488" s="44" t="e">
        <f t="shared" si="64"/>
        <v>#DIV/0!</v>
      </c>
      <c r="AK488" s="43"/>
      <c r="AL488" s="40"/>
      <c r="AM488" s="40"/>
      <c r="AN488" s="40"/>
      <c r="AO488" s="40"/>
      <c r="AP488" s="40"/>
      <c r="AQ488" s="49"/>
      <c r="AR488" s="41"/>
      <c r="AS488" s="41">
        <v>10</v>
      </c>
      <c r="AT488" s="34">
        <f>(J488*10)/100</f>
        <v>0</v>
      </c>
      <c r="AU488" s="43"/>
      <c r="AV488" s="44">
        <v>0</v>
      </c>
      <c r="AW488" s="46">
        <f t="shared" si="65"/>
        <v>0</v>
      </c>
      <c r="AX488" s="46">
        <f>O488</f>
        <v>0</v>
      </c>
      <c r="AY488" s="43"/>
    </row>
    <row r="489" spans="1:51" ht="15.75" customHeight="1" x14ac:dyDescent="0.25">
      <c r="A489" s="47"/>
      <c r="B489" s="40"/>
      <c r="C489" s="41"/>
      <c r="D489" s="39"/>
      <c r="E489" s="43"/>
      <c r="F489" s="40"/>
      <c r="G489" s="41"/>
      <c r="H489" s="43"/>
      <c r="I489" s="43"/>
      <c r="J489" s="44">
        <v>0</v>
      </c>
      <c r="K489" s="44">
        <v>0</v>
      </c>
      <c r="L489" s="55">
        <v>0</v>
      </c>
      <c r="M489" s="55">
        <v>0</v>
      </c>
      <c r="N489" s="44">
        <v>0</v>
      </c>
      <c r="O489" s="34">
        <f t="shared" si="58"/>
        <v>0</v>
      </c>
      <c r="P489" s="34">
        <f t="shared" si="58"/>
        <v>0</v>
      </c>
      <c r="Q489" s="43"/>
      <c r="R489" s="43"/>
      <c r="S489" s="43"/>
      <c r="T489" s="43"/>
      <c r="U489" s="48"/>
      <c r="V489" s="41"/>
      <c r="W489" s="41"/>
      <c r="X489" s="50"/>
      <c r="Y489" s="34" t="e">
        <f>P489/AA489</f>
        <v>#DIV/0!</v>
      </c>
      <c r="Z489" s="44" t="e">
        <f t="shared" si="63"/>
        <v>#DIV/0!</v>
      </c>
      <c r="AA489" s="44">
        <f t="shared" si="61"/>
        <v>0</v>
      </c>
      <c r="AB489" s="44">
        <v>0</v>
      </c>
      <c r="AC489" s="44">
        <v>0</v>
      </c>
      <c r="AD489" s="44">
        <v>0</v>
      </c>
      <c r="AE489" s="44"/>
      <c r="AF489" s="44" t="e">
        <f t="shared" si="60"/>
        <v>#DIV/0!</v>
      </c>
      <c r="AG489" s="44"/>
      <c r="AH489" s="44" t="e">
        <f t="shared" si="59"/>
        <v>#DIV/0!</v>
      </c>
      <c r="AI489" s="44" t="e">
        <f t="shared" si="62"/>
        <v>#DIV/0!</v>
      </c>
      <c r="AJ489" s="44" t="e">
        <f t="shared" si="64"/>
        <v>#DIV/0!</v>
      </c>
      <c r="AK489" s="43"/>
      <c r="AL489" s="40"/>
      <c r="AM489" s="40"/>
      <c r="AN489" s="40"/>
      <c r="AO489" s="40"/>
      <c r="AP489" s="40"/>
      <c r="AQ489" s="49"/>
      <c r="AR489" s="41"/>
      <c r="AS489" s="41">
        <v>10</v>
      </c>
      <c r="AT489" s="34">
        <f>(J489*10)/100</f>
        <v>0</v>
      </c>
      <c r="AU489" s="43"/>
      <c r="AV489" s="44">
        <v>0</v>
      </c>
      <c r="AW489" s="46">
        <f t="shared" si="65"/>
        <v>0</v>
      </c>
      <c r="AX489" s="46">
        <f>O489</f>
        <v>0</v>
      </c>
      <c r="AY489" s="43"/>
    </row>
    <row r="490" spans="1:51" ht="15.75" customHeight="1" x14ac:dyDescent="0.25">
      <c r="A490" s="47"/>
      <c r="B490" s="40"/>
      <c r="C490" s="41"/>
      <c r="D490" s="39"/>
      <c r="E490" s="43"/>
      <c r="F490" s="40"/>
      <c r="G490" s="41"/>
      <c r="H490" s="43"/>
      <c r="I490" s="43"/>
      <c r="J490" s="44">
        <v>0</v>
      </c>
      <c r="K490" s="44">
        <v>0</v>
      </c>
      <c r="L490" s="55">
        <v>0</v>
      </c>
      <c r="M490" s="55">
        <v>0</v>
      </c>
      <c r="N490" s="44">
        <v>0</v>
      </c>
      <c r="O490" s="34">
        <f t="shared" si="58"/>
        <v>0</v>
      </c>
      <c r="P490" s="34">
        <f t="shared" si="58"/>
        <v>0</v>
      </c>
      <c r="Q490" s="43"/>
      <c r="R490" s="43"/>
      <c r="S490" s="43"/>
      <c r="T490" s="43"/>
      <c r="U490" s="48"/>
      <c r="V490" s="41"/>
      <c r="W490" s="41"/>
      <c r="X490" s="50"/>
      <c r="Y490" s="34" t="e">
        <f>P490/AA490</f>
        <v>#DIV/0!</v>
      </c>
      <c r="Z490" s="44" t="e">
        <f t="shared" si="63"/>
        <v>#DIV/0!</v>
      </c>
      <c r="AA490" s="44">
        <f t="shared" si="61"/>
        <v>0</v>
      </c>
      <c r="AB490" s="44">
        <v>0</v>
      </c>
      <c r="AC490" s="44">
        <v>0</v>
      </c>
      <c r="AD490" s="44">
        <v>0</v>
      </c>
      <c r="AE490" s="44"/>
      <c r="AF490" s="44" t="e">
        <f t="shared" si="60"/>
        <v>#DIV/0!</v>
      </c>
      <c r="AG490" s="44"/>
      <c r="AH490" s="44" t="e">
        <f t="shared" si="59"/>
        <v>#DIV/0!</v>
      </c>
      <c r="AI490" s="44" t="e">
        <f t="shared" si="62"/>
        <v>#DIV/0!</v>
      </c>
      <c r="AJ490" s="44" t="e">
        <f t="shared" si="64"/>
        <v>#DIV/0!</v>
      </c>
      <c r="AK490" s="43"/>
      <c r="AL490" s="40"/>
      <c r="AM490" s="40"/>
      <c r="AN490" s="40"/>
      <c r="AO490" s="40"/>
      <c r="AP490" s="40"/>
      <c r="AQ490" s="49"/>
      <c r="AR490" s="41"/>
      <c r="AS490" s="41">
        <v>10</v>
      </c>
      <c r="AT490" s="34">
        <f>(J490*10)/100</f>
        <v>0</v>
      </c>
      <c r="AU490" s="43"/>
      <c r="AV490" s="44">
        <v>0</v>
      </c>
      <c r="AW490" s="46">
        <f t="shared" si="65"/>
        <v>0</v>
      </c>
      <c r="AX490" s="46">
        <f>O490</f>
        <v>0</v>
      </c>
      <c r="AY490" s="43"/>
    </row>
    <row r="491" spans="1:51" ht="15.75" customHeight="1" x14ac:dyDescent="0.25">
      <c r="A491" s="47"/>
      <c r="B491" s="40"/>
      <c r="C491" s="41"/>
      <c r="D491" s="39"/>
      <c r="E491" s="43"/>
      <c r="F491" s="40"/>
      <c r="G491" s="41"/>
      <c r="H491" s="43"/>
      <c r="I491" s="43"/>
      <c r="J491" s="44">
        <v>0</v>
      </c>
      <c r="K491" s="44">
        <v>0</v>
      </c>
      <c r="L491" s="55">
        <v>0</v>
      </c>
      <c r="M491" s="55">
        <v>0</v>
      </c>
      <c r="N491" s="44">
        <v>0</v>
      </c>
      <c r="O491" s="34">
        <f t="shared" si="58"/>
        <v>0</v>
      </c>
      <c r="P491" s="34">
        <f t="shared" si="58"/>
        <v>0</v>
      </c>
      <c r="Q491" s="43"/>
      <c r="R491" s="43"/>
      <c r="S491" s="43"/>
      <c r="T491" s="43"/>
      <c r="U491" s="48"/>
      <c r="V491" s="41"/>
      <c r="W491" s="41"/>
      <c r="X491" s="50"/>
      <c r="Y491" s="34" t="e">
        <f>P491/AA491</f>
        <v>#DIV/0!</v>
      </c>
      <c r="Z491" s="44" t="e">
        <f t="shared" si="63"/>
        <v>#DIV/0!</v>
      </c>
      <c r="AA491" s="44">
        <f t="shared" si="61"/>
        <v>0</v>
      </c>
      <c r="AB491" s="44">
        <v>0</v>
      </c>
      <c r="AC491" s="44">
        <v>0</v>
      </c>
      <c r="AD491" s="44">
        <v>0</v>
      </c>
      <c r="AE491" s="44"/>
      <c r="AF491" s="44" t="e">
        <f t="shared" si="60"/>
        <v>#DIV/0!</v>
      </c>
      <c r="AG491" s="44"/>
      <c r="AH491" s="44" t="e">
        <f t="shared" si="59"/>
        <v>#DIV/0!</v>
      </c>
      <c r="AI491" s="44" t="e">
        <f t="shared" si="62"/>
        <v>#DIV/0!</v>
      </c>
      <c r="AJ491" s="44" t="e">
        <f t="shared" si="64"/>
        <v>#DIV/0!</v>
      </c>
      <c r="AK491" s="43"/>
      <c r="AL491" s="40"/>
      <c r="AM491" s="40"/>
      <c r="AN491" s="40"/>
      <c r="AO491" s="40"/>
      <c r="AP491" s="40"/>
      <c r="AQ491" s="49"/>
      <c r="AR491" s="41"/>
      <c r="AS491" s="41">
        <v>10</v>
      </c>
      <c r="AT491" s="34">
        <f>(J491*10)/100</f>
        <v>0</v>
      </c>
      <c r="AU491" s="43"/>
      <c r="AV491" s="44">
        <v>0</v>
      </c>
      <c r="AW491" s="46">
        <f t="shared" si="65"/>
        <v>0</v>
      </c>
      <c r="AX491" s="46">
        <f>O491</f>
        <v>0</v>
      </c>
      <c r="AY491" s="43"/>
    </row>
    <row r="492" spans="1:51" ht="15.75" customHeight="1" x14ac:dyDescent="0.25">
      <c r="A492" s="47"/>
      <c r="B492" s="40"/>
      <c r="C492" s="41"/>
      <c r="D492" s="39"/>
      <c r="E492" s="43"/>
      <c r="F492" s="40"/>
      <c r="G492" s="41"/>
      <c r="H492" s="43"/>
      <c r="I492" s="43"/>
      <c r="J492" s="44">
        <v>0</v>
      </c>
      <c r="K492" s="44">
        <v>0</v>
      </c>
      <c r="L492" s="55">
        <v>0</v>
      </c>
      <c r="M492" s="55">
        <v>0</v>
      </c>
      <c r="N492" s="44">
        <v>0</v>
      </c>
      <c r="O492" s="34">
        <f t="shared" si="58"/>
        <v>0</v>
      </c>
      <c r="P492" s="34">
        <f t="shared" si="58"/>
        <v>0</v>
      </c>
      <c r="Q492" s="43"/>
      <c r="R492" s="43"/>
      <c r="S492" s="43"/>
      <c r="T492" s="43"/>
      <c r="U492" s="48"/>
      <c r="V492" s="41"/>
      <c r="W492" s="41"/>
      <c r="X492" s="50"/>
      <c r="Y492" s="34" t="e">
        <f>P492/AA492</f>
        <v>#DIV/0!</v>
      </c>
      <c r="Z492" s="44" t="e">
        <f t="shared" si="63"/>
        <v>#DIV/0!</v>
      </c>
      <c r="AA492" s="44">
        <f t="shared" si="61"/>
        <v>0</v>
      </c>
      <c r="AB492" s="44">
        <v>0</v>
      </c>
      <c r="AC492" s="44">
        <v>0</v>
      </c>
      <c r="AD492" s="44">
        <v>0</v>
      </c>
      <c r="AE492" s="44"/>
      <c r="AF492" s="44" t="e">
        <f t="shared" si="60"/>
        <v>#DIV/0!</v>
      </c>
      <c r="AG492" s="44"/>
      <c r="AH492" s="44" t="e">
        <f t="shared" si="59"/>
        <v>#DIV/0!</v>
      </c>
      <c r="AI492" s="44" t="e">
        <f t="shared" si="62"/>
        <v>#DIV/0!</v>
      </c>
      <c r="AJ492" s="44" t="e">
        <f t="shared" si="64"/>
        <v>#DIV/0!</v>
      </c>
      <c r="AK492" s="43"/>
      <c r="AL492" s="40"/>
      <c r="AM492" s="40"/>
      <c r="AN492" s="40"/>
      <c r="AO492" s="40"/>
      <c r="AP492" s="40"/>
      <c r="AQ492" s="49"/>
      <c r="AR492" s="41"/>
      <c r="AS492" s="41">
        <v>10</v>
      </c>
      <c r="AT492" s="34">
        <f>(J492*10)/100</f>
        <v>0</v>
      </c>
      <c r="AU492" s="43"/>
      <c r="AV492" s="44">
        <v>0</v>
      </c>
      <c r="AW492" s="46">
        <f t="shared" si="65"/>
        <v>0</v>
      </c>
      <c r="AX492" s="46">
        <f>O492</f>
        <v>0</v>
      </c>
      <c r="AY492" s="43"/>
    </row>
    <row r="493" spans="1:51" ht="15.75" customHeight="1" x14ac:dyDescent="0.25">
      <c r="A493" s="47"/>
      <c r="B493" s="40"/>
      <c r="C493" s="41"/>
      <c r="D493" s="39"/>
      <c r="E493" s="43"/>
      <c r="F493" s="40"/>
      <c r="G493" s="41"/>
      <c r="H493" s="43"/>
      <c r="I493" s="43"/>
      <c r="J493" s="44">
        <v>0</v>
      </c>
      <c r="K493" s="44">
        <v>0</v>
      </c>
      <c r="L493" s="55">
        <v>0</v>
      </c>
      <c r="M493" s="55">
        <v>0</v>
      </c>
      <c r="N493" s="44">
        <v>0</v>
      </c>
      <c r="O493" s="34">
        <f t="shared" si="58"/>
        <v>0</v>
      </c>
      <c r="P493" s="34">
        <f t="shared" si="58"/>
        <v>0</v>
      </c>
      <c r="Q493" s="43"/>
      <c r="R493" s="43"/>
      <c r="S493" s="43"/>
      <c r="T493" s="43"/>
      <c r="U493" s="48"/>
      <c r="V493" s="41"/>
      <c r="W493" s="41"/>
      <c r="X493" s="50"/>
      <c r="Y493" s="34" t="e">
        <f>P493/AA493</f>
        <v>#DIV/0!</v>
      </c>
      <c r="Z493" s="44" t="e">
        <f t="shared" si="63"/>
        <v>#DIV/0!</v>
      </c>
      <c r="AA493" s="44">
        <f t="shared" si="61"/>
        <v>0</v>
      </c>
      <c r="AB493" s="44">
        <v>0</v>
      </c>
      <c r="AC493" s="44">
        <v>0</v>
      </c>
      <c r="AD493" s="44">
        <v>0</v>
      </c>
      <c r="AE493" s="44"/>
      <c r="AF493" s="44" t="e">
        <f t="shared" si="60"/>
        <v>#DIV/0!</v>
      </c>
      <c r="AG493" s="44"/>
      <c r="AH493" s="44" t="e">
        <f t="shared" si="59"/>
        <v>#DIV/0!</v>
      </c>
      <c r="AI493" s="44" t="e">
        <f t="shared" si="62"/>
        <v>#DIV/0!</v>
      </c>
      <c r="AJ493" s="44" t="e">
        <f t="shared" si="64"/>
        <v>#DIV/0!</v>
      </c>
      <c r="AK493" s="43"/>
      <c r="AL493" s="40"/>
      <c r="AM493" s="40"/>
      <c r="AN493" s="40"/>
      <c r="AO493" s="40"/>
      <c r="AP493" s="40"/>
      <c r="AQ493" s="49"/>
      <c r="AR493" s="41"/>
      <c r="AS493" s="41">
        <v>10</v>
      </c>
      <c r="AT493" s="34">
        <f>(J493*10)/100</f>
        <v>0</v>
      </c>
      <c r="AU493" s="43"/>
      <c r="AV493" s="44">
        <v>0</v>
      </c>
      <c r="AW493" s="46">
        <f t="shared" si="65"/>
        <v>0</v>
      </c>
      <c r="AX493" s="46">
        <f>O493</f>
        <v>0</v>
      </c>
      <c r="AY493" s="43"/>
    </row>
    <row r="494" spans="1:51" ht="15.75" customHeight="1" x14ac:dyDescent="0.25">
      <c r="A494" s="47"/>
      <c r="B494" s="40"/>
      <c r="C494" s="41"/>
      <c r="D494" s="39"/>
      <c r="E494" s="43"/>
      <c r="F494" s="40"/>
      <c r="G494" s="41"/>
      <c r="H494" s="43"/>
      <c r="I494" s="43"/>
      <c r="J494" s="44">
        <v>0</v>
      </c>
      <c r="K494" s="44">
        <v>0</v>
      </c>
      <c r="L494" s="55">
        <v>0</v>
      </c>
      <c r="M494" s="55">
        <v>0</v>
      </c>
      <c r="N494" s="44">
        <v>0</v>
      </c>
      <c r="O494" s="34">
        <f t="shared" si="58"/>
        <v>0</v>
      </c>
      <c r="P494" s="34">
        <f t="shared" si="58"/>
        <v>0</v>
      </c>
      <c r="Q494" s="43"/>
      <c r="R494" s="43"/>
      <c r="S494" s="43"/>
      <c r="T494" s="43"/>
      <c r="U494" s="48"/>
      <c r="V494" s="41"/>
      <c r="W494" s="41"/>
      <c r="X494" s="50"/>
      <c r="Y494" s="34" t="e">
        <f>P494/AA494</f>
        <v>#DIV/0!</v>
      </c>
      <c r="Z494" s="44" t="e">
        <f t="shared" si="63"/>
        <v>#DIV/0!</v>
      </c>
      <c r="AA494" s="44">
        <f t="shared" si="61"/>
        <v>0</v>
      </c>
      <c r="AB494" s="44">
        <v>0</v>
      </c>
      <c r="AC494" s="44">
        <v>0</v>
      </c>
      <c r="AD494" s="44">
        <v>0</v>
      </c>
      <c r="AE494" s="44"/>
      <c r="AF494" s="44" t="e">
        <f t="shared" si="60"/>
        <v>#DIV/0!</v>
      </c>
      <c r="AG494" s="44"/>
      <c r="AH494" s="44" t="e">
        <f t="shared" si="59"/>
        <v>#DIV/0!</v>
      </c>
      <c r="AI494" s="44" t="e">
        <f t="shared" si="62"/>
        <v>#DIV/0!</v>
      </c>
      <c r="AJ494" s="44" t="e">
        <f t="shared" si="64"/>
        <v>#DIV/0!</v>
      </c>
      <c r="AK494" s="43"/>
      <c r="AL494" s="40"/>
      <c r="AM494" s="40"/>
      <c r="AN494" s="40"/>
      <c r="AO494" s="40"/>
      <c r="AP494" s="40"/>
      <c r="AQ494" s="49"/>
      <c r="AR494" s="41"/>
      <c r="AS494" s="41">
        <v>10</v>
      </c>
      <c r="AT494" s="34">
        <f>(J494*10)/100</f>
        <v>0</v>
      </c>
      <c r="AU494" s="43"/>
      <c r="AV494" s="44">
        <v>0</v>
      </c>
      <c r="AW494" s="46">
        <f t="shared" si="65"/>
        <v>0</v>
      </c>
      <c r="AX494" s="46">
        <f>O494</f>
        <v>0</v>
      </c>
      <c r="AY494" s="43"/>
    </row>
    <row r="495" spans="1:51" ht="15.75" customHeight="1" x14ac:dyDescent="0.25">
      <c r="A495" s="47"/>
      <c r="B495" s="40"/>
      <c r="C495" s="41"/>
      <c r="D495" s="39"/>
      <c r="E495" s="43"/>
      <c r="F495" s="40"/>
      <c r="G495" s="41"/>
      <c r="H495" s="43"/>
      <c r="I495" s="43"/>
      <c r="J495" s="44">
        <v>0</v>
      </c>
      <c r="K495" s="44">
        <v>0</v>
      </c>
      <c r="L495" s="55">
        <v>0</v>
      </c>
      <c r="M495" s="55">
        <v>0</v>
      </c>
      <c r="N495" s="44">
        <v>0</v>
      </c>
      <c r="O495" s="34">
        <f t="shared" si="58"/>
        <v>0</v>
      </c>
      <c r="P495" s="34">
        <f t="shared" si="58"/>
        <v>0</v>
      </c>
      <c r="Q495" s="43"/>
      <c r="R495" s="43"/>
      <c r="S495" s="43"/>
      <c r="T495" s="43"/>
      <c r="U495" s="48"/>
      <c r="V495" s="41"/>
      <c r="W495" s="41"/>
      <c r="X495" s="50"/>
      <c r="Y495" s="34" t="e">
        <f>P495/AA495</f>
        <v>#DIV/0!</v>
      </c>
      <c r="Z495" s="44" t="e">
        <f t="shared" si="63"/>
        <v>#DIV/0!</v>
      </c>
      <c r="AA495" s="44">
        <f t="shared" si="61"/>
        <v>0</v>
      </c>
      <c r="AB495" s="44">
        <v>0</v>
      </c>
      <c r="AC495" s="44">
        <v>0</v>
      </c>
      <c r="AD495" s="44">
        <v>0</v>
      </c>
      <c r="AE495" s="44"/>
      <c r="AF495" s="44" t="e">
        <f t="shared" si="60"/>
        <v>#DIV/0!</v>
      </c>
      <c r="AG495" s="44"/>
      <c r="AH495" s="44" t="e">
        <f t="shared" si="59"/>
        <v>#DIV/0!</v>
      </c>
      <c r="AI495" s="44" t="e">
        <f t="shared" si="62"/>
        <v>#DIV/0!</v>
      </c>
      <c r="AJ495" s="44" t="e">
        <f t="shared" si="64"/>
        <v>#DIV/0!</v>
      </c>
      <c r="AK495" s="43"/>
      <c r="AL495" s="40"/>
      <c r="AM495" s="40"/>
      <c r="AN495" s="40"/>
      <c r="AO495" s="40"/>
      <c r="AP495" s="40"/>
      <c r="AQ495" s="49"/>
      <c r="AR495" s="41"/>
      <c r="AS495" s="41">
        <v>10</v>
      </c>
      <c r="AT495" s="34">
        <f>(J495*10)/100</f>
        <v>0</v>
      </c>
      <c r="AU495" s="43"/>
      <c r="AV495" s="44">
        <v>0</v>
      </c>
      <c r="AW495" s="46">
        <f t="shared" si="65"/>
        <v>0</v>
      </c>
      <c r="AX495" s="46">
        <f>O495</f>
        <v>0</v>
      </c>
      <c r="AY495" s="43"/>
    </row>
    <row r="496" spans="1:51" ht="15.75" customHeight="1" x14ac:dyDescent="0.25">
      <c r="A496" s="47"/>
      <c r="B496" s="40"/>
      <c r="C496" s="41"/>
      <c r="D496" s="39"/>
      <c r="E496" s="43"/>
      <c r="F496" s="40"/>
      <c r="G496" s="41"/>
      <c r="H496" s="43"/>
      <c r="I496" s="43"/>
      <c r="J496" s="44">
        <v>0</v>
      </c>
      <c r="K496" s="44">
        <v>0</v>
      </c>
      <c r="L496" s="55">
        <v>0</v>
      </c>
      <c r="M496" s="55">
        <v>0</v>
      </c>
      <c r="N496" s="44">
        <v>0</v>
      </c>
      <c r="O496" s="34">
        <f t="shared" si="58"/>
        <v>0</v>
      </c>
      <c r="P496" s="34">
        <f t="shared" si="58"/>
        <v>0</v>
      </c>
      <c r="Q496" s="43"/>
      <c r="R496" s="43"/>
      <c r="S496" s="43"/>
      <c r="T496" s="43"/>
      <c r="U496" s="48"/>
      <c r="V496" s="41"/>
      <c r="W496" s="41"/>
      <c r="X496" s="50"/>
      <c r="Y496" s="34" t="e">
        <f>P496/AA496</f>
        <v>#DIV/0!</v>
      </c>
      <c r="Z496" s="44" t="e">
        <f t="shared" si="63"/>
        <v>#DIV/0!</v>
      </c>
      <c r="AA496" s="44">
        <f t="shared" si="61"/>
        <v>0</v>
      </c>
      <c r="AB496" s="44">
        <v>0</v>
      </c>
      <c r="AC496" s="44">
        <v>0</v>
      </c>
      <c r="AD496" s="44">
        <v>0</v>
      </c>
      <c r="AE496" s="44"/>
      <c r="AF496" s="44" t="e">
        <f t="shared" si="60"/>
        <v>#DIV/0!</v>
      </c>
      <c r="AG496" s="44"/>
      <c r="AH496" s="44" t="e">
        <f t="shared" si="59"/>
        <v>#DIV/0!</v>
      </c>
      <c r="AI496" s="44" t="e">
        <f t="shared" si="62"/>
        <v>#DIV/0!</v>
      </c>
      <c r="AJ496" s="44" t="e">
        <f t="shared" si="64"/>
        <v>#DIV/0!</v>
      </c>
      <c r="AK496" s="43"/>
      <c r="AL496" s="40"/>
      <c r="AM496" s="40"/>
      <c r="AN496" s="40"/>
      <c r="AO496" s="40"/>
      <c r="AP496" s="40"/>
      <c r="AQ496" s="49"/>
      <c r="AR496" s="41"/>
      <c r="AS496" s="41">
        <v>10</v>
      </c>
      <c r="AT496" s="34">
        <f>(J496*10)/100</f>
        <v>0</v>
      </c>
      <c r="AU496" s="43"/>
      <c r="AV496" s="44">
        <v>0</v>
      </c>
      <c r="AW496" s="46">
        <f t="shared" si="65"/>
        <v>0</v>
      </c>
      <c r="AX496" s="46">
        <f>O496</f>
        <v>0</v>
      </c>
      <c r="AY496" s="43"/>
    </row>
    <row r="497" spans="1:51" ht="15.75" customHeight="1" x14ac:dyDescent="0.25">
      <c r="A497" s="47"/>
      <c r="B497" s="40"/>
      <c r="C497" s="41"/>
      <c r="D497" s="39"/>
      <c r="E497" s="43"/>
      <c r="F497" s="40"/>
      <c r="G497" s="41"/>
      <c r="H497" s="43"/>
      <c r="I497" s="43"/>
      <c r="J497" s="44">
        <v>0</v>
      </c>
      <c r="K497" s="44">
        <v>0</v>
      </c>
      <c r="L497" s="55">
        <v>0</v>
      </c>
      <c r="M497" s="55">
        <v>0</v>
      </c>
      <c r="N497" s="44">
        <v>0</v>
      </c>
      <c r="O497" s="34">
        <f t="shared" si="58"/>
        <v>0</v>
      </c>
      <c r="P497" s="34">
        <f t="shared" si="58"/>
        <v>0</v>
      </c>
      <c r="Q497" s="43"/>
      <c r="R497" s="43"/>
      <c r="S497" s="43"/>
      <c r="T497" s="43"/>
      <c r="U497" s="48"/>
      <c r="V497" s="41"/>
      <c r="W497" s="41"/>
      <c r="X497" s="50"/>
      <c r="Y497" s="34" t="e">
        <f>P497/AA497</f>
        <v>#DIV/0!</v>
      </c>
      <c r="Z497" s="44" t="e">
        <f t="shared" si="63"/>
        <v>#DIV/0!</v>
      </c>
      <c r="AA497" s="44">
        <f t="shared" si="61"/>
        <v>0</v>
      </c>
      <c r="AB497" s="44">
        <v>0</v>
      </c>
      <c r="AC497" s="44">
        <v>0</v>
      </c>
      <c r="AD497" s="44">
        <v>0</v>
      </c>
      <c r="AE497" s="44"/>
      <c r="AF497" s="44" t="e">
        <f t="shared" si="60"/>
        <v>#DIV/0!</v>
      </c>
      <c r="AG497" s="44"/>
      <c r="AH497" s="44" t="e">
        <f t="shared" si="59"/>
        <v>#DIV/0!</v>
      </c>
      <c r="AI497" s="44" t="e">
        <f t="shared" si="62"/>
        <v>#DIV/0!</v>
      </c>
      <c r="AJ497" s="44" t="e">
        <f t="shared" si="64"/>
        <v>#DIV/0!</v>
      </c>
      <c r="AK497" s="43"/>
      <c r="AL497" s="40"/>
      <c r="AM497" s="40"/>
      <c r="AN497" s="40"/>
      <c r="AO497" s="40"/>
      <c r="AP497" s="40"/>
      <c r="AQ497" s="49"/>
      <c r="AR497" s="41"/>
      <c r="AS497" s="41">
        <v>10</v>
      </c>
      <c r="AT497" s="34">
        <f>(J497*10)/100</f>
        <v>0</v>
      </c>
      <c r="AU497" s="43"/>
      <c r="AV497" s="44">
        <v>0</v>
      </c>
      <c r="AW497" s="46">
        <f t="shared" si="65"/>
        <v>0</v>
      </c>
      <c r="AX497" s="46">
        <f>O497</f>
        <v>0</v>
      </c>
      <c r="AY497" s="43"/>
    </row>
    <row r="498" spans="1:51" ht="15.75" customHeight="1" x14ac:dyDescent="0.25">
      <c r="A498" s="47"/>
      <c r="B498" s="40"/>
      <c r="C498" s="41"/>
      <c r="D498" s="39"/>
      <c r="E498" s="43"/>
      <c r="F498" s="40"/>
      <c r="G498" s="41"/>
      <c r="H498" s="43"/>
      <c r="I498" s="43"/>
      <c r="J498" s="44">
        <v>0</v>
      </c>
      <c r="K498" s="44">
        <v>0</v>
      </c>
      <c r="L498" s="55">
        <v>0</v>
      </c>
      <c r="M498" s="55">
        <v>0</v>
      </c>
      <c r="N498" s="44">
        <v>0</v>
      </c>
      <c r="O498" s="34">
        <f t="shared" si="58"/>
        <v>0</v>
      </c>
      <c r="P498" s="34">
        <f t="shared" si="58"/>
        <v>0</v>
      </c>
      <c r="Q498" s="43"/>
      <c r="R498" s="43"/>
      <c r="S498" s="43"/>
      <c r="T498" s="43"/>
      <c r="U498" s="48"/>
      <c r="V498" s="41"/>
      <c r="W498" s="41"/>
      <c r="X498" s="50"/>
      <c r="Y498" s="34" t="e">
        <f>P498/AA498</f>
        <v>#DIV/0!</v>
      </c>
      <c r="Z498" s="44" t="e">
        <f t="shared" si="63"/>
        <v>#DIV/0!</v>
      </c>
      <c r="AA498" s="44">
        <f t="shared" si="61"/>
        <v>0</v>
      </c>
      <c r="AB498" s="44">
        <v>0</v>
      </c>
      <c r="AC498" s="44">
        <v>0</v>
      </c>
      <c r="AD498" s="44">
        <v>0</v>
      </c>
      <c r="AE498" s="44"/>
      <c r="AF498" s="44" t="e">
        <f t="shared" si="60"/>
        <v>#DIV/0!</v>
      </c>
      <c r="AG498" s="44"/>
      <c r="AH498" s="44" t="e">
        <f t="shared" si="59"/>
        <v>#DIV/0!</v>
      </c>
      <c r="AI498" s="44" t="e">
        <f t="shared" si="62"/>
        <v>#DIV/0!</v>
      </c>
      <c r="AJ498" s="44" t="e">
        <f t="shared" si="64"/>
        <v>#DIV/0!</v>
      </c>
      <c r="AK498" s="43"/>
      <c r="AL498" s="40"/>
      <c r="AM498" s="40"/>
      <c r="AN498" s="40"/>
      <c r="AO498" s="40"/>
      <c r="AP498" s="40"/>
      <c r="AQ498" s="49"/>
      <c r="AR498" s="41"/>
      <c r="AS498" s="41">
        <v>10</v>
      </c>
      <c r="AT498" s="34">
        <f>(J498*10)/100</f>
        <v>0</v>
      </c>
      <c r="AU498" s="43"/>
      <c r="AV498" s="44">
        <v>0</v>
      </c>
      <c r="AW498" s="46">
        <f t="shared" si="65"/>
        <v>0</v>
      </c>
      <c r="AX498" s="46">
        <f>O498</f>
        <v>0</v>
      </c>
      <c r="AY498" s="43"/>
    </row>
    <row r="499" spans="1:51" ht="15.75" customHeight="1" x14ac:dyDescent="0.25">
      <c r="A499" s="47"/>
      <c r="B499" s="40"/>
      <c r="C499" s="41"/>
      <c r="D499" s="39"/>
      <c r="E499" s="43"/>
      <c r="F499" s="40"/>
      <c r="G499" s="41"/>
      <c r="H499" s="43"/>
      <c r="I499" s="43"/>
      <c r="J499" s="44">
        <v>0</v>
      </c>
      <c r="K499" s="44">
        <v>0</v>
      </c>
      <c r="L499" s="55">
        <v>0</v>
      </c>
      <c r="M499" s="55">
        <v>0</v>
      </c>
      <c r="N499" s="44">
        <v>0</v>
      </c>
      <c r="O499" s="34">
        <f t="shared" si="58"/>
        <v>0</v>
      </c>
      <c r="P499" s="34">
        <f t="shared" si="58"/>
        <v>0</v>
      </c>
      <c r="Q499" s="43"/>
      <c r="R499" s="43"/>
      <c r="S499" s="43"/>
      <c r="T499" s="43"/>
      <c r="U499" s="48"/>
      <c r="V499" s="41"/>
      <c r="W499" s="41"/>
      <c r="X499" s="50"/>
      <c r="Y499" s="34" t="e">
        <f>P499/AA499</f>
        <v>#DIV/0!</v>
      </c>
      <c r="Z499" s="44" t="e">
        <f t="shared" si="63"/>
        <v>#DIV/0!</v>
      </c>
      <c r="AA499" s="44">
        <f t="shared" si="61"/>
        <v>0</v>
      </c>
      <c r="AB499" s="44">
        <v>0</v>
      </c>
      <c r="AC499" s="44">
        <v>0</v>
      </c>
      <c r="AD499" s="44">
        <v>0</v>
      </c>
      <c r="AE499" s="44"/>
      <c r="AF499" s="44" t="e">
        <f t="shared" si="60"/>
        <v>#DIV/0!</v>
      </c>
      <c r="AG499" s="44"/>
      <c r="AH499" s="44" t="e">
        <f t="shared" si="59"/>
        <v>#DIV/0!</v>
      </c>
      <c r="AI499" s="44" t="e">
        <f t="shared" si="62"/>
        <v>#DIV/0!</v>
      </c>
      <c r="AJ499" s="44" t="e">
        <f t="shared" si="64"/>
        <v>#DIV/0!</v>
      </c>
      <c r="AK499" s="43"/>
      <c r="AL499" s="40"/>
      <c r="AM499" s="40"/>
      <c r="AN499" s="40"/>
      <c r="AO499" s="40"/>
      <c r="AP499" s="40"/>
      <c r="AQ499" s="49"/>
      <c r="AR499" s="41"/>
      <c r="AS499" s="41">
        <v>10</v>
      </c>
      <c r="AT499" s="34">
        <f>(J499*10)/100</f>
        <v>0</v>
      </c>
      <c r="AU499" s="43"/>
      <c r="AV499" s="44">
        <v>0</v>
      </c>
      <c r="AW499" s="46">
        <f t="shared" si="65"/>
        <v>0</v>
      </c>
      <c r="AX499" s="46">
        <f>O499</f>
        <v>0</v>
      </c>
      <c r="AY499" s="43"/>
    </row>
    <row r="500" spans="1:51" ht="15.75" customHeight="1" x14ac:dyDescent="0.25">
      <c r="A500" s="47"/>
      <c r="B500" s="40"/>
      <c r="C500" s="41"/>
      <c r="D500" s="39"/>
      <c r="E500" s="43"/>
      <c r="F500" s="40"/>
      <c r="G500" s="41"/>
      <c r="H500" s="43"/>
      <c r="I500" s="43"/>
      <c r="J500" s="44">
        <v>0</v>
      </c>
      <c r="K500" s="44">
        <v>0</v>
      </c>
      <c r="L500" s="55">
        <v>0</v>
      </c>
      <c r="M500" s="55">
        <v>0</v>
      </c>
      <c r="N500" s="44">
        <v>0</v>
      </c>
      <c r="O500" s="34">
        <f t="shared" si="58"/>
        <v>0</v>
      </c>
      <c r="P500" s="34">
        <f t="shared" si="58"/>
        <v>0</v>
      </c>
      <c r="Q500" s="43"/>
      <c r="R500" s="43"/>
      <c r="S500" s="43"/>
      <c r="T500" s="43"/>
      <c r="U500" s="48"/>
      <c r="V500" s="41"/>
      <c r="W500" s="41"/>
      <c r="X500" s="50"/>
      <c r="Y500" s="34" t="e">
        <f>P500/AA500</f>
        <v>#DIV/0!</v>
      </c>
      <c r="Z500" s="44" t="e">
        <f t="shared" si="63"/>
        <v>#DIV/0!</v>
      </c>
      <c r="AA500" s="44">
        <f t="shared" si="61"/>
        <v>0</v>
      </c>
      <c r="AB500" s="44">
        <v>0</v>
      </c>
      <c r="AC500" s="44">
        <v>0</v>
      </c>
      <c r="AD500" s="44">
        <v>0</v>
      </c>
      <c r="AE500" s="44"/>
      <c r="AF500" s="44" t="e">
        <f t="shared" si="60"/>
        <v>#DIV/0!</v>
      </c>
      <c r="AG500" s="44"/>
      <c r="AH500" s="44" t="e">
        <f t="shared" si="59"/>
        <v>#DIV/0!</v>
      </c>
      <c r="AI500" s="44" t="e">
        <f t="shared" si="62"/>
        <v>#DIV/0!</v>
      </c>
      <c r="AJ500" s="44" t="e">
        <f t="shared" si="64"/>
        <v>#DIV/0!</v>
      </c>
      <c r="AK500" s="43"/>
      <c r="AL500" s="40"/>
      <c r="AM500" s="40"/>
      <c r="AN500" s="40"/>
      <c r="AO500" s="40"/>
      <c r="AP500" s="40"/>
      <c r="AQ500" s="49"/>
      <c r="AR500" s="41"/>
      <c r="AS500" s="41">
        <v>10</v>
      </c>
      <c r="AT500" s="34">
        <f>(J500*10)/100</f>
        <v>0</v>
      </c>
      <c r="AU500" s="43"/>
      <c r="AV500" s="44">
        <v>0</v>
      </c>
      <c r="AW500" s="46">
        <f t="shared" si="65"/>
        <v>0</v>
      </c>
      <c r="AX500" s="46">
        <f>O500</f>
        <v>0</v>
      </c>
      <c r="AY500" s="43"/>
    </row>
    <row r="501" spans="1:51" ht="15.75" customHeight="1" x14ac:dyDescent="0.25">
      <c r="A501" s="47"/>
      <c r="B501" s="40"/>
      <c r="C501" s="41"/>
      <c r="D501" s="39"/>
      <c r="E501" s="43"/>
      <c r="F501" s="40"/>
      <c r="G501" s="41"/>
      <c r="H501" s="43"/>
      <c r="I501" s="43"/>
      <c r="J501" s="44">
        <v>0</v>
      </c>
      <c r="K501" s="44">
        <v>0</v>
      </c>
      <c r="L501" s="55">
        <v>0</v>
      </c>
      <c r="M501" s="55">
        <v>0</v>
      </c>
      <c r="N501" s="44">
        <v>0</v>
      </c>
      <c r="O501" s="34">
        <f t="shared" si="58"/>
        <v>0</v>
      </c>
      <c r="P501" s="34">
        <f t="shared" si="58"/>
        <v>0</v>
      </c>
      <c r="Q501" s="43"/>
      <c r="R501" s="43"/>
      <c r="S501" s="43"/>
      <c r="T501" s="43"/>
      <c r="U501" s="48"/>
      <c r="V501" s="41"/>
      <c r="W501" s="41"/>
      <c r="X501" s="50"/>
      <c r="Y501" s="34" t="e">
        <f>P501/AA501</f>
        <v>#DIV/0!</v>
      </c>
      <c r="Z501" s="44" t="e">
        <f t="shared" si="63"/>
        <v>#DIV/0!</v>
      </c>
      <c r="AA501" s="44">
        <f t="shared" si="61"/>
        <v>0</v>
      </c>
      <c r="AB501" s="44">
        <v>0</v>
      </c>
      <c r="AC501" s="44">
        <v>0</v>
      </c>
      <c r="AD501" s="44">
        <v>0</v>
      </c>
      <c r="AE501" s="44"/>
      <c r="AF501" s="44" t="e">
        <f t="shared" si="60"/>
        <v>#DIV/0!</v>
      </c>
      <c r="AG501" s="44"/>
      <c r="AH501" s="44" t="e">
        <f t="shared" si="59"/>
        <v>#DIV/0!</v>
      </c>
      <c r="AI501" s="44" t="e">
        <f t="shared" si="62"/>
        <v>#DIV/0!</v>
      </c>
      <c r="AJ501" s="44" t="e">
        <f t="shared" si="64"/>
        <v>#DIV/0!</v>
      </c>
      <c r="AK501" s="43"/>
      <c r="AL501" s="40"/>
      <c r="AM501" s="40"/>
      <c r="AN501" s="40"/>
      <c r="AO501" s="40"/>
      <c r="AP501" s="40"/>
      <c r="AQ501" s="49"/>
      <c r="AR501" s="41"/>
      <c r="AS501" s="41">
        <v>10</v>
      </c>
      <c r="AT501" s="34">
        <f>(J501*10)/100</f>
        <v>0</v>
      </c>
      <c r="AU501" s="43"/>
      <c r="AV501" s="44">
        <v>0</v>
      </c>
      <c r="AW501" s="46">
        <f t="shared" si="65"/>
        <v>0</v>
      </c>
      <c r="AX501" s="46">
        <f>O501</f>
        <v>0</v>
      </c>
      <c r="AY501" s="43"/>
    </row>
    <row r="502" spans="1:51" ht="15.75" customHeight="1" x14ac:dyDescent="0.25">
      <c r="A502" s="47"/>
      <c r="B502" s="40"/>
      <c r="C502" s="41"/>
      <c r="D502" s="39"/>
      <c r="E502" s="43"/>
      <c r="F502" s="40"/>
      <c r="G502" s="41"/>
      <c r="H502" s="43"/>
      <c r="I502" s="43"/>
      <c r="J502" s="44">
        <v>0</v>
      </c>
      <c r="K502" s="44">
        <v>0</v>
      </c>
      <c r="L502" s="55">
        <v>0</v>
      </c>
      <c r="M502" s="55">
        <v>0</v>
      </c>
      <c r="N502" s="44">
        <v>0</v>
      </c>
      <c r="O502" s="34">
        <f t="shared" ref="O502:P527" si="66">N502</f>
        <v>0</v>
      </c>
      <c r="P502" s="34">
        <f t="shared" si="66"/>
        <v>0</v>
      </c>
      <c r="Q502" s="43"/>
      <c r="R502" s="43"/>
      <c r="S502" s="43"/>
      <c r="T502" s="43"/>
      <c r="U502" s="48"/>
      <c r="V502" s="41"/>
      <c r="W502" s="41"/>
      <c r="X502" s="50"/>
      <c r="Y502" s="34" t="e">
        <f>P502/AA502</f>
        <v>#DIV/0!</v>
      </c>
      <c r="Z502" s="44" t="e">
        <f t="shared" si="63"/>
        <v>#DIV/0!</v>
      </c>
      <c r="AA502" s="44">
        <f t="shared" si="61"/>
        <v>0</v>
      </c>
      <c r="AB502" s="44">
        <v>0</v>
      </c>
      <c r="AC502" s="44">
        <v>0</v>
      </c>
      <c r="AD502" s="44">
        <v>0</v>
      </c>
      <c r="AE502" s="44"/>
      <c r="AF502" s="44" t="e">
        <f t="shared" si="60"/>
        <v>#DIV/0!</v>
      </c>
      <c r="AG502" s="44"/>
      <c r="AH502" s="44" t="e">
        <f t="shared" si="59"/>
        <v>#DIV/0!</v>
      </c>
      <c r="AI502" s="44" t="e">
        <f t="shared" si="62"/>
        <v>#DIV/0!</v>
      </c>
      <c r="AJ502" s="44" t="e">
        <f t="shared" si="64"/>
        <v>#DIV/0!</v>
      </c>
      <c r="AK502" s="43"/>
      <c r="AL502" s="40"/>
      <c r="AM502" s="40"/>
      <c r="AN502" s="40"/>
      <c r="AO502" s="40"/>
      <c r="AP502" s="40"/>
      <c r="AQ502" s="49"/>
      <c r="AR502" s="41"/>
      <c r="AS502" s="41">
        <v>10</v>
      </c>
      <c r="AT502" s="34">
        <f>(J502*10)/100</f>
        <v>0</v>
      </c>
      <c r="AU502" s="43"/>
      <c r="AV502" s="44">
        <v>0</v>
      </c>
      <c r="AW502" s="46">
        <f t="shared" si="65"/>
        <v>0</v>
      </c>
      <c r="AX502" s="46">
        <f>O502</f>
        <v>0</v>
      </c>
      <c r="AY502" s="43"/>
    </row>
    <row r="503" spans="1:51" ht="15.75" customHeight="1" x14ac:dyDescent="0.25">
      <c r="A503" s="47"/>
      <c r="B503" s="40"/>
      <c r="C503" s="41"/>
      <c r="D503" s="39"/>
      <c r="E503" s="43"/>
      <c r="F503" s="40"/>
      <c r="G503" s="41"/>
      <c r="H503" s="43"/>
      <c r="I503" s="43"/>
      <c r="J503" s="44">
        <v>0</v>
      </c>
      <c r="K503" s="44">
        <v>0</v>
      </c>
      <c r="L503" s="55">
        <v>0</v>
      </c>
      <c r="M503" s="55">
        <v>0</v>
      </c>
      <c r="N503" s="44">
        <v>0</v>
      </c>
      <c r="O503" s="34">
        <f t="shared" si="66"/>
        <v>0</v>
      </c>
      <c r="P503" s="34">
        <f t="shared" si="66"/>
        <v>0</v>
      </c>
      <c r="Q503" s="43"/>
      <c r="R503" s="43"/>
      <c r="S503" s="43"/>
      <c r="T503" s="43"/>
      <c r="U503" s="48"/>
      <c r="V503" s="41"/>
      <c r="W503" s="41"/>
      <c r="X503" s="50"/>
      <c r="Y503" s="34" t="e">
        <f>P503/AA503</f>
        <v>#DIV/0!</v>
      </c>
      <c r="Z503" s="44" t="e">
        <f t="shared" si="63"/>
        <v>#DIV/0!</v>
      </c>
      <c r="AA503" s="44">
        <f t="shared" si="61"/>
        <v>0</v>
      </c>
      <c r="AB503" s="44">
        <v>0</v>
      </c>
      <c r="AC503" s="44">
        <v>0</v>
      </c>
      <c r="AD503" s="44">
        <v>0</v>
      </c>
      <c r="AE503" s="44"/>
      <c r="AF503" s="44" t="e">
        <f t="shared" si="60"/>
        <v>#DIV/0!</v>
      </c>
      <c r="AG503" s="44"/>
      <c r="AH503" s="44" t="e">
        <f t="shared" si="59"/>
        <v>#DIV/0!</v>
      </c>
      <c r="AI503" s="44" t="e">
        <f t="shared" si="62"/>
        <v>#DIV/0!</v>
      </c>
      <c r="AJ503" s="44" t="e">
        <f t="shared" si="64"/>
        <v>#DIV/0!</v>
      </c>
      <c r="AK503" s="43"/>
      <c r="AL503" s="40"/>
      <c r="AM503" s="40"/>
      <c r="AN503" s="40"/>
      <c r="AO503" s="40"/>
      <c r="AP503" s="40"/>
      <c r="AQ503" s="49"/>
      <c r="AR503" s="41"/>
      <c r="AS503" s="41">
        <v>10</v>
      </c>
      <c r="AT503" s="34">
        <f>(J503*10)/100</f>
        <v>0</v>
      </c>
      <c r="AU503" s="43"/>
      <c r="AV503" s="44">
        <v>0</v>
      </c>
      <c r="AW503" s="46">
        <f t="shared" si="65"/>
        <v>0</v>
      </c>
      <c r="AX503" s="46">
        <f>O503</f>
        <v>0</v>
      </c>
      <c r="AY503" s="43"/>
    </row>
    <row r="504" spans="1:51" ht="15.75" customHeight="1" x14ac:dyDescent="0.25">
      <c r="A504" s="47"/>
      <c r="B504" s="40"/>
      <c r="C504" s="41"/>
      <c r="D504" s="39"/>
      <c r="E504" s="43"/>
      <c r="F504" s="40"/>
      <c r="G504" s="41"/>
      <c r="H504" s="43"/>
      <c r="I504" s="43"/>
      <c r="J504" s="44">
        <v>0</v>
      </c>
      <c r="K504" s="44">
        <v>0</v>
      </c>
      <c r="L504" s="55">
        <v>0</v>
      </c>
      <c r="M504" s="55">
        <v>0</v>
      </c>
      <c r="N504" s="44">
        <v>0</v>
      </c>
      <c r="O504" s="34">
        <f t="shared" si="66"/>
        <v>0</v>
      </c>
      <c r="P504" s="34">
        <f t="shared" si="66"/>
        <v>0</v>
      </c>
      <c r="Q504" s="43"/>
      <c r="R504" s="43"/>
      <c r="S504" s="43"/>
      <c r="T504" s="43"/>
      <c r="U504" s="48"/>
      <c r="V504" s="41"/>
      <c r="W504" s="41"/>
      <c r="X504" s="50"/>
      <c r="Y504" s="34" t="e">
        <f>P504/AA504</f>
        <v>#DIV/0!</v>
      </c>
      <c r="Z504" s="44" t="e">
        <f t="shared" si="63"/>
        <v>#DIV/0!</v>
      </c>
      <c r="AA504" s="44">
        <f t="shared" si="61"/>
        <v>0</v>
      </c>
      <c r="AB504" s="44">
        <v>0</v>
      </c>
      <c r="AC504" s="44">
        <v>0</v>
      </c>
      <c r="AD504" s="44">
        <v>0</v>
      </c>
      <c r="AE504" s="44"/>
      <c r="AF504" s="44" t="e">
        <f t="shared" si="60"/>
        <v>#DIV/0!</v>
      </c>
      <c r="AG504" s="44"/>
      <c r="AH504" s="44" t="e">
        <f t="shared" si="59"/>
        <v>#DIV/0!</v>
      </c>
      <c r="AI504" s="44" t="e">
        <f t="shared" si="62"/>
        <v>#DIV/0!</v>
      </c>
      <c r="AJ504" s="44" t="e">
        <f t="shared" si="64"/>
        <v>#DIV/0!</v>
      </c>
      <c r="AK504" s="43"/>
      <c r="AL504" s="40"/>
      <c r="AM504" s="40"/>
      <c r="AN504" s="40"/>
      <c r="AO504" s="40"/>
      <c r="AP504" s="40"/>
      <c r="AQ504" s="49"/>
      <c r="AR504" s="41"/>
      <c r="AS504" s="41">
        <v>10</v>
      </c>
      <c r="AT504" s="34">
        <f>(J504*10)/100</f>
        <v>0</v>
      </c>
      <c r="AU504" s="43"/>
      <c r="AV504" s="44">
        <v>0</v>
      </c>
      <c r="AW504" s="46">
        <f t="shared" si="65"/>
        <v>0</v>
      </c>
      <c r="AX504" s="46">
        <f>O504</f>
        <v>0</v>
      </c>
      <c r="AY504" s="43"/>
    </row>
    <row r="505" spans="1:51" ht="15.75" customHeight="1" x14ac:dyDescent="0.25">
      <c r="A505" s="47"/>
      <c r="B505" s="40"/>
      <c r="C505" s="41"/>
      <c r="D505" s="39"/>
      <c r="E505" s="43"/>
      <c r="F505" s="40"/>
      <c r="G505" s="41"/>
      <c r="H505" s="43"/>
      <c r="I505" s="43"/>
      <c r="J505" s="44">
        <v>0</v>
      </c>
      <c r="K505" s="44">
        <v>0</v>
      </c>
      <c r="L505" s="55">
        <v>0</v>
      </c>
      <c r="M505" s="55">
        <v>0</v>
      </c>
      <c r="N505" s="44">
        <v>0</v>
      </c>
      <c r="O505" s="34">
        <f t="shared" si="66"/>
        <v>0</v>
      </c>
      <c r="P505" s="34">
        <f t="shared" si="66"/>
        <v>0</v>
      </c>
      <c r="Q505" s="43"/>
      <c r="R505" s="43"/>
      <c r="S505" s="43"/>
      <c r="T505" s="43"/>
      <c r="U505" s="48"/>
      <c r="V505" s="41"/>
      <c r="W505" s="41"/>
      <c r="X505" s="50"/>
      <c r="Y505" s="34" t="e">
        <f>P505/AA505</f>
        <v>#DIV/0!</v>
      </c>
      <c r="Z505" s="44" t="e">
        <f t="shared" si="63"/>
        <v>#DIV/0!</v>
      </c>
      <c r="AA505" s="44">
        <f t="shared" si="61"/>
        <v>0</v>
      </c>
      <c r="AB505" s="44">
        <v>0</v>
      </c>
      <c r="AC505" s="44">
        <v>0</v>
      </c>
      <c r="AD505" s="44">
        <v>0</v>
      </c>
      <c r="AE505" s="44"/>
      <c r="AF505" s="44" t="e">
        <f t="shared" si="60"/>
        <v>#DIV/0!</v>
      </c>
      <c r="AG505" s="44"/>
      <c r="AH505" s="44" t="e">
        <f t="shared" si="59"/>
        <v>#DIV/0!</v>
      </c>
      <c r="AI505" s="44" t="e">
        <f t="shared" si="62"/>
        <v>#DIV/0!</v>
      </c>
      <c r="AJ505" s="44" t="e">
        <f t="shared" si="64"/>
        <v>#DIV/0!</v>
      </c>
      <c r="AK505" s="43"/>
      <c r="AL505" s="40"/>
      <c r="AM505" s="40"/>
      <c r="AN505" s="40"/>
      <c r="AO505" s="40"/>
      <c r="AP505" s="40"/>
      <c r="AQ505" s="49"/>
      <c r="AR505" s="41"/>
      <c r="AS505" s="41">
        <v>10</v>
      </c>
      <c r="AT505" s="34">
        <f>(J505*10)/100</f>
        <v>0</v>
      </c>
      <c r="AU505" s="43"/>
      <c r="AV505" s="44">
        <v>0</v>
      </c>
      <c r="AW505" s="46">
        <f t="shared" si="65"/>
        <v>0</v>
      </c>
      <c r="AX505" s="46">
        <f>O505</f>
        <v>0</v>
      </c>
      <c r="AY505" s="43"/>
    </row>
    <row r="506" spans="1:51" ht="15.75" customHeight="1" x14ac:dyDescent="0.25">
      <c r="A506" s="47"/>
      <c r="B506" s="40"/>
      <c r="C506" s="41"/>
      <c r="D506" s="39"/>
      <c r="E506" s="43"/>
      <c r="F506" s="40"/>
      <c r="G506" s="41"/>
      <c r="H506" s="43"/>
      <c r="I506" s="43"/>
      <c r="J506" s="44">
        <v>0</v>
      </c>
      <c r="K506" s="44">
        <v>0</v>
      </c>
      <c r="L506" s="55">
        <v>0</v>
      </c>
      <c r="M506" s="55">
        <v>0</v>
      </c>
      <c r="N506" s="44">
        <v>0</v>
      </c>
      <c r="O506" s="34">
        <f t="shared" si="66"/>
        <v>0</v>
      </c>
      <c r="P506" s="34">
        <f t="shared" si="66"/>
        <v>0</v>
      </c>
      <c r="Q506" s="43"/>
      <c r="R506" s="43"/>
      <c r="S506" s="43"/>
      <c r="T506" s="43"/>
      <c r="U506" s="48"/>
      <c r="V506" s="41"/>
      <c r="W506" s="41"/>
      <c r="X506" s="50"/>
      <c r="Y506" s="34" t="e">
        <f>P506/AA506</f>
        <v>#DIV/0!</v>
      </c>
      <c r="Z506" s="44" t="e">
        <f t="shared" si="63"/>
        <v>#DIV/0!</v>
      </c>
      <c r="AA506" s="44">
        <f t="shared" si="61"/>
        <v>0</v>
      </c>
      <c r="AB506" s="44">
        <v>0</v>
      </c>
      <c r="AC506" s="44">
        <v>0</v>
      </c>
      <c r="AD506" s="44">
        <v>0</v>
      </c>
      <c r="AE506" s="44"/>
      <c r="AF506" s="44" t="e">
        <f t="shared" si="60"/>
        <v>#DIV/0!</v>
      </c>
      <c r="AG506" s="44"/>
      <c r="AH506" s="44" t="e">
        <f t="shared" si="59"/>
        <v>#DIV/0!</v>
      </c>
      <c r="AI506" s="44" t="e">
        <f t="shared" si="62"/>
        <v>#DIV/0!</v>
      </c>
      <c r="AJ506" s="44" t="e">
        <f t="shared" si="64"/>
        <v>#DIV/0!</v>
      </c>
      <c r="AK506" s="43"/>
      <c r="AL506" s="40"/>
      <c r="AM506" s="40"/>
      <c r="AN506" s="40"/>
      <c r="AO506" s="40"/>
      <c r="AP506" s="40"/>
      <c r="AQ506" s="49"/>
      <c r="AR506" s="41"/>
      <c r="AS506" s="41">
        <v>10</v>
      </c>
      <c r="AT506" s="34">
        <f>(J506*10)/100</f>
        <v>0</v>
      </c>
      <c r="AU506" s="43"/>
      <c r="AV506" s="44">
        <v>0</v>
      </c>
      <c r="AW506" s="46">
        <f t="shared" si="65"/>
        <v>0</v>
      </c>
      <c r="AX506" s="46">
        <f>O506</f>
        <v>0</v>
      </c>
      <c r="AY506" s="43"/>
    </row>
    <row r="507" spans="1:51" ht="15.75" customHeight="1" x14ac:dyDescent="0.25">
      <c r="A507" s="47"/>
      <c r="B507" s="40"/>
      <c r="C507" s="41"/>
      <c r="D507" s="39"/>
      <c r="E507" s="43"/>
      <c r="F507" s="40"/>
      <c r="G507" s="41"/>
      <c r="H507" s="43"/>
      <c r="I507" s="43"/>
      <c r="J507" s="44">
        <v>0</v>
      </c>
      <c r="K507" s="44">
        <v>0</v>
      </c>
      <c r="L507" s="55">
        <v>0</v>
      </c>
      <c r="M507" s="55">
        <v>0</v>
      </c>
      <c r="N507" s="44">
        <v>0</v>
      </c>
      <c r="O507" s="34">
        <f t="shared" si="66"/>
        <v>0</v>
      </c>
      <c r="P507" s="34">
        <f t="shared" si="66"/>
        <v>0</v>
      </c>
      <c r="Q507" s="43"/>
      <c r="R507" s="43"/>
      <c r="S507" s="43"/>
      <c r="T507" s="43"/>
      <c r="U507" s="48"/>
      <c r="V507" s="41"/>
      <c r="W507" s="41"/>
      <c r="X507" s="50"/>
      <c r="Y507" s="34" t="e">
        <f>P507/AA507</f>
        <v>#DIV/0!</v>
      </c>
      <c r="Z507" s="44" t="e">
        <f t="shared" si="63"/>
        <v>#DIV/0!</v>
      </c>
      <c r="AA507" s="44">
        <f t="shared" si="61"/>
        <v>0</v>
      </c>
      <c r="AB507" s="44">
        <v>0</v>
      </c>
      <c r="AC507" s="44">
        <v>0</v>
      </c>
      <c r="AD507" s="44">
        <v>0</v>
      </c>
      <c r="AE507" s="44"/>
      <c r="AF507" s="44" t="e">
        <f t="shared" si="60"/>
        <v>#DIV/0!</v>
      </c>
      <c r="AG507" s="44"/>
      <c r="AH507" s="44" t="e">
        <f t="shared" si="59"/>
        <v>#DIV/0!</v>
      </c>
      <c r="AI507" s="44" t="e">
        <f t="shared" si="62"/>
        <v>#DIV/0!</v>
      </c>
      <c r="AJ507" s="44" t="e">
        <f t="shared" si="64"/>
        <v>#DIV/0!</v>
      </c>
      <c r="AK507" s="43"/>
      <c r="AL507" s="40"/>
      <c r="AM507" s="40"/>
      <c r="AN507" s="40"/>
      <c r="AO507" s="40"/>
      <c r="AP507" s="40"/>
      <c r="AQ507" s="49"/>
      <c r="AR507" s="41"/>
      <c r="AS507" s="41">
        <v>10</v>
      </c>
      <c r="AT507" s="34">
        <f>(J507*10)/100</f>
        <v>0</v>
      </c>
      <c r="AU507" s="43"/>
      <c r="AV507" s="44">
        <v>0</v>
      </c>
      <c r="AW507" s="46">
        <f t="shared" si="65"/>
        <v>0</v>
      </c>
      <c r="AX507" s="46">
        <f>O507</f>
        <v>0</v>
      </c>
      <c r="AY507" s="43"/>
    </row>
    <row r="508" spans="1:51" ht="15.75" customHeight="1" x14ac:dyDescent="0.25">
      <c r="A508" s="47"/>
      <c r="B508" s="40"/>
      <c r="C508" s="41"/>
      <c r="D508" s="39"/>
      <c r="E508" s="43"/>
      <c r="F508" s="40"/>
      <c r="G508" s="41"/>
      <c r="H508" s="43"/>
      <c r="I508" s="43"/>
      <c r="J508" s="44">
        <v>0</v>
      </c>
      <c r="K508" s="44">
        <v>0</v>
      </c>
      <c r="L508" s="55">
        <v>0</v>
      </c>
      <c r="M508" s="55">
        <v>0</v>
      </c>
      <c r="N508" s="44">
        <v>0</v>
      </c>
      <c r="O508" s="34">
        <f t="shared" si="66"/>
        <v>0</v>
      </c>
      <c r="P508" s="34">
        <f t="shared" si="66"/>
        <v>0</v>
      </c>
      <c r="Q508" s="43"/>
      <c r="R508" s="43"/>
      <c r="S508" s="43"/>
      <c r="T508" s="43"/>
      <c r="U508" s="48"/>
      <c r="V508" s="41"/>
      <c r="W508" s="41"/>
      <c r="X508" s="50"/>
      <c r="Y508" s="34" t="e">
        <f>P508/AA508</f>
        <v>#DIV/0!</v>
      </c>
      <c r="Z508" s="44" t="e">
        <f t="shared" si="63"/>
        <v>#DIV/0!</v>
      </c>
      <c r="AA508" s="44">
        <f t="shared" si="61"/>
        <v>0</v>
      </c>
      <c r="AB508" s="44">
        <v>0</v>
      </c>
      <c r="AC508" s="44">
        <v>0</v>
      </c>
      <c r="AD508" s="44">
        <v>0</v>
      </c>
      <c r="AE508" s="44"/>
      <c r="AF508" s="44" t="e">
        <f t="shared" si="60"/>
        <v>#DIV/0!</v>
      </c>
      <c r="AG508" s="44"/>
      <c r="AH508" s="44" t="e">
        <f t="shared" si="59"/>
        <v>#DIV/0!</v>
      </c>
      <c r="AI508" s="44" t="e">
        <f t="shared" si="62"/>
        <v>#DIV/0!</v>
      </c>
      <c r="AJ508" s="44" t="e">
        <f t="shared" si="64"/>
        <v>#DIV/0!</v>
      </c>
      <c r="AK508" s="43"/>
      <c r="AL508" s="40"/>
      <c r="AM508" s="40"/>
      <c r="AN508" s="40"/>
      <c r="AO508" s="40"/>
      <c r="AP508" s="40"/>
      <c r="AQ508" s="49"/>
      <c r="AR508" s="41"/>
      <c r="AS508" s="41">
        <v>10</v>
      </c>
      <c r="AT508" s="34">
        <f>(J508*10)/100</f>
        <v>0</v>
      </c>
      <c r="AU508" s="43"/>
      <c r="AV508" s="44">
        <v>0</v>
      </c>
      <c r="AW508" s="46">
        <f t="shared" si="65"/>
        <v>0</v>
      </c>
      <c r="AX508" s="46">
        <f>O508</f>
        <v>0</v>
      </c>
      <c r="AY508" s="43"/>
    </row>
    <row r="509" spans="1:51" ht="15.75" customHeight="1" x14ac:dyDescent="0.25">
      <c r="A509" s="47"/>
      <c r="B509" s="40"/>
      <c r="C509" s="41"/>
      <c r="D509" s="39"/>
      <c r="E509" s="43"/>
      <c r="F509" s="40"/>
      <c r="G509" s="41"/>
      <c r="H509" s="43"/>
      <c r="I509" s="43"/>
      <c r="J509" s="44">
        <v>0</v>
      </c>
      <c r="K509" s="44">
        <v>0</v>
      </c>
      <c r="L509" s="55">
        <v>0</v>
      </c>
      <c r="M509" s="55">
        <v>0</v>
      </c>
      <c r="N509" s="44">
        <v>0</v>
      </c>
      <c r="O509" s="34">
        <f t="shared" si="66"/>
        <v>0</v>
      </c>
      <c r="P509" s="34">
        <f t="shared" si="66"/>
        <v>0</v>
      </c>
      <c r="Q509" s="43"/>
      <c r="R509" s="43"/>
      <c r="S509" s="43"/>
      <c r="T509" s="43"/>
      <c r="U509" s="48"/>
      <c r="V509" s="41"/>
      <c r="W509" s="41"/>
      <c r="X509" s="50"/>
      <c r="Y509" s="34" t="e">
        <f>P509/AA509</f>
        <v>#DIV/0!</v>
      </c>
      <c r="Z509" s="44" t="e">
        <f t="shared" si="63"/>
        <v>#DIV/0!</v>
      </c>
      <c r="AA509" s="44">
        <f t="shared" si="61"/>
        <v>0</v>
      </c>
      <c r="AB509" s="44">
        <v>0</v>
      </c>
      <c r="AC509" s="44">
        <v>0</v>
      </c>
      <c r="AD509" s="44">
        <v>0</v>
      </c>
      <c r="AE509" s="44"/>
      <c r="AF509" s="44" t="e">
        <f t="shared" si="60"/>
        <v>#DIV/0!</v>
      </c>
      <c r="AG509" s="44"/>
      <c r="AH509" s="44" t="e">
        <f t="shared" si="59"/>
        <v>#DIV/0!</v>
      </c>
      <c r="AI509" s="44" t="e">
        <f t="shared" si="62"/>
        <v>#DIV/0!</v>
      </c>
      <c r="AJ509" s="44" t="e">
        <f t="shared" si="64"/>
        <v>#DIV/0!</v>
      </c>
      <c r="AK509" s="43"/>
      <c r="AL509" s="40"/>
      <c r="AM509" s="40"/>
      <c r="AN509" s="40"/>
      <c r="AO509" s="40"/>
      <c r="AP509" s="40"/>
      <c r="AQ509" s="49"/>
      <c r="AR509" s="41"/>
      <c r="AS509" s="41">
        <v>10</v>
      </c>
      <c r="AT509" s="34">
        <f>(J509*10)/100</f>
        <v>0</v>
      </c>
      <c r="AU509" s="43"/>
      <c r="AV509" s="44">
        <v>0</v>
      </c>
      <c r="AW509" s="46">
        <f t="shared" si="65"/>
        <v>0</v>
      </c>
      <c r="AX509" s="46">
        <f>O509</f>
        <v>0</v>
      </c>
      <c r="AY509" s="43"/>
    </row>
    <row r="510" spans="1:51" ht="15.75" customHeight="1" x14ac:dyDescent="0.25">
      <c r="A510" s="47"/>
      <c r="B510" s="40"/>
      <c r="C510" s="41"/>
      <c r="D510" s="39"/>
      <c r="E510" s="43"/>
      <c r="F510" s="40"/>
      <c r="G510" s="41"/>
      <c r="H510" s="43"/>
      <c r="I510" s="43"/>
      <c r="J510" s="44">
        <v>0</v>
      </c>
      <c r="K510" s="44">
        <v>0</v>
      </c>
      <c r="L510" s="55">
        <v>0</v>
      </c>
      <c r="M510" s="55">
        <v>0</v>
      </c>
      <c r="N510" s="44">
        <v>0</v>
      </c>
      <c r="O510" s="34">
        <f t="shared" si="66"/>
        <v>0</v>
      </c>
      <c r="P510" s="34">
        <f t="shared" si="66"/>
        <v>0</v>
      </c>
      <c r="Q510" s="43"/>
      <c r="R510" s="43"/>
      <c r="S510" s="43"/>
      <c r="T510" s="43"/>
      <c r="U510" s="48"/>
      <c r="V510" s="41"/>
      <c r="W510" s="41"/>
      <c r="X510" s="50"/>
      <c r="Y510" s="34" t="e">
        <f>P510/AA510</f>
        <v>#DIV/0!</v>
      </c>
      <c r="Z510" s="44" t="e">
        <f t="shared" si="63"/>
        <v>#DIV/0!</v>
      </c>
      <c r="AA510" s="44">
        <f t="shared" si="61"/>
        <v>0</v>
      </c>
      <c r="AB510" s="44">
        <v>0</v>
      </c>
      <c r="AC510" s="44">
        <v>0</v>
      </c>
      <c r="AD510" s="44">
        <v>0</v>
      </c>
      <c r="AE510" s="44"/>
      <c r="AF510" s="44" t="e">
        <f t="shared" si="60"/>
        <v>#DIV/0!</v>
      </c>
      <c r="AG510" s="44"/>
      <c r="AH510" s="44" t="e">
        <f t="shared" si="59"/>
        <v>#DIV/0!</v>
      </c>
      <c r="AI510" s="44" t="e">
        <f t="shared" si="62"/>
        <v>#DIV/0!</v>
      </c>
      <c r="AJ510" s="44" t="e">
        <f t="shared" si="64"/>
        <v>#DIV/0!</v>
      </c>
      <c r="AK510" s="43"/>
      <c r="AL510" s="40"/>
      <c r="AM510" s="40"/>
      <c r="AN510" s="40"/>
      <c r="AO510" s="40"/>
      <c r="AP510" s="40"/>
      <c r="AQ510" s="49"/>
      <c r="AR510" s="41"/>
      <c r="AS510" s="41">
        <v>10</v>
      </c>
      <c r="AT510" s="34">
        <f>(J510*10)/100</f>
        <v>0</v>
      </c>
      <c r="AU510" s="43"/>
      <c r="AV510" s="44">
        <v>0</v>
      </c>
      <c r="AW510" s="46">
        <f t="shared" si="65"/>
        <v>0</v>
      </c>
      <c r="AX510" s="46">
        <f>O510</f>
        <v>0</v>
      </c>
      <c r="AY510" s="43"/>
    </row>
    <row r="511" spans="1:51" ht="15.75" customHeight="1" x14ac:dyDescent="0.25">
      <c r="A511" s="47"/>
      <c r="B511" s="40"/>
      <c r="C511" s="41"/>
      <c r="D511" s="39"/>
      <c r="E511" s="43"/>
      <c r="F511" s="40"/>
      <c r="G511" s="41"/>
      <c r="H511" s="43"/>
      <c r="I511" s="43"/>
      <c r="J511" s="44">
        <v>0</v>
      </c>
      <c r="K511" s="44">
        <v>0</v>
      </c>
      <c r="L511" s="55">
        <v>0</v>
      </c>
      <c r="M511" s="55">
        <v>0</v>
      </c>
      <c r="N511" s="44">
        <v>0</v>
      </c>
      <c r="O511" s="34">
        <f t="shared" si="66"/>
        <v>0</v>
      </c>
      <c r="P511" s="34">
        <f t="shared" si="66"/>
        <v>0</v>
      </c>
      <c r="Q511" s="43"/>
      <c r="R511" s="43"/>
      <c r="S511" s="43"/>
      <c r="T511" s="43"/>
      <c r="U511" s="48"/>
      <c r="V511" s="41"/>
      <c r="W511" s="41"/>
      <c r="X511" s="50"/>
      <c r="Y511" s="34" t="e">
        <f>P511/AA511</f>
        <v>#DIV/0!</v>
      </c>
      <c r="Z511" s="44" t="e">
        <f t="shared" si="63"/>
        <v>#DIV/0!</v>
      </c>
      <c r="AA511" s="44">
        <f t="shared" si="61"/>
        <v>0</v>
      </c>
      <c r="AB511" s="44">
        <v>0</v>
      </c>
      <c r="AC511" s="44">
        <v>0</v>
      </c>
      <c r="AD511" s="44">
        <v>0</v>
      </c>
      <c r="AE511" s="44"/>
      <c r="AF511" s="44" t="e">
        <f t="shared" si="60"/>
        <v>#DIV/0!</v>
      </c>
      <c r="AG511" s="44"/>
      <c r="AH511" s="44" t="e">
        <f t="shared" si="59"/>
        <v>#DIV/0!</v>
      </c>
      <c r="AI511" s="44" t="e">
        <f t="shared" si="62"/>
        <v>#DIV/0!</v>
      </c>
      <c r="AJ511" s="44" t="e">
        <f t="shared" si="64"/>
        <v>#DIV/0!</v>
      </c>
      <c r="AK511" s="43"/>
      <c r="AL511" s="40"/>
      <c r="AM511" s="40"/>
      <c r="AN511" s="40"/>
      <c r="AO511" s="40"/>
      <c r="AP511" s="40"/>
      <c r="AQ511" s="49"/>
      <c r="AR511" s="41"/>
      <c r="AS511" s="41">
        <v>10</v>
      </c>
      <c r="AT511" s="34">
        <f>(J511*10)/100</f>
        <v>0</v>
      </c>
      <c r="AU511" s="43"/>
      <c r="AV511" s="44">
        <v>0</v>
      </c>
      <c r="AW511" s="46">
        <f t="shared" si="65"/>
        <v>0</v>
      </c>
      <c r="AX511" s="46">
        <f>O511</f>
        <v>0</v>
      </c>
      <c r="AY511" s="43"/>
    </row>
    <row r="512" spans="1:51" ht="15.75" customHeight="1" x14ac:dyDescent="0.25">
      <c r="A512" s="47"/>
      <c r="B512" s="40"/>
      <c r="C512" s="41"/>
      <c r="D512" s="39"/>
      <c r="E512" s="43"/>
      <c r="F512" s="40"/>
      <c r="G512" s="41"/>
      <c r="H512" s="43"/>
      <c r="I512" s="43"/>
      <c r="J512" s="44">
        <v>0</v>
      </c>
      <c r="K512" s="44">
        <v>0</v>
      </c>
      <c r="L512" s="55">
        <v>0</v>
      </c>
      <c r="M512" s="55">
        <v>0</v>
      </c>
      <c r="N512" s="44">
        <v>0</v>
      </c>
      <c r="O512" s="34">
        <f t="shared" si="66"/>
        <v>0</v>
      </c>
      <c r="P512" s="34">
        <f t="shared" si="66"/>
        <v>0</v>
      </c>
      <c r="Q512" s="43"/>
      <c r="R512" s="43"/>
      <c r="S512" s="43"/>
      <c r="T512" s="43"/>
      <c r="U512" s="48"/>
      <c r="V512" s="41"/>
      <c r="W512" s="41"/>
      <c r="X512" s="50"/>
      <c r="Y512" s="34" t="e">
        <f>P512/AA512</f>
        <v>#DIV/0!</v>
      </c>
      <c r="Z512" s="44" t="e">
        <f t="shared" si="63"/>
        <v>#DIV/0!</v>
      </c>
      <c r="AA512" s="44">
        <f t="shared" si="61"/>
        <v>0</v>
      </c>
      <c r="AB512" s="44">
        <v>0</v>
      </c>
      <c r="AC512" s="44">
        <v>0</v>
      </c>
      <c r="AD512" s="44">
        <v>0</v>
      </c>
      <c r="AE512" s="44"/>
      <c r="AF512" s="44" t="e">
        <f t="shared" si="60"/>
        <v>#DIV/0!</v>
      </c>
      <c r="AG512" s="44"/>
      <c r="AH512" s="44" t="e">
        <f t="shared" ref="AH512:AH551" si="67">Y512*AG512</f>
        <v>#DIV/0!</v>
      </c>
      <c r="AI512" s="44" t="e">
        <f t="shared" si="62"/>
        <v>#DIV/0!</v>
      </c>
      <c r="AJ512" s="44" t="e">
        <f t="shared" si="64"/>
        <v>#DIV/0!</v>
      </c>
      <c r="AK512" s="43"/>
      <c r="AL512" s="40"/>
      <c r="AM512" s="40"/>
      <c r="AN512" s="40"/>
      <c r="AO512" s="40"/>
      <c r="AP512" s="40"/>
      <c r="AQ512" s="49"/>
      <c r="AR512" s="41"/>
      <c r="AS512" s="41">
        <v>10</v>
      </c>
      <c r="AT512" s="34">
        <f>(J512*10)/100</f>
        <v>0</v>
      </c>
      <c r="AU512" s="43"/>
      <c r="AV512" s="44">
        <v>0</v>
      </c>
      <c r="AW512" s="46">
        <f t="shared" si="65"/>
        <v>0</v>
      </c>
      <c r="AX512" s="46">
        <f>O512</f>
        <v>0</v>
      </c>
      <c r="AY512" s="43"/>
    </row>
    <row r="513" spans="1:51" ht="15.75" customHeight="1" x14ac:dyDescent="0.25">
      <c r="A513" s="47"/>
      <c r="B513" s="40"/>
      <c r="C513" s="41"/>
      <c r="D513" s="39"/>
      <c r="E513" s="43"/>
      <c r="F513" s="40"/>
      <c r="G513" s="41"/>
      <c r="H513" s="43"/>
      <c r="I513" s="43"/>
      <c r="J513" s="44">
        <v>0</v>
      </c>
      <c r="K513" s="44">
        <v>0</v>
      </c>
      <c r="L513" s="55">
        <v>0</v>
      </c>
      <c r="M513" s="55">
        <v>0</v>
      </c>
      <c r="N513" s="44">
        <v>0</v>
      </c>
      <c r="O513" s="34">
        <f t="shared" si="66"/>
        <v>0</v>
      </c>
      <c r="P513" s="34">
        <f t="shared" si="66"/>
        <v>0</v>
      </c>
      <c r="Q513" s="43"/>
      <c r="R513" s="43"/>
      <c r="S513" s="43"/>
      <c r="T513" s="43"/>
      <c r="U513" s="48"/>
      <c r="V513" s="41"/>
      <c r="W513" s="41"/>
      <c r="X513" s="50"/>
      <c r="Y513" s="34" t="e">
        <f>P513/AA513</f>
        <v>#DIV/0!</v>
      </c>
      <c r="Z513" s="44" t="e">
        <f t="shared" si="63"/>
        <v>#DIV/0!</v>
      </c>
      <c r="AA513" s="44">
        <f t="shared" si="61"/>
        <v>0</v>
      </c>
      <c r="AB513" s="44">
        <v>0</v>
      </c>
      <c r="AC513" s="44">
        <v>0</v>
      </c>
      <c r="AD513" s="44">
        <v>0</v>
      </c>
      <c r="AE513" s="44"/>
      <c r="AF513" s="44" t="e">
        <f t="shared" si="60"/>
        <v>#DIV/0!</v>
      </c>
      <c r="AG513" s="44"/>
      <c r="AH513" s="44" t="e">
        <f t="shared" si="67"/>
        <v>#DIV/0!</v>
      </c>
      <c r="AI513" s="44" t="e">
        <f t="shared" si="62"/>
        <v>#DIV/0!</v>
      </c>
      <c r="AJ513" s="44" t="e">
        <f t="shared" si="64"/>
        <v>#DIV/0!</v>
      </c>
      <c r="AK513" s="43"/>
      <c r="AL513" s="40"/>
      <c r="AM513" s="40"/>
      <c r="AN513" s="40"/>
      <c r="AO513" s="40"/>
      <c r="AP513" s="40"/>
      <c r="AQ513" s="49"/>
      <c r="AR513" s="41"/>
      <c r="AS513" s="41">
        <v>10</v>
      </c>
      <c r="AT513" s="34">
        <f>(J513*10)/100</f>
        <v>0</v>
      </c>
      <c r="AU513" s="43"/>
      <c r="AV513" s="44">
        <v>0</v>
      </c>
      <c r="AW513" s="46">
        <f t="shared" si="65"/>
        <v>0</v>
      </c>
      <c r="AX513" s="46">
        <f>O513</f>
        <v>0</v>
      </c>
      <c r="AY513" s="43"/>
    </row>
    <row r="514" spans="1:51" ht="15.75" customHeight="1" x14ac:dyDescent="0.25">
      <c r="A514" s="47"/>
      <c r="B514" s="40"/>
      <c r="C514" s="41"/>
      <c r="D514" s="39"/>
      <c r="E514" s="43"/>
      <c r="F514" s="40"/>
      <c r="G514" s="41"/>
      <c r="H514" s="43"/>
      <c r="I514" s="43"/>
      <c r="J514" s="44">
        <v>0</v>
      </c>
      <c r="K514" s="44">
        <v>0</v>
      </c>
      <c r="L514" s="55">
        <v>0</v>
      </c>
      <c r="M514" s="55">
        <v>0</v>
      </c>
      <c r="N514" s="44">
        <v>0</v>
      </c>
      <c r="O514" s="34">
        <f t="shared" si="66"/>
        <v>0</v>
      </c>
      <c r="P514" s="34">
        <f t="shared" si="66"/>
        <v>0</v>
      </c>
      <c r="Q514" s="43"/>
      <c r="R514" s="43"/>
      <c r="S514" s="43"/>
      <c r="T514" s="43"/>
      <c r="U514" s="48"/>
      <c r="V514" s="41"/>
      <c r="W514" s="41"/>
      <c r="X514" s="50"/>
      <c r="Y514" s="34" t="e">
        <f>P514/AA514</f>
        <v>#DIV/0!</v>
      </c>
      <c r="Z514" s="44" t="e">
        <f t="shared" si="63"/>
        <v>#DIV/0!</v>
      </c>
      <c r="AA514" s="44">
        <f t="shared" si="61"/>
        <v>0</v>
      </c>
      <c r="AB514" s="44">
        <v>0</v>
      </c>
      <c r="AC514" s="44">
        <v>0</v>
      </c>
      <c r="AD514" s="44">
        <v>0</v>
      </c>
      <c r="AE514" s="44"/>
      <c r="AF514" s="44" t="e">
        <f t="shared" si="60"/>
        <v>#DIV/0!</v>
      </c>
      <c r="AG514" s="44"/>
      <c r="AH514" s="44" t="e">
        <f t="shared" si="67"/>
        <v>#DIV/0!</v>
      </c>
      <c r="AI514" s="44" t="e">
        <f t="shared" si="62"/>
        <v>#DIV/0!</v>
      </c>
      <c r="AJ514" s="44" t="e">
        <f t="shared" si="64"/>
        <v>#DIV/0!</v>
      </c>
      <c r="AK514" s="43"/>
      <c r="AL514" s="40"/>
      <c r="AM514" s="40"/>
      <c r="AN514" s="40"/>
      <c r="AO514" s="40"/>
      <c r="AP514" s="40"/>
      <c r="AQ514" s="49"/>
      <c r="AR514" s="41"/>
      <c r="AS514" s="41">
        <v>10</v>
      </c>
      <c r="AT514" s="34">
        <f>(J514*10)/100</f>
        <v>0</v>
      </c>
      <c r="AU514" s="43"/>
      <c r="AV514" s="44">
        <v>0</v>
      </c>
      <c r="AW514" s="46">
        <f t="shared" si="65"/>
        <v>0</v>
      </c>
      <c r="AX514" s="46">
        <f>O514</f>
        <v>0</v>
      </c>
      <c r="AY514" s="43"/>
    </row>
    <row r="515" spans="1:51" ht="15.75" customHeight="1" x14ac:dyDescent="0.25">
      <c r="A515" s="47"/>
      <c r="B515" s="40"/>
      <c r="C515" s="41"/>
      <c r="D515" s="39"/>
      <c r="E515" s="43"/>
      <c r="F515" s="40"/>
      <c r="G515" s="41"/>
      <c r="H515" s="43"/>
      <c r="I515" s="43"/>
      <c r="J515" s="44">
        <v>0</v>
      </c>
      <c r="K515" s="44">
        <v>0</v>
      </c>
      <c r="L515" s="55">
        <v>0</v>
      </c>
      <c r="M515" s="55">
        <v>0</v>
      </c>
      <c r="N515" s="44">
        <v>0</v>
      </c>
      <c r="O515" s="34">
        <f t="shared" si="66"/>
        <v>0</v>
      </c>
      <c r="P515" s="34">
        <f t="shared" si="66"/>
        <v>0</v>
      </c>
      <c r="Q515" s="43"/>
      <c r="R515" s="43"/>
      <c r="S515" s="43"/>
      <c r="T515" s="43"/>
      <c r="U515" s="48"/>
      <c r="V515" s="41"/>
      <c r="W515" s="41"/>
      <c r="X515" s="50"/>
      <c r="Y515" s="34" t="e">
        <f>P515/AA515</f>
        <v>#DIV/0!</v>
      </c>
      <c r="Z515" s="44" t="e">
        <f t="shared" si="63"/>
        <v>#DIV/0!</v>
      </c>
      <c r="AA515" s="44">
        <f t="shared" si="61"/>
        <v>0</v>
      </c>
      <c r="AB515" s="44">
        <v>0</v>
      </c>
      <c r="AC515" s="44">
        <v>0</v>
      </c>
      <c r="AD515" s="44">
        <v>0</v>
      </c>
      <c r="AE515" s="44"/>
      <c r="AF515" s="44" t="e">
        <f t="shared" si="60"/>
        <v>#DIV/0!</v>
      </c>
      <c r="AG515" s="44"/>
      <c r="AH515" s="44" t="e">
        <f t="shared" si="67"/>
        <v>#DIV/0!</v>
      </c>
      <c r="AI515" s="44" t="e">
        <f t="shared" si="62"/>
        <v>#DIV/0!</v>
      </c>
      <c r="AJ515" s="44" t="e">
        <f t="shared" si="64"/>
        <v>#DIV/0!</v>
      </c>
      <c r="AK515" s="43"/>
      <c r="AL515" s="40"/>
      <c r="AM515" s="40"/>
      <c r="AN515" s="40"/>
      <c r="AO515" s="40"/>
      <c r="AP515" s="40"/>
      <c r="AQ515" s="49"/>
      <c r="AR515" s="41"/>
      <c r="AS515" s="41">
        <v>10</v>
      </c>
      <c r="AT515" s="34">
        <f>(J515*10)/100</f>
        <v>0</v>
      </c>
      <c r="AU515" s="43"/>
      <c r="AV515" s="44">
        <v>0</v>
      </c>
      <c r="AW515" s="46">
        <f t="shared" si="65"/>
        <v>0</v>
      </c>
      <c r="AX515" s="46">
        <f>O515</f>
        <v>0</v>
      </c>
      <c r="AY515" s="43"/>
    </row>
    <row r="516" spans="1:51" ht="15.75" customHeight="1" x14ac:dyDescent="0.25">
      <c r="A516" s="47"/>
      <c r="B516" s="40"/>
      <c r="C516" s="41"/>
      <c r="D516" s="39"/>
      <c r="E516" s="43"/>
      <c r="F516" s="40"/>
      <c r="G516" s="41"/>
      <c r="H516" s="43"/>
      <c r="I516" s="43"/>
      <c r="J516" s="44">
        <v>0</v>
      </c>
      <c r="K516" s="44">
        <v>0</v>
      </c>
      <c r="L516" s="55">
        <v>0</v>
      </c>
      <c r="M516" s="55">
        <v>0</v>
      </c>
      <c r="N516" s="44">
        <v>0</v>
      </c>
      <c r="O516" s="34">
        <f t="shared" si="66"/>
        <v>0</v>
      </c>
      <c r="P516" s="34">
        <f t="shared" si="66"/>
        <v>0</v>
      </c>
      <c r="Q516" s="43"/>
      <c r="R516" s="43"/>
      <c r="S516" s="43"/>
      <c r="T516" s="43"/>
      <c r="U516" s="48"/>
      <c r="V516" s="41"/>
      <c r="W516" s="41"/>
      <c r="X516" s="50"/>
      <c r="Y516" s="34" t="e">
        <f>P516/AA516</f>
        <v>#DIV/0!</v>
      </c>
      <c r="Z516" s="44" t="e">
        <f t="shared" si="63"/>
        <v>#DIV/0!</v>
      </c>
      <c r="AA516" s="44">
        <f t="shared" si="61"/>
        <v>0</v>
      </c>
      <c r="AB516" s="44">
        <v>0</v>
      </c>
      <c r="AC516" s="44">
        <v>0</v>
      </c>
      <c r="AD516" s="44">
        <v>0</v>
      </c>
      <c r="AE516" s="44"/>
      <c r="AF516" s="44" t="e">
        <f t="shared" si="60"/>
        <v>#DIV/0!</v>
      </c>
      <c r="AG516" s="44"/>
      <c r="AH516" s="44" t="e">
        <f t="shared" si="67"/>
        <v>#DIV/0!</v>
      </c>
      <c r="AI516" s="44" t="e">
        <f t="shared" si="62"/>
        <v>#DIV/0!</v>
      </c>
      <c r="AJ516" s="44" t="e">
        <f t="shared" si="64"/>
        <v>#DIV/0!</v>
      </c>
      <c r="AK516" s="43"/>
      <c r="AL516" s="40"/>
      <c r="AM516" s="40"/>
      <c r="AN516" s="40"/>
      <c r="AO516" s="40"/>
      <c r="AP516" s="40"/>
      <c r="AQ516" s="49"/>
      <c r="AR516" s="41"/>
      <c r="AS516" s="41">
        <v>10</v>
      </c>
      <c r="AT516" s="34">
        <f>(J516*10)/100</f>
        <v>0</v>
      </c>
      <c r="AU516" s="43"/>
      <c r="AV516" s="44">
        <v>0</v>
      </c>
      <c r="AW516" s="46">
        <f t="shared" si="65"/>
        <v>0</v>
      </c>
      <c r="AX516" s="46">
        <f>O516</f>
        <v>0</v>
      </c>
      <c r="AY516" s="43"/>
    </row>
    <row r="517" spans="1:51" ht="15.75" customHeight="1" x14ac:dyDescent="0.25">
      <c r="A517" s="47"/>
      <c r="B517" s="40"/>
      <c r="C517" s="41"/>
      <c r="D517" s="39"/>
      <c r="E517" s="43"/>
      <c r="F517" s="40"/>
      <c r="G517" s="41"/>
      <c r="H517" s="43"/>
      <c r="I517" s="43"/>
      <c r="J517" s="44">
        <v>0</v>
      </c>
      <c r="K517" s="44">
        <v>0</v>
      </c>
      <c r="L517" s="55">
        <v>0</v>
      </c>
      <c r="M517" s="55">
        <v>0</v>
      </c>
      <c r="N517" s="44">
        <v>0</v>
      </c>
      <c r="O517" s="34">
        <f t="shared" si="66"/>
        <v>0</v>
      </c>
      <c r="P517" s="34">
        <f t="shared" si="66"/>
        <v>0</v>
      </c>
      <c r="Q517" s="43"/>
      <c r="R517" s="43"/>
      <c r="S517" s="43"/>
      <c r="T517" s="43"/>
      <c r="U517" s="48"/>
      <c r="V517" s="41"/>
      <c r="W517" s="41"/>
      <c r="X517" s="50"/>
      <c r="Y517" s="34" t="e">
        <f>P517/AA517</f>
        <v>#DIV/0!</v>
      </c>
      <c r="Z517" s="44" t="e">
        <f t="shared" si="63"/>
        <v>#DIV/0!</v>
      </c>
      <c r="AA517" s="44">
        <f t="shared" si="61"/>
        <v>0</v>
      </c>
      <c r="AB517" s="44">
        <v>0</v>
      </c>
      <c r="AC517" s="44">
        <v>0</v>
      </c>
      <c r="AD517" s="44">
        <v>0</v>
      </c>
      <c r="AE517" s="44"/>
      <c r="AF517" s="44" t="e">
        <f t="shared" si="60"/>
        <v>#DIV/0!</v>
      </c>
      <c r="AG517" s="44"/>
      <c r="AH517" s="44" t="e">
        <f t="shared" si="67"/>
        <v>#DIV/0!</v>
      </c>
      <c r="AI517" s="44" t="e">
        <f t="shared" si="62"/>
        <v>#DIV/0!</v>
      </c>
      <c r="AJ517" s="44" t="e">
        <f t="shared" si="64"/>
        <v>#DIV/0!</v>
      </c>
      <c r="AK517" s="43"/>
      <c r="AL517" s="40"/>
      <c r="AM517" s="40"/>
      <c r="AN517" s="40"/>
      <c r="AO517" s="40"/>
      <c r="AP517" s="40"/>
      <c r="AQ517" s="49"/>
      <c r="AR517" s="41"/>
      <c r="AS517" s="41">
        <v>10</v>
      </c>
      <c r="AT517" s="34">
        <f>(J517*10)/100</f>
        <v>0</v>
      </c>
      <c r="AU517" s="43"/>
      <c r="AV517" s="44">
        <v>0</v>
      </c>
      <c r="AW517" s="46">
        <f t="shared" si="65"/>
        <v>0</v>
      </c>
      <c r="AX517" s="46">
        <f>O517</f>
        <v>0</v>
      </c>
      <c r="AY517" s="43"/>
    </row>
    <row r="518" spans="1:51" ht="15.75" customHeight="1" x14ac:dyDescent="0.25">
      <c r="A518" s="47"/>
      <c r="B518" s="40"/>
      <c r="C518" s="41"/>
      <c r="D518" s="39"/>
      <c r="E518" s="43"/>
      <c r="F518" s="40"/>
      <c r="G518" s="41"/>
      <c r="H518" s="43"/>
      <c r="I518" s="43"/>
      <c r="J518" s="44">
        <v>0</v>
      </c>
      <c r="K518" s="44">
        <v>0</v>
      </c>
      <c r="L518" s="55">
        <v>0</v>
      </c>
      <c r="M518" s="55">
        <v>0</v>
      </c>
      <c r="N518" s="44">
        <v>0</v>
      </c>
      <c r="O518" s="34">
        <f t="shared" si="66"/>
        <v>0</v>
      </c>
      <c r="P518" s="34">
        <f t="shared" si="66"/>
        <v>0</v>
      </c>
      <c r="Q518" s="43"/>
      <c r="R518" s="43"/>
      <c r="S518" s="43"/>
      <c r="T518" s="43"/>
      <c r="U518" s="48"/>
      <c r="V518" s="41"/>
      <c r="W518" s="41"/>
      <c r="X518" s="50"/>
      <c r="Y518" s="34" t="e">
        <f>P518/AA518</f>
        <v>#DIV/0!</v>
      </c>
      <c r="Z518" s="44" t="e">
        <f t="shared" si="63"/>
        <v>#DIV/0!</v>
      </c>
      <c r="AA518" s="44">
        <f t="shared" si="61"/>
        <v>0</v>
      </c>
      <c r="AB518" s="44">
        <v>0</v>
      </c>
      <c r="AC518" s="44">
        <v>0</v>
      </c>
      <c r="AD518" s="44">
        <v>0</v>
      </c>
      <c r="AE518" s="44"/>
      <c r="AF518" s="44" t="e">
        <f t="shared" si="60"/>
        <v>#DIV/0!</v>
      </c>
      <c r="AG518" s="44"/>
      <c r="AH518" s="44" t="e">
        <f t="shared" si="67"/>
        <v>#DIV/0!</v>
      </c>
      <c r="AI518" s="44" t="e">
        <f t="shared" si="62"/>
        <v>#DIV/0!</v>
      </c>
      <c r="AJ518" s="44" t="e">
        <f t="shared" si="64"/>
        <v>#DIV/0!</v>
      </c>
      <c r="AK518" s="43"/>
      <c r="AL518" s="40"/>
      <c r="AM518" s="40"/>
      <c r="AN518" s="40"/>
      <c r="AO518" s="40"/>
      <c r="AP518" s="40"/>
      <c r="AQ518" s="49"/>
      <c r="AR518" s="41"/>
      <c r="AS518" s="41">
        <v>10</v>
      </c>
      <c r="AT518" s="34">
        <f>(J518*10)/100</f>
        <v>0</v>
      </c>
      <c r="AU518" s="43"/>
      <c r="AV518" s="44">
        <v>0</v>
      </c>
      <c r="AW518" s="46">
        <f t="shared" si="65"/>
        <v>0</v>
      </c>
      <c r="AX518" s="46">
        <f>O518</f>
        <v>0</v>
      </c>
      <c r="AY518" s="43"/>
    </row>
    <row r="519" spans="1:51" ht="15.75" customHeight="1" x14ac:dyDescent="0.25">
      <c r="A519" s="47"/>
      <c r="B519" s="40"/>
      <c r="C519" s="41"/>
      <c r="D519" s="39"/>
      <c r="E519" s="43"/>
      <c r="F519" s="40"/>
      <c r="G519" s="41"/>
      <c r="H519" s="43"/>
      <c r="I519" s="43"/>
      <c r="J519" s="44">
        <v>0</v>
      </c>
      <c r="K519" s="44">
        <v>0</v>
      </c>
      <c r="L519" s="55">
        <v>0</v>
      </c>
      <c r="M519" s="55">
        <v>0</v>
      </c>
      <c r="N519" s="44">
        <v>0</v>
      </c>
      <c r="O519" s="34">
        <f t="shared" si="66"/>
        <v>0</v>
      </c>
      <c r="P519" s="34">
        <f t="shared" si="66"/>
        <v>0</v>
      </c>
      <c r="Q519" s="43"/>
      <c r="R519" s="43"/>
      <c r="S519" s="43"/>
      <c r="T519" s="43"/>
      <c r="U519" s="48"/>
      <c r="V519" s="41"/>
      <c r="W519" s="41"/>
      <c r="X519" s="50"/>
      <c r="Y519" s="34" t="e">
        <f>P519/AA519</f>
        <v>#DIV/0!</v>
      </c>
      <c r="Z519" s="44" t="e">
        <f t="shared" si="63"/>
        <v>#DIV/0!</v>
      </c>
      <c r="AA519" s="44">
        <f t="shared" si="61"/>
        <v>0</v>
      </c>
      <c r="AB519" s="44">
        <v>0</v>
      </c>
      <c r="AC519" s="44">
        <v>0</v>
      </c>
      <c r="AD519" s="44">
        <v>0</v>
      </c>
      <c r="AE519" s="44"/>
      <c r="AF519" s="44" t="e">
        <f t="shared" ref="AF519:AF558" si="68">Y519*AE519</f>
        <v>#DIV/0!</v>
      </c>
      <c r="AG519" s="44"/>
      <c r="AH519" s="44" t="e">
        <f t="shared" si="67"/>
        <v>#DIV/0!</v>
      </c>
      <c r="AI519" s="44" t="e">
        <f t="shared" si="62"/>
        <v>#DIV/0!</v>
      </c>
      <c r="AJ519" s="44" t="e">
        <f t="shared" si="64"/>
        <v>#DIV/0!</v>
      </c>
      <c r="AK519" s="43"/>
      <c r="AL519" s="40"/>
      <c r="AM519" s="40"/>
      <c r="AN519" s="40"/>
      <c r="AO519" s="40"/>
      <c r="AP519" s="40"/>
      <c r="AQ519" s="49"/>
      <c r="AR519" s="41"/>
      <c r="AS519" s="41">
        <v>10</v>
      </c>
      <c r="AT519" s="34">
        <f>(J519*10)/100</f>
        <v>0</v>
      </c>
      <c r="AU519" s="43"/>
      <c r="AV519" s="44">
        <v>0</v>
      </c>
      <c r="AW519" s="46">
        <f t="shared" si="65"/>
        <v>0</v>
      </c>
      <c r="AX519" s="46">
        <f>O519</f>
        <v>0</v>
      </c>
      <c r="AY519" s="43"/>
    </row>
    <row r="520" spans="1:51" ht="15.75" customHeight="1" x14ac:dyDescent="0.25">
      <c r="A520" s="47"/>
      <c r="B520" s="40"/>
      <c r="C520" s="41"/>
      <c r="D520" s="39"/>
      <c r="E520" s="43"/>
      <c r="F520" s="40"/>
      <c r="G520" s="41"/>
      <c r="H520" s="43"/>
      <c r="I520" s="43"/>
      <c r="J520" s="44">
        <v>0</v>
      </c>
      <c r="K520" s="44">
        <v>0</v>
      </c>
      <c r="L520" s="55">
        <v>0</v>
      </c>
      <c r="M520" s="55">
        <v>0</v>
      </c>
      <c r="N520" s="44">
        <v>0</v>
      </c>
      <c r="O520" s="34">
        <f t="shared" si="66"/>
        <v>0</v>
      </c>
      <c r="P520" s="34">
        <f t="shared" si="66"/>
        <v>0</v>
      </c>
      <c r="Q520" s="43"/>
      <c r="R520" s="43"/>
      <c r="S520" s="43"/>
      <c r="T520" s="43"/>
      <c r="U520" s="48"/>
      <c r="V520" s="41"/>
      <c r="W520" s="41"/>
      <c r="X520" s="50"/>
      <c r="Y520" s="34" t="e">
        <f>P520/AA520</f>
        <v>#DIV/0!</v>
      </c>
      <c r="Z520" s="44" t="e">
        <f t="shared" si="63"/>
        <v>#DIV/0!</v>
      </c>
      <c r="AA520" s="44">
        <f t="shared" ref="AA520:AA559" si="69">AB520+AC520+AD520</f>
        <v>0</v>
      </c>
      <c r="AB520" s="44">
        <v>0</v>
      </c>
      <c r="AC520" s="44">
        <v>0</v>
      </c>
      <c r="AD520" s="44">
        <v>0</v>
      </c>
      <c r="AE520" s="44"/>
      <c r="AF520" s="44" t="e">
        <f t="shared" si="68"/>
        <v>#DIV/0!</v>
      </c>
      <c r="AG520" s="44"/>
      <c r="AH520" s="44" t="e">
        <f t="shared" si="67"/>
        <v>#DIV/0!</v>
      </c>
      <c r="AI520" s="44" t="e">
        <f t="shared" si="62"/>
        <v>#DIV/0!</v>
      </c>
      <c r="AJ520" s="44" t="e">
        <f t="shared" si="64"/>
        <v>#DIV/0!</v>
      </c>
      <c r="AK520" s="43"/>
      <c r="AL520" s="40"/>
      <c r="AM520" s="40"/>
      <c r="AN520" s="40"/>
      <c r="AO520" s="40"/>
      <c r="AP520" s="40"/>
      <c r="AQ520" s="49"/>
      <c r="AR520" s="41"/>
      <c r="AS520" s="41">
        <v>10</v>
      </c>
      <c r="AT520" s="34">
        <f>(J520*10)/100</f>
        <v>0</v>
      </c>
      <c r="AU520" s="43"/>
      <c r="AV520" s="44">
        <v>0</v>
      </c>
      <c r="AW520" s="46">
        <f t="shared" si="65"/>
        <v>0</v>
      </c>
      <c r="AX520" s="46">
        <f>O520</f>
        <v>0</v>
      </c>
      <c r="AY520" s="43"/>
    </row>
    <row r="521" spans="1:51" ht="15.75" customHeight="1" x14ac:dyDescent="0.25">
      <c r="A521" s="47"/>
      <c r="B521" s="40"/>
      <c r="C521" s="41"/>
      <c r="D521" s="39"/>
      <c r="E521" s="43"/>
      <c r="F521" s="40"/>
      <c r="G521" s="41"/>
      <c r="H521" s="43"/>
      <c r="I521" s="43"/>
      <c r="J521" s="44">
        <v>0</v>
      </c>
      <c r="K521" s="44">
        <v>0</v>
      </c>
      <c r="L521" s="55">
        <v>0</v>
      </c>
      <c r="M521" s="55">
        <v>0</v>
      </c>
      <c r="N521" s="44">
        <v>0</v>
      </c>
      <c r="O521" s="34">
        <f t="shared" si="66"/>
        <v>0</v>
      </c>
      <c r="P521" s="34">
        <f t="shared" si="66"/>
        <v>0</v>
      </c>
      <c r="Q521" s="43"/>
      <c r="R521" s="43"/>
      <c r="S521" s="43"/>
      <c r="T521" s="43"/>
      <c r="U521" s="48"/>
      <c r="V521" s="41"/>
      <c r="W521" s="41"/>
      <c r="X521" s="50"/>
      <c r="Y521" s="34" t="e">
        <f>P521/AA521</f>
        <v>#DIV/0!</v>
      </c>
      <c r="Z521" s="44" t="e">
        <f t="shared" si="63"/>
        <v>#DIV/0!</v>
      </c>
      <c r="AA521" s="44">
        <f t="shared" si="69"/>
        <v>0</v>
      </c>
      <c r="AB521" s="44">
        <v>0</v>
      </c>
      <c r="AC521" s="44">
        <v>0</v>
      </c>
      <c r="AD521" s="44">
        <v>0</v>
      </c>
      <c r="AE521" s="44"/>
      <c r="AF521" s="44" t="e">
        <f t="shared" si="68"/>
        <v>#DIV/0!</v>
      </c>
      <c r="AG521" s="44"/>
      <c r="AH521" s="44" t="e">
        <f t="shared" si="67"/>
        <v>#DIV/0!</v>
      </c>
      <c r="AI521" s="44" t="e">
        <f t="shared" si="62"/>
        <v>#DIV/0!</v>
      </c>
      <c r="AJ521" s="44" t="e">
        <f t="shared" si="64"/>
        <v>#DIV/0!</v>
      </c>
      <c r="AK521" s="43"/>
      <c r="AL521" s="40"/>
      <c r="AM521" s="40"/>
      <c r="AN521" s="40"/>
      <c r="AO521" s="40"/>
      <c r="AP521" s="40"/>
      <c r="AQ521" s="49"/>
      <c r="AR521" s="41"/>
      <c r="AS521" s="41">
        <v>10</v>
      </c>
      <c r="AT521" s="34">
        <f>(J521*10)/100</f>
        <v>0</v>
      </c>
      <c r="AU521" s="43"/>
      <c r="AV521" s="44">
        <v>0</v>
      </c>
      <c r="AW521" s="46">
        <f t="shared" si="65"/>
        <v>0</v>
      </c>
      <c r="AX521" s="46">
        <f>O521</f>
        <v>0</v>
      </c>
      <c r="AY521" s="43"/>
    </row>
    <row r="522" spans="1:51" ht="15.75" customHeight="1" x14ac:dyDescent="0.25">
      <c r="A522" s="47"/>
      <c r="B522" s="40"/>
      <c r="C522" s="41"/>
      <c r="D522" s="39"/>
      <c r="E522" s="43"/>
      <c r="F522" s="40"/>
      <c r="G522" s="41"/>
      <c r="H522" s="43"/>
      <c r="I522" s="43"/>
      <c r="J522" s="44">
        <v>0</v>
      </c>
      <c r="K522" s="44">
        <v>0</v>
      </c>
      <c r="L522" s="55">
        <v>0</v>
      </c>
      <c r="M522" s="55">
        <v>0</v>
      </c>
      <c r="N522" s="44">
        <v>0</v>
      </c>
      <c r="O522" s="34">
        <f t="shared" si="66"/>
        <v>0</v>
      </c>
      <c r="P522" s="34">
        <f t="shared" si="66"/>
        <v>0</v>
      </c>
      <c r="Q522" s="43"/>
      <c r="R522" s="43"/>
      <c r="S522" s="43"/>
      <c r="T522" s="43"/>
      <c r="U522" s="48"/>
      <c r="V522" s="41"/>
      <c r="W522" s="41"/>
      <c r="X522" s="50"/>
      <c r="Y522" s="34" t="e">
        <f>P522/AA522</f>
        <v>#DIV/0!</v>
      </c>
      <c r="Z522" s="44" t="e">
        <f t="shared" si="63"/>
        <v>#DIV/0!</v>
      </c>
      <c r="AA522" s="44">
        <f t="shared" si="69"/>
        <v>0</v>
      </c>
      <c r="AB522" s="44">
        <v>0</v>
      </c>
      <c r="AC522" s="44">
        <v>0</v>
      </c>
      <c r="AD522" s="44">
        <v>0</v>
      </c>
      <c r="AE522" s="44"/>
      <c r="AF522" s="44" t="e">
        <f t="shared" si="68"/>
        <v>#DIV/0!</v>
      </c>
      <c r="AG522" s="44"/>
      <c r="AH522" s="44" t="e">
        <f t="shared" si="67"/>
        <v>#DIV/0!</v>
      </c>
      <c r="AI522" s="44" t="e">
        <f t="shared" si="62"/>
        <v>#DIV/0!</v>
      </c>
      <c r="AJ522" s="44" t="e">
        <f t="shared" si="64"/>
        <v>#DIV/0!</v>
      </c>
      <c r="AK522" s="43"/>
      <c r="AL522" s="40"/>
      <c r="AM522" s="40"/>
      <c r="AN522" s="40"/>
      <c r="AO522" s="40"/>
      <c r="AP522" s="40"/>
      <c r="AQ522" s="49"/>
      <c r="AR522" s="41"/>
      <c r="AS522" s="41">
        <v>10</v>
      </c>
      <c r="AT522" s="34">
        <f>(J522*10)/100</f>
        <v>0</v>
      </c>
      <c r="AU522" s="43"/>
      <c r="AV522" s="44">
        <v>0</v>
      </c>
      <c r="AW522" s="46">
        <f t="shared" si="65"/>
        <v>0</v>
      </c>
      <c r="AX522" s="46">
        <f>O522</f>
        <v>0</v>
      </c>
      <c r="AY522" s="43"/>
    </row>
    <row r="523" spans="1:51" ht="15.75" customHeight="1" x14ac:dyDescent="0.25">
      <c r="A523" s="47"/>
      <c r="B523" s="40"/>
      <c r="C523" s="41"/>
      <c r="D523" s="39"/>
      <c r="E523" s="43"/>
      <c r="F523" s="40"/>
      <c r="G523" s="41"/>
      <c r="H523" s="43"/>
      <c r="I523" s="43"/>
      <c r="J523" s="44">
        <v>0</v>
      </c>
      <c r="K523" s="44">
        <v>0</v>
      </c>
      <c r="L523" s="55">
        <v>0</v>
      </c>
      <c r="M523" s="55">
        <v>0</v>
      </c>
      <c r="N523" s="44">
        <v>0</v>
      </c>
      <c r="O523" s="34">
        <f t="shared" si="66"/>
        <v>0</v>
      </c>
      <c r="P523" s="34">
        <f t="shared" si="66"/>
        <v>0</v>
      </c>
      <c r="Q523" s="43"/>
      <c r="R523" s="43"/>
      <c r="S523" s="43"/>
      <c r="T523" s="43"/>
      <c r="U523" s="48"/>
      <c r="V523" s="41"/>
      <c r="W523" s="41"/>
      <c r="X523" s="50"/>
      <c r="Y523" s="34" t="e">
        <f>P523/AA523</f>
        <v>#DIV/0!</v>
      </c>
      <c r="Z523" s="44" t="e">
        <f t="shared" si="63"/>
        <v>#DIV/0!</v>
      </c>
      <c r="AA523" s="44">
        <f t="shared" si="69"/>
        <v>0</v>
      </c>
      <c r="AB523" s="44">
        <v>0</v>
      </c>
      <c r="AC523" s="44">
        <v>0</v>
      </c>
      <c r="AD523" s="44">
        <v>0</v>
      </c>
      <c r="AE523" s="44"/>
      <c r="AF523" s="44" t="e">
        <f t="shared" si="68"/>
        <v>#DIV/0!</v>
      </c>
      <c r="AG523" s="44"/>
      <c r="AH523" s="44" t="e">
        <f t="shared" si="67"/>
        <v>#DIV/0!</v>
      </c>
      <c r="AI523" s="44" t="e">
        <f t="shared" si="62"/>
        <v>#DIV/0!</v>
      </c>
      <c r="AJ523" s="44" t="e">
        <f t="shared" si="64"/>
        <v>#DIV/0!</v>
      </c>
      <c r="AK523" s="43"/>
      <c r="AL523" s="40"/>
      <c r="AM523" s="40"/>
      <c r="AN523" s="40"/>
      <c r="AO523" s="40"/>
      <c r="AP523" s="40"/>
      <c r="AQ523" s="49"/>
      <c r="AR523" s="41"/>
      <c r="AS523" s="41">
        <v>10</v>
      </c>
      <c r="AT523" s="34">
        <f>(J523*10)/100</f>
        <v>0</v>
      </c>
      <c r="AU523" s="43"/>
      <c r="AV523" s="44">
        <v>0</v>
      </c>
      <c r="AW523" s="46">
        <f t="shared" si="65"/>
        <v>0</v>
      </c>
      <c r="AX523" s="46">
        <f>O523</f>
        <v>0</v>
      </c>
      <c r="AY523" s="43"/>
    </row>
    <row r="524" spans="1:51" ht="15.75" customHeight="1" x14ac:dyDescent="0.25">
      <c r="A524" s="47"/>
      <c r="B524" s="40"/>
      <c r="C524" s="41"/>
      <c r="D524" s="39"/>
      <c r="E524" s="43"/>
      <c r="F524" s="40"/>
      <c r="G524" s="41"/>
      <c r="H524" s="43"/>
      <c r="I524" s="43"/>
      <c r="J524" s="44">
        <v>0</v>
      </c>
      <c r="K524" s="44">
        <v>0</v>
      </c>
      <c r="L524" s="55">
        <v>0</v>
      </c>
      <c r="M524" s="55">
        <v>0</v>
      </c>
      <c r="N524" s="44">
        <v>0</v>
      </c>
      <c r="O524" s="34">
        <f t="shared" si="66"/>
        <v>0</v>
      </c>
      <c r="P524" s="34">
        <f t="shared" si="66"/>
        <v>0</v>
      </c>
      <c r="Q524" s="43"/>
      <c r="R524" s="43"/>
      <c r="S524" s="43"/>
      <c r="T524" s="43"/>
      <c r="U524" s="48"/>
      <c r="V524" s="41"/>
      <c r="W524" s="41"/>
      <c r="X524" s="50"/>
      <c r="Y524" s="34" t="e">
        <f>P524/AA524</f>
        <v>#DIV/0!</v>
      </c>
      <c r="Z524" s="44" t="e">
        <f t="shared" si="63"/>
        <v>#DIV/0!</v>
      </c>
      <c r="AA524" s="44">
        <f t="shared" si="69"/>
        <v>0</v>
      </c>
      <c r="AB524" s="44">
        <v>0</v>
      </c>
      <c r="AC524" s="44">
        <v>0</v>
      </c>
      <c r="AD524" s="44">
        <v>0</v>
      </c>
      <c r="AE524" s="44"/>
      <c r="AF524" s="44" t="e">
        <f t="shared" si="68"/>
        <v>#DIV/0!</v>
      </c>
      <c r="AG524" s="44"/>
      <c r="AH524" s="44" t="e">
        <f t="shared" si="67"/>
        <v>#DIV/0!</v>
      </c>
      <c r="AI524" s="44" t="e">
        <f t="shared" si="62"/>
        <v>#DIV/0!</v>
      </c>
      <c r="AJ524" s="44" t="e">
        <f t="shared" si="64"/>
        <v>#DIV/0!</v>
      </c>
      <c r="AK524" s="43"/>
      <c r="AL524" s="40"/>
      <c r="AM524" s="40"/>
      <c r="AN524" s="40"/>
      <c r="AO524" s="40"/>
      <c r="AP524" s="40"/>
      <c r="AQ524" s="49"/>
      <c r="AR524" s="41"/>
      <c r="AS524" s="41">
        <v>10</v>
      </c>
      <c r="AT524" s="34">
        <f>(J524*10)/100</f>
        <v>0</v>
      </c>
      <c r="AU524" s="43"/>
      <c r="AV524" s="44">
        <v>0</v>
      </c>
      <c r="AW524" s="46">
        <f t="shared" si="65"/>
        <v>0</v>
      </c>
      <c r="AX524" s="46">
        <f>O524</f>
        <v>0</v>
      </c>
      <c r="AY524" s="43"/>
    </row>
    <row r="525" spans="1:51" ht="15.75" customHeight="1" x14ac:dyDescent="0.25">
      <c r="A525" s="47"/>
      <c r="B525" s="40"/>
      <c r="C525" s="41"/>
      <c r="D525" s="39"/>
      <c r="E525" s="43"/>
      <c r="F525" s="40"/>
      <c r="G525" s="41"/>
      <c r="H525" s="43"/>
      <c r="I525" s="43"/>
      <c r="J525" s="44">
        <v>0</v>
      </c>
      <c r="K525" s="44">
        <v>0</v>
      </c>
      <c r="L525" s="55">
        <v>0</v>
      </c>
      <c r="M525" s="55">
        <v>0</v>
      </c>
      <c r="N525" s="44">
        <v>0</v>
      </c>
      <c r="O525" s="34">
        <f t="shared" si="66"/>
        <v>0</v>
      </c>
      <c r="P525" s="34">
        <f t="shared" si="66"/>
        <v>0</v>
      </c>
      <c r="Q525" s="43"/>
      <c r="R525" s="43"/>
      <c r="S525" s="43"/>
      <c r="T525" s="43"/>
      <c r="U525" s="48"/>
      <c r="V525" s="41"/>
      <c r="W525" s="41"/>
      <c r="X525" s="50"/>
      <c r="Y525" s="34" t="e">
        <f>P525/AA525</f>
        <v>#DIV/0!</v>
      </c>
      <c r="Z525" s="44" t="e">
        <f t="shared" si="63"/>
        <v>#DIV/0!</v>
      </c>
      <c r="AA525" s="44">
        <f t="shared" si="69"/>
        <v>0</v>
      </c>
      <c r="AB525" s="44">
        <v>0</v>
      </c>
      <c r="AC525" s="44">
        <v>0</v>
      </c>
      <c r="AD525" s="44">
        <v>0</v>
      </c>
      <c r="AE525" s="44"/>
      <c r="AF525" s="44" t="e">
        <f t="shared" si="68"/>
        <v>#DIV/0!</v>
      </c>
      <c r="AG525" s="44"/>
      <c r="AH525" s="44" t="e">
        <f t="shared" si="67"/>
        <v>#DIV/0!</v>
      </c>
      <c r="AI525" s="44" t="e">
        <f t="shared" si="62"/>
        <v>#DIV/0!</v>
      </c>
      <c r="AJ525" s="44" t="e">
        <f t="shared" si="64"/>
        <v>#DIV/0!</v>
      </c>
      <c r="AK525" s="43"/>
      <c r="AL525" s="40"/>
      <c r="AM525" s="40"/>
      <c r="AN525" s="40"/>
      <c r="AO525" s="40"/>
      <c r="AP525" s="40"/>
      <c r="AQ525" s="49"/>
      <c r="AR525" s="41"/>
      <c r="AS525" s="41">
        <v>10</v>
      </c>
      <c r="AT525" s="34">
        <f>(J525*10)/100</f>
        <v>0</v>
      </c>
      <c r="AU525" s="43"/>
      <c r="AV525" s="44">
        <v>0</v>
      </c>
      <c r="AW525" s="46">
        <f t="shared" si="65"/>
        <v>0</v>
      </c>
      <c r="AX525" s="46">
        <f>O525</f>
        <v>0</v>
      </c>
      <c r="AY525" s="43"/>
    </row>
    <row r="526" spans="1:51" ht="15.75" customHeight="1" x14ac:dyDescent="0.25">
      <c r="A526" s="47"/>
      <c r="B526" s="40"/>
      <c r="C526" s="41"/>
      <c r="D526" s="39"/>
      <c r="E526" s="43"/>
      <c r="F526" s="40"/>
      <c r="G526" s="41"/>
      <c r="H526" s="43"/>
      <c r="I526" s="43"/>
      <c r="J526" s="44">
        <v>0</v>
      </c>
      <c r="K526" s="44">
        <v>0</v>
      </c>
      <c r="L526" s="55">
        <v>0</v>
      </c>
      <c r="M526" s="55">
        <v>0</v>
      </c>
      <c r="N526" s="44">
        <v>0</v>
      </c>
      <c r="O526" s="34">
        <f t="shared" si="66"/>
        <v>0</v>
      </c>
      <c r="P526" s="34">
        <f t="shared" si="66"/>
        <v>0</v>
      </c>
      <c r="Q526" s="43"/>
      <c r="R526" s="43"/>
      <c r="S526" s="43"/>
      <c r="T526" s="43"/>
      <c r="U526" s="48"/>
      <c r="V526" s="41"/>
      <c r="W526" s="41"/>
      <c r="X526" s="50"/>
      <c r="Y526" s="34" t="e">
        <f>P526/AA526</f>
        <v>#DIV/0!</v>
      </c>
      <c r="Z526" s="44" t="e">
        <f t="shared" si="63"/>
        <v>#DIV/0!</v>
      </c>
      <c r="AA526" s="44">
        <f t="shared" si="69"/>
        <v>0</v>
      </c>
      <c r="AB526" s="44">
        <v>0</v>
      </c>
      <c r="AC526" s="44">
        <v>0</v>
      </c>
      <c r="AD526" s="44">
        <v>0</v>
      </c>
      <c r="AE526" s="44"/>
      <c r="AF526" s="44" t="e">
        <f t="shared" si="68"/>
        <v>#DIV/0!</v>
      </c>
      <c r="AG526" s="44"/>
      <c r="AH526" s="44" t="e">
        <f t="shared" si="67"/>
        <v>#DIV/0!</v>
      </c>
      <c r="AI526" s="44" t="e">
        <f t="shared" si="62"/>
        <v>#DIV/0!</v>
      </c>
      <c r="AJ526" s="44" t="e">
        <f t="shared" si="64"/>
        <v>#DIV/0!</v>
      </c>
      <c r="AK526" s="43"/>
      <c r="AL526" s="40"/>
      <c r="AM526" s="40"/>
      <c r="AN526" s="40"/>
      <c r="AO526" s="40"/>
      <c r="AP526" s="40"/>
      <c r="AQ526" s="49"/>
      <c r="AR526" s="41"/>
      <c r="AS526" s="41">
        <v>10</v>
      </c>
      <c r="AT526" s="34">
        <f>(J526*10)/100</f>
        <v>0</v>
      </c>
      <c r="AU526" s="43"/>
      <c r="AV526" s="44">
        <v>0</v>
      </c>
      <c r="AW526" s="46">
        <f t="shared" si="65"/>
        <v>0</v>
      </c>
      <c r="AX526" s="46">
        <f>O526</f>
        <v>0</v>
      </c>
      <c r="AY526" s="43"/>
    </row>
    <row r="527" spans="1:51" ht="15.75" customHeight="1" x14ac:dyDescent="0.25">
      <c r="A527" s="47"/>
      <c r="B527" s="40"/>
      <c r="C527" s="41"/>
      <c r="D527" s="39"/>
      <c r="E527" s="43"/>
      <c r="F527" s="40"/>
      <c r="G527" s="41"/>
      <c r="H527" s="43"/>
      <c r="I527" s="43"/>
      <c r="J527" s="44">
        <v>0</v>
      </c>
      <c r="K527" s="44">
        <v>0</v>
      </c>
      <c r="L527" s="55">
        <v>0</v>
      </c>
      <c r="M527" s="55">
        <v>0</v>
      </c>
      <c r="N527" s="44">
        <v>0</v>
      </c>
      <c r="O527" s="34">
        <f t="shared" si="66"/>
        <v>0</v>
      </c>
      <c r="P527" s="34">
        <f t="shared" si="66"/>
        <v>0</v>
      </c>
      <c r="Q527" s="43"/>
      <c r="R527" s="43"/>
      <c r="S527" s="43"/>
      <c r="T527" s="43"/>
      <c r="U527" s="48"/>
      <c r="V527" s="41"/>
      <c r="W527" s="41"/>
      <c r="X527" s="50"/>
      <c r="Y527" s="34" t="e">
        <f>P527/AA527</f>
        <v>#DIV/0!</v>
      </c>
      <c r="Z527" s="44" t="e">
        <f t="shared" si="63"/>
        <v>#DIV/0!</v>
      </c>
      <c r="AA527" s="44">
        <f t="shared" si="69"/>
        <v>0</v>
      </c>
      <c r="AB527" s="44">
        <v>0</v>
      </c>
      <c r="AC527" s="44">
        <v>0</v>
      </c>
      <c r="AD527" s="44">
        <v>0</v>
      </c>
      <c r="AE527" s="44"/>
      <c r="AF527" s="44" t="e">
        <f t="shared" si="68"/>
        <v>#DIV/0!</v>
      </c>
      <c r="AG527" s="44"/>
      <c r="AH527" s="44" t="e">
        <f t="shared" si="67"/>
        <v>#DIV/0!</v>
      </c>
      <c r="AI527" s="44" t="e">
        <f t="shared" ref="AI527:AI566" si="70">AA527/X527</f>
        <v>#DIV/0!</v>
      </c>
      <c r="AJ527" s="44" t="e">
        <f t="shared" si="64"/>
        <v>#DIV/0!</v>
      </c>
      <c r="AK527" s="43"/>
      <c r="AL527" s="40"/>
      <c r="AM527" s="40"/>
      <c r="AN527" s="40"/>
      <c r="AO527" s="40"/>
      <c r="AP527" s="40"/>
      <c r="AQ527" s="49"/>
      <c r="AR527" s="41"/>
      <c r="AS527" s="41">
        <v>10</v>
      </c>
      <c r="AT527" s="34">
        <f>(J527*10)/100</f>
        <v>0</v>
      </c>
      <c r="AU527" s="43"/>
      <c r="AV527" s="44">
        <v>0</v>
      </c>
      <c r="AW527" s="46">
        <f t="shared" si="65"/>
        <v>0</v>
      </c>
      <c r="AX527" s="46">
        <f>O527</f>
        <v>0</v>
      </c>
      <c r="AY527" s="43"/>
    </row>
  </sheetData>
  <autoFilter ref="A2:AY295" xr:uid="{6E921C56-9DB6-4115-BD8C-F98C262196EC}"/>
  <mergeCells count="22">
    <mergeCell ref="AX1:AX2"/>
    <mergeCell ref="AY1:AY2"/>
    <mergeCell ref="W1:W2"/>
    <mergeCell ref="X1:X2"/>
    <mergeCell ref="Y1:Y2"/>
    <mergeCell ref="Z1:Z2"/>
    <mergeCell ref="AV1:AV2"/>
    <mergeCell ref="AW1:AW2"/>
    <mergeCell ref="Q1:Q2"/>
    <mergeCell ref="R1:R2"/>
    <mergeCell ref="S1:S2"/>
    <mergeCell ref="T1:T2"/>
    <mergeCell ref="U1:U2"/>
    <mergeCell ref="V1:V2"/>
    <mergeCell ref="O1:O2"/>
    <mergeCell ref="P1:P2"/>
    <mergeCell ref="J1:J2"/>
    <mergeCell ref="N1:N2"/>
    <mergeCell ref="C1:C2"/>
    <mergeCell ref="I1:I2"/>
    <mergeCell ref="A1:A2"/>
    <mergeCell ref="B1:B2"/>
  </mergeCells>
  <hyperlinks>
    <hyperlink ref="E11" r:id="rId1" xr:uid="{506C11A4-5E42-4096-8642-EC933B9BC1F9}"/>
    <hyperlink ref="E20" r:id="rId2" xr:uid="{AB9DF579-5F3E-4C3A-8559-69E7D216BB73}"/>
    <hyperlink ref="E31" r:id="rId3" xr:uid="{07D1036F-752F-4090-B023-2159EE6CC2F1}"/>
    <hyperlink ref="E32" r:id="rId4" xr:uid="{003078BC-0ED1-4C45-8646-2496CD629843}"/>
    <hyperlink ref="E33" r:id="rId5" xr:uid="{79838E4E-E09A-449C-AF97-7262709ED27B}"/>
    <hyperlink ref="E34" r:id="rId6" xr:uid="{4A2AC602-F4A2-4F91-B82D-03A0B8657901}"/>
    <hyperlink ref="E35" r:id="rId7" xr:uid="{62617114-7124-4C7B-B3AC-2A15782113A1}"/>
    <hyperlink ref="E36" r:id="rId8" xr:uid="{5D647DB7-27CA-491E-9500-624C17CD61F8}"/>
    <hyperlink ref="E37" r:id="rId9" xr:uid="{38BAAE8F-C63E-49C9-8E41-736D81F75A24}"/>
    <hyperlink ref="E38" r:id="rId10" xr:uid="{30007103-9421-4DEA-B519-64FF10E4F35C}"/>
    <hyperlink ref="E39" r:id="rId11" xr:uid="{EA7DED8F-4223-4B7E-B9C2-99741BDEF7A7}"/>
    <hyperlink ref="E40" r:id="rId12" xr:uid="{4128759A-C294-47C2-9F4D-3E3EE43212A9}"/>
    <hyperlink ref="E41" r:id="rId13" xr:uid="{531F899A-E6D2-4BE5-BC39-ADAFA743AD56}"/>
    <hyperlink ref="E42" r:id="rId14" xr:uid="{B06DC125-6BFE-4C7D-9E39-48808CF00529}"/>
    <hyperlink ref="E43" r:id="rId15" xr:uid="{F8F4EF24-AC89-40CA-B261-7AAF27D90428}"/>
    <hyperlink ref="E44" r:id="rId16" xr:uid="{5392CB04-A7D3-4773-B2FC-6C83D31B0716}"/>
    <hyperlink ref="E45" r:id="rId17" xr:uid="{48A50A24-C856-458A-B9C0-F621BFEC1EBF}"/>
    <hyperlink ref="E46" r:id="rId18" xr:uid="{11FA08A9-5BA1-40FD-85C6-AD503FBC18A8}"/>
    <hyperlink ref="E47" r:id="rId19" xr:uid="{F9561DF4-1C33-45EA-9743-C9209DB81686}"/>
    <hyperlink ref="E48" r:id="rId20" xr:uid="{BC2BCEE5-7474-4663-A79A-E850543A977A}"/>
    <hyperlink ref="E49" r:id="rId21" xr:uid="{55EBE9F4-57F5-4317-80FA-4ED879EFD54E}"/>
    <hyperlink ref="E50" r:id="rId22" xr:uid="{A67C2393-FE41-4DF0-8761-B4D041E869F4}"/>
    <hyperlink ref="E51" r:id="rId23" xr:uid="{A0F03E43-5DF5-49D0-A81B-ACBBB842C3A5}"/>
    <hyperlink ref="E52" r:id="rId24" xr:uid="{D92EB055-77C8-480F-AD07-01E588DE62CD}"/>
    <hyperlink ref="E53" r:id="rId25" xr:uid="{590A217E-4170-45D0-BA6A-4EE31C6D9159}"/>
    <hyperlink ref="E54" r:id="rId26" xr:uid="{587BFD97-A141-470F-A1A4-DD2159F84DED}"/>
    <hyperlink ref="E55" r:id="rId27" xr:uid="{2AEFAD20-660B-4749-A636-B41742576E46}"/>
    <hyperlink ref="E56" r:id="rId28" xr:uid="{AFBC9D20-FC54-46D9-BD74-FA532A530618}"/>
    <hyperlink ref="E57" r:id="rId29" xr:uid="{0763FC42-F4B5-4226-8437-47F2552E1A8C}"/>
    <hyperlink ref="E58" r:id="rId30" xr:uid="{F1AE8629-6FBE-4E24-B79A-D7F68CF6C38F}"/>
    <hyperlink ref="E59" r:id="rId31" xr:uid="{1434BD0F-1008-406B-96E5-394FD4B757A1}"/>
    <hyperlink ref="E60" r:id="rId32" xr:uid="{468DBFFD-DD64-4BAE-BA49-5FA318A35BC3}"/>
    <hyperlink ref="E61" r:id="rId33" xr:uid="{2CF0DA73-718B-4277-B4E1-870A44CA78BB}"/>
    <hyperlink ref="E62" r:id="rId34" xr:uid="{81429252-D1F1-4AC7-85B1-C55D61769BBA}"/>
    <hyperlink ref="E63" r:id="rId35" xr:uid="{E6987F83-DB29-4D9E-950B-98ADC1B5D47D}"/>
    <hyperlink ref="E64" r:id="rId36" xr:uid="{8E38A380-9AAD-4313-B511-DA3C086C001D}"/>
    <hyperlink ref="E65" r:id="rId37" xr:uid="{BDA1F1AD-3D2C-4916-B308-B2E090D22260}"/>
    <hyperlink ref="E66" r:id="rId38" xr:uid="{486C36CD-844B-4685-A36A-DA3D53A8E681}"/>
    <hyperlink ref="E67" r:id="rId39" xr:uid="{21436298-88A8-47AB-862C-C517A282CC39}"/>
    <hyperlink ref="E68" r:id="rId40" xr:uid="{7636E135-A17E-4045-8FB4-BBA6AB45383E}"/>
    <hyperlink ref="E69" r:id="rId41" xr:uid="{AE0998C4-F0D6-4562-928F-E3FF56D3028C}"/>
    <hyperlink ref="E70" r:id="rId42" xr:uid="{311A13BC-1180-4E67-9081-E7E21F6907CC}"/>
    <hyperlink ref="E71" r:id="rId43" xr:uid="{7367DC41-A6C7-45B2-820A-56DE33E5989E}"/>
    <hyperlink ref="E72" r:id="rId44" xr:uid="{5A800810-AED9-4188-A9FE-1D0A6A63E32B}"/>
    <hyperlink ref="E73" r:id="rId45" xr:uid="{80973196-DFCE-44D6-BC24-4AE7820EEB02}"/>
    <hyperlink ref="E74" r:id="rId46" xr:uid="{82D3E368-F9EA-4951-8C18-7BE46BA97FEE}"/>
    <hyperlink ref="E75" r:id="rId47" xr:uid="{F4871F65-8A35-4D8A-AE7E-CCB41AB550A5}"/>
    <hyperlink ref="E76" r:id="rId48" xr:uid="{70BCDE1B-269C-43EF-91F8-2309C38ACA6F}"/>
    <hyperlink ref="E77" r:id="rId49" xr:uid="{AAEBD304-1190-43BE-802E-5E13942922B1}"/>
    <hyperlink ref="E78" r:id="rId50" xr:uid="{BD93DFD5-0A92-4BF8-9525-4FDF3A0D434D}"/>
    <hyperlink ref="E79" r:id="rId51" xr:uid="{FE12294D-79FD-4E29-9777-23E12EDCA6B9}"/>
    <hyperlink ref="E80" r:id="rId52" xr:uid="{4004BB53-A7EB-4EFF-B25B-22A650CBC049}"/>
    <hyperlink ref="E81" r:id="rId53" xr:uid="{4386359B-65E7-41BF-AC96-C57E9ADD5988}"/>
    <hyperlink ref="E83" r:id="rId54" xr:uid="{58B5B6E0-00F3-45F5-9CDC-F1ED783176F3}"/>
    <hyperlink ref="E85" r:id="rId55" xr:uid="{771E028F-C7B9-43A4-8990-BB57F3B8810F}"/>
    <hyperlink ref="E86" r:id="rId56" xr:uid="{CCAF6371-F9DD-4A1C-9D0A-9C4EE88A7492}"/>
    <hyperlink ref="E84" r:id="rId57" xr:uid="{075CE00B-D72E-42E6-A9AE-83D315FF697A}"/>
    <hyperlink ref="E87" r:id="rId58" xr:uid="{E28757DE-05F0-4F65-8A47-2BA62A320425}"/>
    <hyperlink ref="E88" r:id="rId59" xr:uid="{844C6C76-106C-42BB-85A4-E4EABD185948}"/>
    <hyperlink ref="E89" r:id="rId60" xr:uid="{D55EFA75-1257-40AB-8A85-929C64D412BA}"/>
    <hyperlink ref="E91" r:id="rId61" xr:uid="{BC15172C-7180-4282-B136-61E1482C0226}"/>
    <hyperlink ref="E90" r:id="rId62" xr:uid="{2290FEFB-24A8-47FF-ACDA-8276CC93B3CB}"/>
    <hyperlink ref="E92" r:id="rId63" xr:uid="{EF06C28D-B8D5-4C5F-A1D8-2891082DE9BD}"/>
    <hyperlink ref="E93" r:id="rId64" xr:uid="{919449BE-1738-45A0-A87D-EE84464F5614}"/>
    <hyperlink ref="E94" r:id="rId65" xr:uid="{FB6E4429-B877-48AF-8B07-D83B5AE66E5F}"/>
    <hyperlink ref="E95" r:id="rId66" xr:uid="{C240EDBF-0F87-44FC-9606-870C144E1AF3}"/>
    <hyperlink ref="E96" r:id="rId67" xr:uid="{277D4B37-57D1-4BC1-AE4A-732842ED8DD5}"/>
    <hyperlink ref="E97" r:id="rId68" xr:uid="{576C7526-71F1-4398-91DE-BC3A310A859F}"/>
    <hyperlink ref="E98" r:id="rId69" xr:uid="{222D29BA-5FD0-475C-AE75-DC36E4CAB154}"/>
    <hyperlink ref="E99" r:id="rId70" xr:uid="{0814897B-297C-4398-9CED-A140B6AE70F6}"/>
    <hyperlink ref="E100" r:id="rId71" xr:uid="{5997F718-A4A2-4B78-9ED8-5A883F53842B}"/>
    <hyperlink ref="E101" r:id="rId72" xr:uid="{5E9F8BB0-45D6-4CBB-8583-DA116B92EF73}"/>
    <hyperlink ref="E102" r:id="rId73" xr:uid="{9850F862-D452-46F7-993E-F87FBE0586FE}"/>
    <hyperlink ref="E4" r:id="rId74" xr:uid="{63AD7795-C422-45E5-9453-7BCF7F7F84FA}"/>
    <hyperlink ref="E3" r:id="rId75" xr:uid="{338D83B7-8F04-44FE-AC18-9A0CA041E596}"/>
    <hyperlink ref="E26" r:id="rId76" xr:uid="{F47BA8B4-A627-4A4B-B2C3-3719E090A79B}"/>
    <hyperlink ref="E103" r:id="rId77" xr:uid="{951F4CCB-8687-44B9-BBB0-4A2C476B0F53}"/>
    <hyperlink ref="E104" r:id="rId78" xr:uid="{0A10C342-57F5-4621-ACBE-F58ECD984324}"/>
    <hyperlink ref="E105" r:id="rId79" xr:uid="{B5B0F325-7B0F-474E-B8C7-0CC9EAD77F5B}"/>
    <hyperlink ref="E106" r:id="rId80" xr:uid="{BF53D4A8-F516-491C-9223-760F5C5A1C06}"/>
    <hyperlink ref="E5" r:id="rId81" xr:uid="{1A126DAA-026B-40B7-BBE7-D3DF59120ABD}"/>
    <hyperlink ref="E107" r:id="rId82" xr:uid="{A2840D38-3B3A-49E1-AA26-C7C5E2F55AD2}"/>
    <hyperlink ref="E108" r:id="rId83" xr:uid="{3E5E11BD-A685-4FCD-A716-F28635B77228}"/>
    <hyperlink ref="E109" r:id="rId84" xr:uid="{4C5EA533-4603-4155-9736-F2B45EF67992}"/>
    <hyperlink ref="E110" r:id="rId85" xr:uid="{9EBBDF11-AABB-486D-8206-22140E1E0832}"/>
    <hyperlink ref="E111" r:id="rId86" xr:uid="{DC29D9EC-916C-4A29-A55A-151E2A41A2F4}"/>
    <hyperlink ref="E112" r:id="rId87" xr:uid="{7BDB4DAA-4F65-45E1-B2B8-BBEC71144508}"/>
    <hyperlink ref="E113" r:id="rId88" xr:uid="{1EE76197-AD74-4399-B629-26C8FB9F3041}"/>
    <hyperlink ref="E114" r:id="rId89" xr:uid="{4A8C6E17-1D26-4186-A2BD-6AD4ED6D8ABE}"/>
    <hyperlink ref="E115" r:id="rId90" xr:uid="{22C1B94E-D136-4869-AAC9-8EC124B3D94B}"/>
    <hyperlink ref="E116" r:id="rId91" xr:uid="{13619CBB-119B-4920-9E92-F5947350EB4A}"/>
    <hyperlink ref="E117" r:id="rId92" xr:uid="{EABB3C90-2877-4EC3-9C30-4196D0D6FF01}"/>
    <hyperlink ref="E118" r:id="rId93" xr:uid="{752C0502-D80A-4145-B25A-5F2C7F386E57}"/>
    <hyperlink ref="E119" r:id="rId94" xr:uid="{F904F6E8-F5EC-43FB-8245-18499ED334D2}"/>
    <hyperlink ref="E120" r:id="rId95" xr:uid="{F44B8B5F-7279-4C57-8833-5C04F6ABA03B}"/>
    <hyperlink ref="E121" r:id="rId96" xr:uid="{5D7699D1-A67E-44E5-911B-841254C074E4}"/>
    <hyperlink ref="E122" r:id="rId97" xr:uid="{22E58719-0AF3-4654-8E17-5C1EF0E9D188}"/>
    <hyperlink ref="E123" r:id="rId98" xr:uid="{F33C46CF-6AF9-4F77-90B4-07DA3FDA09F9}"/>
    <hyperlink ref="E124" r:id="rId99" xr:uid="{510110A9-7E7F-446B-86BF-9E374E00DDAE}"/>
    <hyperlink ref="E125" r:id="rId100" xr:uid="{34EA31FF-4566-4E15-9A37-6D965B003F94}"/>
    <hyperlink ref="E126" r:id="rId101" xr:uid="{DC0B3A98-610E-414D-90BE-D1D82262729F}"/>
    <hyperlink ref="E127" r:id="rId102" xr:uid="{61661059-8D7D-4C7B-8A3D-D929D9C14F79}"/>
    <hyperlink ref="E130" r:id="rId103" xr:uid="{64B7F5F8-E53F-476B-9612-EE536AC5C052}"/>
    <hyperlink ref="E129" r:id="rId104" xr:uid="{7A17B9D2-8E28-4536-938E-2FC1E7889CD3}"/>
    <hyperlink ref="E128" r:id="rId105" xr:uid="{6FB78605-4026-49A4-B65A-B54809860384}"/>
    <hyperlink ref="E131" r:id="rId106" xr:uid="{18DD386A-5E0E-4626-AE1A-074DB8046ABF}"/>
    <hyperlink ref="E132" r:id="rId107" xr:uid="{B278A23C-2410-49D0-ABED-7D4492357C51}"/>
    <hyperlink ref="E133" r:id="rId108" xr:uid="{5E457ACD-A53B-4B22-9CB4-34B5E396566C}"/>
    <hyperlink ref="E134" r:id="rId109" xr:uid="{F4145F0B-5F40-4E32-91A5-BD6A0142FB96}"/>
    <hyperlink ref="E135" r:id="rId110" xr:uid="{EB0902E5-FF57-401C-8EB8-29EB210D9EBD}"/>
    <hyperlink ref="E154" r:id="rId111" xr:uid="{65B909EE-1B1A-407B-B91B-611FF395D9F7}"/>
    <hyperlink ref="E136" r:id="rId112" xr:uid="{78FAEFDF-7F41-4D70-B394-1195A48329EF}"/>
    <hyperlink ref="E137" r:id="rId113" xr:uid="{871A3087-A90C-4B24-8FF7-FB486BAEC2C2}"/>
    <hyperlink ref="E138" r:id="rId114" xr:uid="{511697B0-1520-4A84-AE05-B5233A093DD3}"/>
    <hyperlink ref="E139" r:id="rId115" xr:uid="{CE8F2B3F-C42A-4985-80A5-5AE4403A7187}"/>
    <hyperlink ref="E140" r:id="rId116" xr:uid="{8E05A314-BD37-424E-A9CC-3DA38F6DB366}"/>
    <hyperlink ref="E141" r:id="rId117" xr:uid="{8E2176D5-CA55-4C16-B0B1-F266886AA240}"/>
    <hyperlink ref="E142" r:id="rId118" xr:uid="{383AA558-CEDA-42C4-8A6F-1886040E3649}"/>
    <hyperlink ref="E143" r:id="rId119" xr:uid="{BD6FE56F-BACD-4416-A4DB-C08BF3146FFF}"/>
    <hyperlink ref="E144" r:id="rId120" xr:uid="{D216E2D3-673C-46BB-A8EE-694138AD5546}"/>
    <hyperlink ref="E145" r:id="rId121" xr:uid="{E445CAE2-6194-42CF-BDAF-072577790C99}"/>
    <hyperlink ref="E146" r:id="rId122" xr:uid="{274783AD-7E86-419B-8B3A-C4E19C7F5F6B}"/>
    <hyperlink ref="E147" r:id="rId123" xr:uid="{3EE55084-75C8-432A-BDF0-B3F1C55BC5DA}"/>
    <hyperlink ref="E148" r:id="rId124" xr:uid="{CE92FD19-6A52-4B31-A88D-E6B6C4D3C8AD}"/>
    <hyperlink ref="E149" r:id="rId125" xr:uid="{102A1C19-49F9-4DFD-937D-7D59AAE0182E}"/>
    <hyperlink ref="E150" r:id="rId126" xr:uid="{C7FFFD97-4CF7-417D-ADCB-9EDE949AA81D}"/>
    <hyperlink ref="E151" r:id="rId127" xr:uid="{4A59A8CC-B3F8-40C9-82F5-3DBB20719CCD}"/>
    <hyperlink ref="E152" r:id="rId128" xr:uid="{614691BB-9215-44AB-9601-CF678EA2E453}"/>
    <hyperlink ref="E153" r:id="rId129" xr:uid="{AE9AC594-B7E2-4541-B893-B0B6FCEAF533}"/>
    <hyperlink ref="E155" r:id="rId130" xr:uid="{FD071C2C-5973-4778-BA3D-1C597280D469}"/>
    <hyperlink ref="E156" r:id="rId131" xr:uid="{3BA9A06B-E399-4246-8584-0BB48DAC9823}"/>
    <hyperlink ref="E157" r:id="rId132" xr:uid="{1DDF8560-AD84-48EA-83A7-463A3F62D4FE}"/>
    <hyperlink ref="E158" r:id="rId133" xr:uid="{BD3F93E2-D01A-49F8-B2A2-2CC4B5439FE6}"/>
    <hyperlink ref="E159" r:id="rId134" xr:uid="{FFDFC66C-2EB3-4E62-B1DB-60F2264D5E02}"/>
    <hyperlink ref="E160" r:id="rId135" xr:uid="{1564B5C7-15F7-43C4-A797-54ED105BD278}"/>
    <hyperlink ref="E161" r:id="rId136" xr:uid="{482EC86B-D8FC-4A76-8694-4A007D8C45D7}"/>
    <hyperlink ref="E162" r:id="rId137" xr:uid="{93E3A833-67D9-480F-8B01-52969581200F}"/>
    <hyperlink ref="E163" r:id="rId138" xr:uid="{AC3109BC-865C-4592-A7C2-B160EF44631D}"/>
    <hyperlink ref="E164" r:id="rId139" xr:uid="{A5480B0A-2C52-4CD6-A921-557E594FA9B8}"/>
    <hyperlink ref="E165" r:id="rId140" xr:uid="{9EC5AE8D-7D72-4694-B9C4-A453047F4603}"/>
    <hyperlink ref="E166" r:id="rId141" xr:uid="{63CECCA7-E32A-471E-8E0C-877DB8E7CDC1}"/>
    <hyperlink ref="E167" r:id="rId142" xr:uid="{D2B274EF-38B7-423D-AE1F-2E3446D91BA2}"/>
    <hyperlink ref="E168" r:id="rId143" xr:uid="{93B62C5D-4CC6-446E-9698-139D798582B2}"/>
    <hyperlink ref="E169" r:id="rId144" xr:uid="{55FFBA8B-9A3C-4562-BDF7-1328D367415A}"/>
    <hyperlink ref="E170" r:id="rId145" xr:uid="{28D62493-2357-4722-A24B-FCB6AB375895}"/>
    <hyperlink ref="E171" r:id="rId146" xr:uid="{527E15FC-A7C7-4949-ABCF-392314264F54}"/>
    <hyperlink ref="E172" r:id="rId147" xr:uid="{16418821-34DA-4C6B-BBCE-0FFD3BF6EEE7}"/>
    <hyperlink ref="E173" r:id="rId148" xr:uid="{0D683E71-45B7-4677-949C-C9BF9EEECA93}"/>
    <hyperlink ref="E174" r:id="rId149" xr:uid="{79208C18-7C78-4058-8B07-A85445097CE3}"/>
    <hyperlink ref="E175" r:id="rId150" xr:uid="{1FDE71D4-083C-4C88-A4C9-F3E56F90B19B}"/>
    <hyperlink ref="E176" r:id="rId151" xr:uid="{EE56BF55-9AE0-4942-A976-3B6FF96DA38D}"/>
    <hyperlink ref="E177" r:id="rId152" xr:uid="{89EBB2B6-2E1B-472E-BE47-4C6478EA94A8}"/>
    <hyperlink ref="E178" r:id="rId153" xr:uid="{0F704348-55C5-409B-B229-C577CECDA6F1}"/>
    <hyperlink ref="E179" r:id="rId154" xr:uid="{FCDC5475-14CC-4F78-9B21-76893D943906}"/>
    <hyperlink ref="E180" r:id="rId155" xr:uid="{1579E94B-4A29-42DA-BAF2-1BD327F33F92}"/>
    <hyperlink ref="E181" r:id="rId156" xr:uid="{2C9B445C-AF31-423C-969A-CAA3F468179E}"/>
    <hyperlink ref="E182" r:id="rId157" xr:uid="{519E1F28-36D3-41D9-9D07-069F9DFD37EF}"/>
    <hyperlink ref="E183" r:id="rId158" xr:uid="{ED6534A4-5C4E-470E-8C2C-C959BA877E8D}"/>
    <hyperlink ref="E184" r:id="rId159" xr:uid="{FEA732E7-38B8-4394-8240-0F93CDBBA8FB}"/>
    <hyperlink ref="E185" r:id="rId160" xr:uid="{DF5489E5-C4C3-45A4-B7EF-81F893790177}"/>
    <hyperlink ref="E186" r:id="rId161" xr:uid="{DE521A0B-998D-4E68-AB38-3DB19BCB63D9}"/>
    <hyperlink ref="E187" r:id="rId162" xr:uid="{B805FA1F-7B51-4DFF-9840-737F7545050E}"/>
    <hyperlink ref="E188" r:id="rId163" xr:uid="{5C4B8165-3CA8-4BE3-8E62-F55DC997C18E}"/>
    <hyperlink ref="E189" r:id="rId164" xr:uid="{DC42E497-8F30-4518-B428-C31FE4AF2E70}"/>
    <hyperlink ref="E190" r:id="rId165" xr:uid="{7DD8C33E-00A2-4068-8F4C-B1B4D58C2B47}"/>
    <hyperlink ref="E191" r:id="rId166" xr:uid="{2ABC6721-7C79-4E77-A54C-BFAF4AF85E9E}"/>
    <hyperlink ref="E192" r:id="rId167" xr:uid="{18ABFD85-3FE9-4DF1-AFA7-13AE8419C287}"/>
    <hyperlink ref="E193" r:id="rId168" xr:uid="{D15899F9-C67C-46D1-AEC5-2008A76E274F}"/>
    <hyperlink ref="E194" r:id="rId169" xr:uid="{C2CC38B2-41D1-456F-943E-FA005027EB8D}"/>
    <hyperlink ref="E195" r:id="rId170" xr:uid="{26F0AC9F-BEC4-4954-9E8A-6C72F1245467}"/>
    <hyperlink ref="E196" r:id="rId171" xr:uid="{CA7D2ABD-BC50-4BA2-A3C3-1FFF42762733}"/>
    <hyperlink ref="E197" r:id="rId172" xr:uid="{0DAA81C0-C044-45A7-B6E9-863355846EED}"/>
    <hyperlink ref="E198" r:id="rId173" xr:uid="{0077EFA5-DB05-4B1A-A8A7-E6C2158F15A3}"/>
    <hyperlink ref="E199" r:id="rId174" xr:uid="{8DD962A0-E490-4CED-BCA7-7A9ED63288A6}"/>
    <hyperlink ref="E200" r:id="rId175" xr:uid="{C68347C2-7AC5-4D50-A21F-D6636FCD6653}"/>
    <hyperlink ref="E201" r:id="rId176" xr:uid="{96020408-C4C8-4849-9388-8FF9EC12C7D8}"/>
    <hyperlink ref="E202" r:id="rId177" xr:uid="{C5891E32-9ECD-49CA-B32B-DD1AF6C463DC}"/>
    <hyperlink ref="E203" r:id="rId178" xr:uid="{CA2AB3F1-412B-4669-B780-2608B482418B}"/>
    <hyperlink ref="E204" r:id="rId179" xr:uid="{AB992E35-8928-4A16-8BA9-5257A20B0669}"/>
    <hyperlink ref="E205" r:id="rId180" xr:uid="{20405533-5C0F-4B54-A6D7-F245F11548C8}"/>
    <hyperlink ref="E206" r:id="rId181" xr:uid="{11D88F8B-2BC2-4E2F-94FA-C49A8B794B89}"/>
    <hyperlink ref="E207" r:id="rId182" xr:uid="{2D4B760F-8CC8-4593-9340-2655ABB814BB}"/>
    <hyperlink ref="E208" r:id="rId183" xr:uid="{ACD5C0DC-8459-4DB8-B595-96A5F93F5067}"/>
    <hyperlink ref="E209" r:id="rId184" xr:uid="{E1AA0AF6-8A33-424B-8838-3F9F59B6AA31}"/>
    <hyperlink ref="E210" r:id="rId185" xr:uid="{C720AD50-6E1A-4C37-97BB-A8EC34F1B7C9}"/>
    <hyperlink ref="E211" r:id="rId186" xr:uid="{2C2ADD96-88B8-42D5-BB7C-4B5E1967E3AF}"/>
    <hyperlink ref="E212" r:id="rId187" xr:uid="{89DCAFDC-E3A2-4DB3-B28E-4F5F5B999DB1}"/>
    <hyperlink ref="E213" r:id="rId188" xr:uid="{B2D44DCC-64B8-460B-A3A3-957A2CC415AF}"/>
    <hyperlink ref="E214" r:id="rId189" xr:uid="{482FFF6D-E780-43CE-A8C1-886F9DC75265}"/>
    <hyperlink ref="E215" r:id="rId190" xr:uid="{07167AD9-D339-4F09-A21B-9D04FA84CCAA}"/>
    <hyperlink ref="E216" r:id="rId191" xr:uid="{52C601A0-588B-46DD-B083-77408E49A0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0B693-6BBC-4B5E-B51A-6E19F8AC710F}">
  <dimension ref="A1:XFC255"/>
  <sheetViews>
    <sheetView zoomScale="80" zoomScaleNormal="80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A5" sqref="A5"/>
    </sheetView>
  </sheetViews>
  <sheetFormatPr defaultColWidth="9.140625" defaultRowHeight="15.75" x14ac:dyDescent="0.25"/>
  <cols>
    <col min="1" max="1" width="26.5703125" style="22" customWidth="1"/>
    <col min="2" max="2" width="15.140625" style="65" customWidth="1"/>
    <col min="3" max="3" width="16" style="22" customWidth="1"/>
    <col min="4" max="4" width="24.7109375" style="22" customWidth="1"/>
    <col min="5" max="5" width="25.7109375" style="22" customWidth="1"/>
    <col min="6" max="6" width="15.140625" style="64" customWidth="1"/>
    <col min="7" max="7" width="33.42578125" style="53" customWidth="1"/>
    <col min="8" max="8" width="19.140625" style="66" customWidth="1"/>
    <col min="9" max="9" width="38.28515625" style="22" customWidth="1"/>
    <col min="10" max="13" width="22.140625" style="53" customWidth="1"/>
    <col min="14" max="14" width="21.42578125" style="22" customWidth="1"/>
    <col min="15" max="15" width="23.5703125" style="22" customWidth="1"/>
    <col min="16" max="16" width="19.85546875" style="22" customWidth="1"/>
    <col min="17" max="17" width="16.28515625" style="66" customWidth="1"/>
    <col min="18" max="18" width="30.42578125" style="66" customWidth="1"/>
    <col min="19" max="19" width="19" style="53" customWidth="1"/>
    <col min="20" max="20" width="16.28515625" style="53" customWidth="1"/>
    <col min="21" max="21" width="11" style="22" customWidth="1"/>
    <col min="22" max="22" width="14.7109375" style="52" customWidth="1"/>
    <col min="23" max="23" width="12.5703125" style="22" customWidth="1"/>
    <col min="24" max="24" width="13.85546875" style="66" customWidth="1"/>
    <col min="25" max="25" width="15" style="22" customWidth="1"/>
    <col min="26" max="26" width="14.5703125" style="22" customWidth="1"/>
    <col min="27" max="27" width="20.140625" style="22" customWidth="1"/>
    <col min="28" max="28" width="17.5703125" style="67" customWidth="1"/>
    <col min="29" max="29" width="15.5703125" style="22" customWidth="1"/>
    <col min="30" max="30" width="15.5703125" style="66" customWidth="1"/>
    <col min="31" max="31" width="17.42578125" style="22" customWidth="1"/>
    <col min="32" max="34" width="17" style="22" customWidth="1"/>
    <col min="35" max="35" width="20.85546875" style="22" customWidth="1"/>
    <col min="36" max="36" width="16.42578125" style="22" customWidth="1"/>
    <col min="37" max="37" width="29.42578125" style="22" hidden="1" customWidth="1"/>
    <col min="38" max="38" width="13.7109375" style="22" customWidth="1"/>
    <col min="39" max="39" width="14" style="22" customWidth="1"/>
    <col min="40" max="40" width="13.5703125" style="53" customWidth="1"/>
    <col min="41" max="41" width="14.85546875" style="53" customWidth="1"/>
    <col min="42" max="42" width="15.42578125" style="22" customWidth="1"/>
    <col min="43" max="43" width="14.85546875" style="67" customWidth="1"/>
    <col min="44" max="44" width="8.5703125" style="67" customWidth="1"/>
    <col min="45" max="45" width="7.7109375" style="67" customWidth="1"/>
    <col min="46" max="46" width="18.42578125" style="53" customWidth="1"/>
    <col min="47" max="47" width="9.140625" style="22"/>
    <col min="48" max="48" width="18.28515625" style="22" customWidth="1"/>
    <col min="49" max="49" width="19.140625" style="22" bestFit="1" customWidth="1"/>
    <col min="50" max="50" width="19" style="22" bestFit="1" customWidth="1"/>
    <col min="51" max="51" width="17.140625" style="22" customWidth="1"/>
    <col min="52" max="16384" width="9.140625" style="22"/>
  </cols>
  <sheetData>
    <row r="1" spans="1:51" ht="63.75" customHeight="1" x14ac:dyDescent="0.25">
      <c r="A1" s="1" t="s">
        <v>0</v>
      </c>
      <c r="B1" s="2" t="s">
        <v>1</v>
      </c>
      <c r="C1" s="5" t="s">
        <v>2</v>
      </c>
      <c r="D1" s="6" t="s">
        <v>3</v>
      </c>
      <c r="E1" s="4" t="s">
        <v>4</v>
      </c>
      <c r="F1" s="3" t="s">
        <v>5</v>
      </c>
      <c r="G1" s="4" t="s">
        <v>6</v>
      </c>
      <c r="H1" s="4" t="s">
        <v>7</v>
      </c>
      <c r="I1" s="7" t="s">
        <v>8</v>
      </c>
      <c r="J1" s="8" t="s">
        <v>9</v>
      </c>
      <c r="K1" s="9" t="s">
        <v>10</v>
      </c>
      <c r="L1" s="9" t="s">
        <v>11</v>
      </c>
      <c r="M1" s="9" t="s">
        <v>12</v>
      </c>
      <c r="N1" s="7" t="s">
        <v>13</v>
      </c>
      <c r="O1" s="8" t="s">
        <v>14</v>
      </c>
      <c r="P1" s="7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7" t="s">
        <v>20</v>
      </c>
      <c r="V1" s="7" t="s">
        <v>21</v>
      </c>
      <c r="W1" s="8" t="s">
        <v>22</v>
      </c>
      <c r="X1" s="11" t="s">
        <v>23</v>
      </c>
      <c r="Y1" s="8" t="s">
        <v>24</v>
      </c>
      <c r="Z1" s="2" t="s">
        <v>25</v>
      </c>
      <c r="AA1" s="12" t="s">
        <v>26</v>
      </c>
      <c r="AB1" s="13"/>
      <c r="AC1" s="13"/>
      <c r="AD1" s="13"/>
      <c r="AE1" s="13"/>
      <c r="AF1" s="13"/>
      <c r="AG1" s="13"/>
      <c r="AH1" s="13"/>
      <c r="AI1" s="13"/>
      <c r="AJ1" s="14"/>
      <c r="AK1" s="9" t="s">
        <v>27</v>
      </c>
      <c r="AL1" s="15" t="s">
        <v>28</v>
      </c>
      <c r="AM1" s="16"/>
      <c r="AN1" s="17"/>
      <c r="AO1" s="15" t="s">
        <v>29</v>
      </c>
      <c r="AP1" s="16"/>
      <c r="AQ1" s="17"/>
      <c r="AR1" s="18" t="s">
        <v>30</v>
      </c>
      <c r="AS1" s="19"/>
      <c r="AT1" s="19"/>
      <c r="AU1" s="20"/>
      <c r="AV1" s="21" t="s">
        <v>31</v>
      </c>
      <c r="AW1" s="21" t="s">
        <v>32</v>
      </c>
      <c r="AX1" s="21" t="s">
        <v>33</v>
      </c>
      <c r="AY1" s="10" t="s">
        <v>34</v>
      </c>
    </row>
    <row r="2" spans="1:51" ht="45" customHeight="1" x14ac:dyDescent="0.25">
      <c r="A2" s="23"/>
      <c r="B2" s="24"/>
      <c r="C2" s="27"/>
      <c r="D2" s="28"/>
      <c r="E2" s="26"/>
      <c r="F2" s="25"/>
      <c r="G2" s="26"/>
      <c r="H2" s="26"/>
      <c r="I2" s="29"/>
      <c r="J2" s="30"/>
      <c r="K2" s="31"/>
      <c r="L2" s="31"/>
      <c r="M2" s="31"/>
      <c r="N2" s="29"/>
      <c r="O2" s="29"/>
      <c r="P2" s="29"/>
      <c r="Q2" s="32"/>
      <c r="R2" s="32"/>
      <c r="S2" s="32"/>
      <c r="T2" s="32"/>
      <c r="U2" s="29"/>
      <c r="V2" s="29"/>
      <c r="W2" s="30"/>
      <c r="X2" s="33"/>
      <c r="Y2" s="30"/>
      <c r="Z2" s="24"/>
      <c r="AA2" s="34" t="s">
        <v>35</v>
      </c>
      <c r="AB2" s="34" t="s">
        <v>36</v>
      </c>
      <c r="AC2" s="34" t="s">
        <v>37</v>
      </c>
      <c r="AD2" s="34" t="s">
        <v>38</v>
      </c>
      <c r="AE2" s="34" t="s">
        <v>39</v>
      </c>
      <c r="AF2" s="34" t="s">
        <v>40</v>
      </c>
      <c r="AG2" s="34" t="s">
        <v>41</v>
      </c>
      <c r="AH2" s="34" t="s">
        <v>42</v>
      </c>
      <c r="AI2" s="34" t="s">
        <v>43</v>
      </c>
      <c r="AJ2" s="34" t="s">
        <v>44</v>
      </c>
      <c r="AK2" s="35"/>
      <c r="AL2" s="36" t="s">
        <v>36</v>
      </c>
      <c r="AM2" s="36" t="s">
        <v>37</v>
      </c>
      <c r="AN2" s="36" t="s">
        <v>38</v>
      </c>
      <c r="AO2" s="36" t="s">
        <v>36</v>
      </c>
      <c r="AP2" s="36" t="s">
        <v>37</v>
      </c>
      <c r="AQ2" s="36" t="s">
        <v>38</v>
      </c>
      <c r="AR2" s="37" t="s">
        <v>45</v>
      </c>
      <c r="AS2" s="37" t="s">
        <v>46</v>
      </c>
      <c r="AT2" s="37" t="s">
        <v>47</v>
      </c>
      <c r="AU2" s="37" t="s">
        <v>48</v>
      </c>
      <c r="AV2" s="38"/>
      <c r="AW2" s="38"/>
      <c r="AX2" s="38"/>
      <c r="AY2" s="32"/>
    </row>
    <row r="3" spans="1:51" ht="15.75" customHeight="1" x14ac:dyDescent="0.25">
      <c r="A3" s="39" t="s">
        <v>49</v>
      </c>
      <c r="B3" s="40">
        <v>44580</v>
      </c>
      <c r="C3" s="41">
        <v>1416</v>
      </c>
      <c r="D3" s="39" t="s">
        <v>50</v>
      </c>
      <c r="E3" s="42" t="s">
        <v>51</v>
      </c>
      <c r="F3" s="40">
        <v>44617</v>
      </c>
      <c r="G3" s="41" t="s">
        <v>52</v>
      </c>
      <c r="H3" s="43" t="s">
        <v>53</v>
      </c>
      <c r="I3" s="43" t="s">
        <v>54</v>
      </c>
      <c r="J3" s="44">
        <v>765023068.5</v>
      </c>
      <c r="K3" s="44">
        <v>255007689.5</v>
      </c>
      <c r="L3" s="44">
        <v>255007689.5</v>
      </c>
      <c r="M3" s="44">
        <v>255007689.5</v>
      </c>
      <c r="N3" s="44">
        <v>255007689.5</v>
      </c>
      <c r="O3" s="34">
        <v>299978362.74000001</v>
      </c>
      <c r="P3" s="34">
        <v>809993741.74000001</v>
      </c>
      <c r="Q3" s="43" t="s">
        <v>55</v>
      </c>
      <c r="R3" s="43" t="s">
        <v>56</v>
      </c>
      <c r="S3" s="43" t="s">
        <v>57</v>
      </c>
      <c r="T3" s="43" t="s">
        <v>58</v>
      </c>
      <c r="U3" s="41">
        <v>0</v>
      </c>
      <c r="V3" s="41">
        <v>100</v>
      </c>
      <c r="W3" s="41" t="s">
        <v>59</v>
      </c>
      <c r="X3" s="50">
        <v>50</v>
      </c>
      <c r="Y3" s="34">
        <v>295.37</v>
      </c>
      <c r="Z3" s="44">
        <v>14768.5</v>
      </c>
      <c r="AA3" s="44">
        <v>2742302</v>
      </c>
      <c r="AB3" s="44"/>
      <c r="AC3" s="44"/>
      <c r="AD3" s="44">
        <v>1015602</v>
      </c>
      <c r="AE3" s="44">
        <v>22300</v>
      </c>
      <c r="AF3" s="44">
        <v>6586751</v>
      </c>
      <c r="AG3" s="44">
        <v>993302</v>
      </c>
      <c r="AH3" s="44">
        <v>293391611.74000001</v>
      </c>
      <c r="AI3" s="45">
        <v>54846.04</v>
      </c>
      <c r="AJ3" s="51">
        <v>54847</v>
      </c>
      <c r="AK3" s="40">
        <v>44682</v>
      </c>
      <c r="AL3" s="40">
        <v>45047</v>
      </c>
      <c r="AM3" s="40">
        <v>45413</v>
      </c>
      <c r="AN3" s="40">
        <v>44696</v>
      </c>
      <c r="AO3" s="40">
        <v>45061</v>
      </c>
      <c r="AP3" s="49">
        <v>45427</v>
      </c>
      <c r="AQ3" s="41" t="s">
        <v>61</v>
      </c>
      <c r="AR3" s="41">
        <v>10</v>
      </c>
      <c r="AS3" s="34">
        <v>76502306.849999994</v>
      </c>
      <c r="AT3" s="43"/>
      <c r="AU3" s="44">
        <v>255007689.5</v>
      </c>
      <c r="AV3" s="46">
        <v>44970673.24000001</v>
      </c>
      <c r="AW3" s="46">
        <v>299978362.74000001</v>
      </c>
      <c r="AX3" s="43" t="s">
        <v>62</v>
      </c>
    </row>
    <row r="4" spans="1:51" ht="15.75" customHeight="1" x14ac:dyDescent="0.25">
      <c r="A4" s="39" t="s">
        <v>63</v>
      </c>
      <c r="B4" s="40">
        <v>44580</v>
      </c>
      <c r="C4" s="41">
        <v>1416</v>
      </c>
      <c r="D4" s="39" t="s">
        <v>64</v>
      </c>
      <c r="E4" s="42" t="s">
        <v>65</v>
      </c>
      <c r="F4" s="40">
        <v>44617</v>
      </c>
      <c r="G4" s="41" t="s">
        <v>66</v>
      </c>
      <c r="H4" s="43" t="s">
        <v>53</v>
      </c>
      <c r="I4" s="43" t="s">
        <v>67</v>
      </c>
      <c r="J4" s="44">
        <v>659336242.5</v>
      </c>
      <c r="K4" s="44">
        <v>219778747.5</v>
      </c>
      <c r="L4" s="44">
        <v>219778747.5</v>
      </c>
      <c r="M4" s="44">
        <v>219778747.5</v>
      </c>
      <c r="N4" s="44">
        <v>219778747.5</v>
      </c>
      <c r="O4" s="34">
        <v>242161441.94999999</v>
      </c>
      <c r="P4" s="34">
        <v>681718936.95000005</v>
      </c>
      <c r="Q4" s="43" t="s">
        <v>55</v>
      </c>
      <c r="R4" s="43" t="s">
        <v>56</v>
      </c>
      <c r="S4" s="43" t="s">
        <v>57</v>
      </c>
      <c r="T4" s="43" t="s">
        <v>58</v>
      </c>
      <c r="U4" s="41">
        <v>0</v>
      </c>
      <c r="V4" s="41">
        <v>100</v>
      </c>
      <c r="W4" s="41" t="s">
        <v>59</v>
      </c>
      <c r="X4" s="50">
        <v>50</v>
      </c>
      <c r="Y4" s="34">
        <v>27.55</v>
      </c>
      <c r="Z4" s="44">
        <v>1377.5</v>
      </c>
      <c r="AA4" s="44">
        <v>24744789</v>
      </c>
      <c r="AB4" s="44"/>
      <c r="AC4" s="44"/>
      <c r="AD4" s="44">
        <v>8789889</v>
      </c>
      <c r="AE4" s="44">
        <v>168850</v>
      </c>
      <c r="AF4" s="44">
        <v>4651817.5</v>
      </c>
      <c r="AG4" s="44">
        <v>8621039</v>
      </c>
      <c r="AH4" s="44">
        <v>237509624.45000002</v>
      </c>
      <c r="AI4" s="45">
        <v>494895.78</v>
      </c>
      <c r="AJ4" s="51">
        <v>494896</v>
      </c>
      <c r="AK4" s="40">
        <v>44682</v>
      </c>
      <c r="AL4" s="40">
        <v>45047</v>
      </c>
      <c r="AM4" s="40">
        <v>45413</v>
      </c>
      <c r="AN4" s="40">
        <v>44696</v>
      </c>
      <c r="AO4" s="40">
        <v>45061</v>
      </c>
      <c r="AP4" s="49">
        <v>45427</v>
      </c>
      <c r="AQ4" s="41" t="s">
        <v>61</v>
      </c>
      <c r="AR4" s="41">
        <v>10</v>
      </c>
      <c r="AS4" s="34">
        <v>65933624.25</v>
      </c>
      <c r="AT4" s="43"/>
      <c r="AU4" s="44">
        <v>219778747.5</v>
      </c>
      <c r="AV4" s="46">
        <v>22382694.449999988</v>
      </c>
      <c r="AW4" s="46">
        <v>242161441.94999999</v>
      </c>
      <c r="AX4" s="43" t="s">
        <v>62</v>
      </c>
    </row>
    <row r="5" spans="1:51" ht="15.75" customHeight="1" x14ac:dyDescent="0.25">
      <c r="A5" s="39" t="s">
        <v>68</v>
      </c>
      <c r="B5" s="40">
        <v>44580</v>
      </c>
      <c r="C5" s="41">
        <v>1416</v>
      </c>
      <c r="D5" s="39" t="s">
        <v>69</v>
      </c>
      <c r="E5" s="42" t="s">
        <v>70</v>
      </c>
      <c r="F5" s="40">
        <v>44616</v>
      </c>
      <c r="G5" s="39" t="s">
        <v>71</v>
      </c>
      <c r="H5" s="43" t="s">
        <v>53</v>
      </c>
      <c r="I5" s="43" t="s">
        <v>72</v>
      </c>
      <c r="J5" s="44">
        <v>2656156119</v>
      </c>
      <c r="K5" s="44">
        <v>885385373</v>
      </c>
      <c r="L5" s="44">
        <v>885385373</v>
      </c>
      <c r="M5" s="44">
        <v>885385373</v>
      </c>
      <c r="N5" s="44">
        <v>1141790304.71</v>
      </c>
      <c r="O5" s="34">
        <v>1141790304.71</v>
      </c>
      <c r="P5" s="34">
        <v>2912561050.71</v>
      </c>
      <c r="Q5" s="43" t="s">
        <v>55</v>
      </c>
      <c r="R5" s="43" t="s">
        <v>56</v>
      </c>
      <c r="S5" s="43" t="s">
        <v>57</v>
      </c>
      <c r="T5" s="43" t="s">
        <v>58</v>
      </c>
      <c r="U5" s="41">
        <v>0</v>
      </c>
      <c r="V5" s="41">
        <v>100</v>
      </c>
      <c r="W5" s="41" t="s">
        <v>59</v>
      </c>
      <c r="X5" s="52">
        <v>50</v>
      </c>
      <c r="Y5" s="34">
        <v>59.81</v>
      </c>
      <c r="Z5" s="44">
        <v>2990.5</v>
      </c>
      <c r="AA5" s="44">
        <v>48696891</v>
      </c>
      <c r="AB5" s="44"/>
      <c r="AC5" s="44"/>
      <c r="AD5" s="44">
        <v>19090291</v>
      </c>
      <c r="AE5" s="44">
        <v>345100</v>
      </c>
      <c r="AF5" s="44">
        <v>20640431</v>
      </c>
      <c r="AG5" s="44">
        <v>18745191</v>
      </c>
      <c r="AH5" s="44">
        <v>1121149873.71</v>
      </c>
      <c r="AI5" s="44">
        <v>23.44688297883329</v>
      </c>
      <c r="AJ5" s="44">
        <v>24</v>
      </c>
      <c r="AK5" s="40">
        <v>44682</v>
      </c>
      <c r="AL5" s="40">
        <v>45047</v>
      </c>
      <c r="AM5" s="40">
        <v>45413</v>
      </c>
      <c r="AN5" s="40">
        <v>44701</v>
      </c>
      <c r="AO5" s="40">
        <v>45066</v>
      </c>
      <c r="AP5" s="49">
        <v>45432</v>
      </c>
      <c r="AQ5" s="41" t="s">
        <v>61</v>
      </c>
      <c r="AR5" s="41">
        <v>10</v>
      </c>
      <c r="AS5" s="34">
        <v>265615611.90000001</v>
      </c>
      <c r="AT5" s="43"/>
      <c r="AU5" s="44">
        <v>885385373</v>
      </c>
      <c r="AV5" s="46">
        <v>256404931.71000004</v>
      </c>
      <c r="AW5" s="46">
        <v>1141790304.71</v>
      </c>
      <c r="AX5" s="43" t="s">
        <v>62</v>
      </c>
    </row>
    <row r="6" spans="1:51" ht="15.75" customHeight="1" x14ac:dyDescent="0.25">
      <c r="A6" s="39" t="s">
        <v>73</v>
      </c>
      <c r="B6" s="40">
        <v>44670</v>
      </c>
      <c r="C6" s="41">
        <v>1416</v>
      </c>
      <c r="D6" s="39" t="s">
        <v>74</v>
      </c>
      <c r="E6" s="42" t="s">
        <v>75</v>
      </c>
      <c r="F6" s="40">
        <v>44707</v>
      </c>
      <c r="G6" s="39" t="s">
        <v>76</v>
      </c>
      <c r="H6" s="43" t="s">
        <v>53</v>
      </c>
      <c r="I6" s="43" t="s">
        <v>77</v>
      </c>
      <c r="J6" s="44">
        <v>1153585170</v>
      </c>
      <c r="K6" s="44">
        <v>747348732</v>
      </c>
      <c r="L6" s="44">
        <v>406236438</v>
      </c>
      <c r="M6" s="44">
        <v>0</v>
      </c>
      <c r="N6" s="34">
        <v>406236438</v>
      </c>
      <c r="O6" s="34">
        <v>752311989</v>
      </c>
      <c r="P6" s="34">
        <v>1499660721</v>
      </c>
      <c r="Q6" s="43" t="s">
        <v>78</v>
      </c>
      <c r="R6" s="43" t="s">
        <v>79</v>
      </c>
      <c r="S6" s="43" t="s">
        <v>80</v>
      </c>
      <c r="T6" s="43" t="s">
        <v>81</v>
      </c>
      <c r="U6" s="41">
        <v>100</v>
      </c>
      <c r="V6" s="41">
        <v>0</v>
      </c>
      <c r="W6" s="41" t="s">
        <v>82</v>
      </c>
      <c r="X6" s="50">
        <v>10</v>
      </c>
      <c r="Y6" s="34">
        <v>647.1</v>
      </c>
      <c r="Z6" s="44">
        <v>6471</v>
      </c>
      <c r="AA6" s="44">
        <v>2317510</v>
      </c>
      <c r="AB6" s="44"/>
      <c r="AC6" s="44"/>
      <c r="AD6" s="44">
        <v>1162590</v>
      </c>
      <c r="AE6" s="44">
        <v>520</v>
      </c>
      <c r="AF6" s="44">
        <v>336492</v>
      </c>
      <c r="AG6" s="44">
        <v>1162070</v>
      </c>
      <c r="AH6" s="44">
        <v>751975497</v>
      </c>
      <c r="AI6" s="44">
        <v>178270</v>
      </c>
      <c r="AJ6" s="44">
        <v>178270</v>
      </c>
      <c r="AK6" s="40">
        <v>44936</v>
      </c>
      <c r="AL6" s="40">
        <v>44986</v>
      </c>
      <c r="AM6" s="40">
        <v>45352</v>
      </c>
      <c r="AN6" s="40">
        <v>44951</v>
      </c>
      <c r="AO6" s="40">
        <v>45000</v>
      </c>
      <c r="AP6" s="49">
        <v>45383</v>
      </c>
      <c r="AQ6" s="41" t="s">
        <v>61</v>
      </c>
      <c r="AR6" s="41">
        <v>10</v>
      </c>
      <c r="AS6" s="34">
        <v>115358517</v>
      </c>
      <c r="AT6" s="43"/>
      <c r="AU6" s="44">
        <v>747348732</v>
      </c>
      <c r="AV6" s="46">
        <v>0</v>
      </c>
      <c r="AW6" s="46">
        <v>747348732</v>
      </c>
      <c r="AX6" s="43" t="s">
        <v>62</v>
      </c>
    </row>
    <row r="7" spans="1:51" ht="15.75" customHeight="1" x14ac:dyDescent="0.25">
      <c r="A7" s="39" t="s">
        <v>83</v>
      </c>
      <c r="B7" s="40">
        <v>44671</v>
      </c>
      <c r="C7" s="41">
        <v>1416</v>
      </c>
      <c r="D7" s="39" t="s">
        <v>84</v>
      </c>
      <c r="E7" s="42" t="s">
        <v>85</v>
      </c>
      <c r="F7" s="40">
        <v>44697</v>
      </c>
      <c r="G7" s="41" t="s">
        <v>86</v>
      </c>
      <c r="H7" s="43" t="s">
        <v>87</v>
      </c>
      <c r="I7" s="43" t="s">
        <v>88</v>
      </c>
      <c r="J7" s="44">
        <v>90177300</v>
      </c>
      <c r="K7" s="44" t="s">
        <v>89</v>
      </c>
      <c r="L7" s="44">
        <v>30059100</v>
      </c>
      <c r="M7" s="44">
        <v>0</v>
      </c>
      <c r="N7" s="44">
        <v>30059100</v>
      </c>
      <c r="O7" s="44">
        <v>57112290</v>
      </c>
      <c r="P7" s="34">
        <v>117230490</v>
      </c>
      <c r="Q7" s="43" t="s">
        <v>90</v>
      </c>
      <c r="R7" s="43" t="s">
        <v>91</v>
      </c>
      <c r="S7" s="43" t="s">
        <v>92</v>
      </c>
      <c r="T7" s="43" t="s">
        <v>93</v>
      </c>
      <c r="U7" s="41">
        <v>0</v>
      </c>
      <c r="V7" s="41">
        <v>100</v>
      </c>
      <c r="W7" s="41" t="s">
        <v>94</v>
      </c>
      <c r="X7" s="50">
        <v>1500</v>
      </c>
      <c r="Y7" s="34">
        <v>12.37</v>
      </c>
      <c r="Z7" s="44">
        <v>18555</v>
      </c>
      <c r="AA7" s="44">
        <v>9477000</v>
      </c>
      <c r="AB7" s="44">
        <v>2430000</v>
      </c>
      <c r="AC7" s="44">
        <v>2430000</v>
      </c>
      <c r="AD7" s="44">
        <v>4617000</v>
      </c>
      <c r="AE7" s="44"/>
      <c r="AF7" s="44">
        <v>0</v>
      </c>
      <c r="AG7" s="44"/>
      <c r="AH7" s="44">
        <v>0</v>
      </c>
      <c r="AI7" s="44">
        <v>4860</v>
      </c>
      <c r="AJ7" s="44">
        <v>4860</v>
      </c>
      <c r="AK7" s="40">
        <v>44936</v>
      </c>
      <c r="AL7" s="40">
        <v>44986</v>
      </c>
      <c r="AM7" s="40">
        <v>45352</v>
      </c>
      <c r="AN7" s="40">
        <v>44951</v>
      </c>
      <c r="AO7" s="40">
        <v>45000</v>
      </c>
      <c r="AP7" s="49">
        <v>45383</v>
      </c>
      <c r="AQ7" s="41" t="s">
        <v>95</v>
      </c>
      <c r="AR7" s="41">
        <v>10</v>
      </c>
      <c r="AS7" s="34">
        <v>9017730</v>
      </c>
      <c r="AT7" s="43"/>
      <c r="AU7" s="44">
        <v>60118200</v>
      </c>
      <c r="AV7" s="46">
        <v>0</v>
      </c>
      <c r="AW7" s="46">
        <v>60118200</v>
      </c>
      <c r="AX7" s="43" t="s">
        <v>62</v>
      </c>
    </row>
    <row r="8" spans="1:51" ht="15.75" customHeight="1" x14ac:dyDescent="0.25">
      <c r="A8" s="39" t="s">
        <v>96</v>
      </c>
      <c r="B8" s="40">
        <v>44671</v>
      </c>
      <c r="C8" s="41">
        <v>1416</v>
      </c>
      <c r="D8" s="39" t="s">
        <v>97</v>
      </c>
      <c r="E8" s="42" t="s">
        <v>98</v>
      </c>
      <c r="F8" s="40">
        <v>44697</v>
      </c>
      <c r="G8" s="41" t="s">
        <v>99</v>
      </c>
      <c r="H8" s="43" t="s">
        <v>87</v>
      </c>
      <c r="I8" s="43" t="s">
        <v>100</v>
      </c>
      <c r="J8" s="44">
        <v>39485040</v>
      </c>
      <c r="K8" s="44">
        <v>26323360</v>
      </c>
      <c r="L8" s="44">
        <v>13161680</v>
      </c>
      <c r="M8" s="44">
        <v>0</v>
      </c>
      <c r="N8" s="44">
        <v>13161680</v>
      </c>
      <c r="O8" s="34">
        <v>25005955</v>
      </c>
      <c r="P8" s="34">
        <v>51329315</v>
      </c>
      <c r="Q8" s="43" t="s">
        <v>90</v>
      </c>
      <c r="R8" s="43" t="s">
        <v>101</v>
      </c>
      <c r="S8" s="43" t="s">
        <v>92</v>
      </c>
      <c r="T8" s="43" t="s">
        <v>93</v>
      </c>
      <c r="U8" s="41">
        <v>0</v>
      </c>
      <c r="V8" s="41">
        <v>100</v>
      </c>
      <c r="W8" s="41" t="s">
        <v>94</v>
      </c>
      <c r="X8" s="50">
        <v>500</v>
      </c>
      <c r="Y8" s="34">
        <v>16.080612468671678</v>
      </c>
      <c r="Z8" s="44">
        <v>8040.3062343358388</v>
      </c>
      <c r="AA8" s="44">
        <v>3192000</v>
      </c>
      <c r="AB8" s="44">
        <v>1064000</v>
      </c>
      <c r="AC8" s="44">
        <v>1064000</v>
      </c>
      <c r="AD8" s="44">
        <v>1064000</v>
      </c>
      <c r="AE8" s="44"/>
      <c r="AF8" s="44">
        <v>0</v>
      </c>
      <c r="AG8" s="44"/>
      <c r="AH8" s="44">
        <v>0</v>
      </c>
      <c r="AI8" s="44">
        <v>6384</v>
      </c>
      <c r="AJ8" s="44">
        <v>6384</v>
      </c>
      <c r="AK8" s="40">
        <v>44936</v>
      </c>
      <c r="AL8" s="40">
        <v>44986</v>
      </c>
      <c r="AM8" s="40">
        <v>45352</v>
      </c>
      <c r="AN8" s="40">
        <v>44941</v>
      </c>
      <c r="AO8" s="40">
        <v>45000</v>
      </c>
      <c r="AP8" s="49">
        <v>45383</v>
      </c>
      <c r="AQ8" s="41" t="s">
        <v>95</v>
      </c>
      <c r="AR8" s="41">
        <v>10</v>
      </c>
      <c r="AS8" s="34">
        <v>3948504</v>
      </c>
      <c r="AT8" s="43"/>
      <c r="AU8" s="44">
        <v>26323360</v>
      </c>
      <c r="AV8" s="46">
        <v>0</v>
      </c>
      <c r="AW8" s="46">
        <v>26323360</v>
      </c>
      <c r="AX8" s="43" t="s">
        <v>62</v>
      </c>
    </row>
    <row r="9" spans="1:51" ht="15.75" customHeight="1" x14ac:dyDescent="0.25">
      <c r="A9" s="39" t="s">
        <v>102</v>
      </c>
      <c r="B9" s="40">
        <v>44671</v>
      </c>
      <c r="C9" s="41">
        <v>1416</v>
      </c>
      <c r="D9" s="39" t="s">
        <v>103</v>
      </c>
      <c r="E9" s="42" t="s">
        <v>104</v>
      </c>
      <c r="F9" s="40">
        <v>44704</v>
      </c>
      <c r="G9" s="39" t="s">
        <v>105</v>
      </c>
      <c r="H9" s="43" t="s">
        <v>87</v>
      </c>
      <c r="I9" s="43" t="s">
        <v>106</v>
      </c>
      <c r="J9" s="44">
        <v>465000670</v>
      </c>
      <c r="K9" s="44">
        <v>310004570</v>
      </c>
      <c r="L9" s="44">
        <v>154996100</v>
      </c>
      <c r="M9" s="44">
        <v>0</v>
      </c>
      <c r="N9" s="44">
        <v>154996100</v>
      </c>
      <c r="O9" s="34">
        <v>294492590</v>
      </c>
      <c r="P9" s="34">
        <v>604497160</v>
      </c>
      <c r="Q9" s="43" t="s">
        <v>90</v>
      </c>
      <c r="R9" s="43" t="s">
        <v>107</v>
      </c>
      <c r="S9" s="43" t="s">
        <v>92</v>
      </c>
      <c r="T9" s="43" t="s">
        <v>93</v>
      </c>
      <c r="U9" s="41">
        <v>0</v>
      </c>
      <c r="V9" s="41">
        <v>100</v>
      </c>
      <c r="W9" s="41" t="s">
        <v>94</v>
      </c>
      <c r="X9" s="50">
        <v>1000</v>
      </c>
      <c r="Y9" s="34">
        <v>16.080901279561598</v>
      </c>
      <c r="Z9" s="44">
        <v>16080.901279561598</v>
      </c>
      <c r="AA9" s="44">
        <v>37591000</v>
      </c>
      <c r="AB9" s="44">
        <v>12531000</v>
      </c>
      <c r="AC9" s="44">
        <v>12530000</v>
      </c>
      <c r="AD9" s="44">
        <v>12530000</v>
      </c>
      <c r="AE9" s="44"/>
      <c r="AF9" s="44">
        <v>0</v>
      </c>
      <c r="AG9" s="44"/>
      <c r="AH9" s="44">
        <v>0</v>
      </c>
      <c r="AI9" s="44">
        <v>37591</v>
      </c>
      <c r="AJ9" s="44">
        <v>37591</v>
      </c>
      <c r="AK9" s="40">
        <v>44936</v>
      </c>
      <c r="AL9" s="40">
        <v>44986</v>
      </c>
      <c r="AM9" s="40">
        <v>45352</v>
      </c>
      <c r="AN9" s="40">
        <v>44941</v>
      </c>
      <c r="AO9" s="40">
        <v>45000</v>
      </c>
      <c r="AP9" s="49">
        <v>45383</v>
      </c>
      <c r="AQ9" s="41" t="s">
        <v>61</v>
      </c>
      <c r="AR9" s="41">
        <v>10</v>
      </c>
      <c r="AS9" s="34">
        <v>46500067</v>
      </c>
      <c r="AT9" s="43"/>
      <c r="AU9" s="44">
        <v>310004570</v>
      </c>
      <c r="AV9" s="46">
        <v>0</v>
      </c>
      <c r="AW9" s="46">
        <v>310004570</v>
      </c>
      <c r="AX9" s="43" t="s">
        <v>62</v>
      </c>
    </row>
    <row r="10" spans="1:51" ht="15.75" customHeight="1" x14ac:dyDescent="0.25">
      <c r="A10" s="39" t="s">
        <v>108</v>
      </c>
      <c r="B10" s="40">
        <v>44673</v>
      </c>
      <c r="C10" s="41">
        <v>1416</v>
      </c>
      <c r="D10" s="39" t="s">
        <v>109</v>
      </c>
      <c r="E10" s="42" t="s">
        <v>110</v>
      </c>
      <c r="F10" s="40">
        <v>44705</v>
      </c>
      <c r="G10" s="39" t="s">
        <v>111</v>
      </c>
      <c r="H10" s="43" t="s">
        <v>112</v>
      </c>
      <c r="I10" s="43" t="s">
        <v>113</v>
      </c>
      <c r="J10" s="44">
        <v>78920034.480000004</v>
      </c>
      <c r="K10" s="44" t="s">
        <v>114</v>
      </c>
      <c r="L10" s="44" t="s">
        <v>114</v>
      </c>
      <c r="M10" s="44">
        <v>0</v>
      </c>
      <c r="N10" s="44">
        <v>39257673.840000004</v>
      </c>
      <c r="O10" s="34">
        <v>39257673.840000004</v>
      </c>
      <c r="P10" s="34">
        <v>78515347.680000007</v>
      </c>
      <c r="Q10" s="43" t="s">
        <v>115</v>
      </c>
      <c r="R10" s="43" t="s">
        <v>116</v>
      </c>
      <c r="S10" s="43" t="s">
        <v>117</v>
      </c>
      <c r="T10" s="43" t="s">
        <v>81</v>
      </c>
      <c r="U10" s="41">
        <v>100</v>
      </c>
      <c r="V10" s="41">
        <v>0</v>
      </c>
      <c r="W10" s="41" t="s">
        <v>82</v>
      </c>
      <c r="X10" s="50">
        <v>6</v>
      </c>
      <c r="Y10" s="34">
        <v>514.1400000000001</v>
      </c>
      <c r="Z10" s="44">
        <v>3084.8400000000006</v>
      </c>
      <c r="AA10" s="44">
        <v>152712</v>
      </c>
      <c r="AB10" s="44">
        <v>76356</v>
      </c>
      <c r="AC10" s="44">
        <v>76356</v>
      </c>
      <c r="AD10" s="44"/>
      <c r="AE10" s="44"/>
      <c r="AF10" s="44">
        <v>30848.400000000005</v>
      </c>
      <c r="AG10" s="44"/>
      <c r="AH10" s="44">
        <v>0</v>
      </c>
      <c r="AI10" s="44">
        <v>25452</v>
      </c>
      <c r="AJ10" s="44">
        <v>25452</v>
      </c>
      <c r="AK10" s="40">
        <v>44958</v>
      </c>
      <c r="AL10" s="40">
        <v>45323</v>
      </c>
      <c r="AM10" s="40"/>
      <c r="AN10" s="40">
        <v>44986</v>
      </c>
      <c r="AO10" s="40">
        <v>45352</v>
      </c>
      <c r="AP10" s="49"/>
      <c r="AQ10" s="41" t="s">
        <v>61</v>
      </c>
      <c r="AR10" s="41">
        <v>10</v>
      </c>
      <c r="AS10" s="34">
        <v>7892003.4480000008</v>
      </c>
      <c r="AT10" s="43"/>
      <c r="AU10" s="44">
        <v>0</v>
      </c>
      <c r="AV10" s="46">
        <v>39257673.840000004</v>
      </c>
      <c r="AW10" s="46">
        <v>39257673.840000004</v>
      </c>
      <c r="AX10" s="43" t="s">
        <v>62</v>
      </c>
    </row>
    <row r="11" spans="1:51" ht="15.75" customHeight="1" x14ac:dyDescent="0.25">
      <c r="A11" s="39" t="s">
        <v>118</v>
      </c>
      <c r="B11" s="40">
        <v>44673</v>
      </c>
      <c r="C11" s="41">
        <v>1416</v>
      </c>
      <c r="D11" s="39" t="s">
        <v>119</v>
      </c>
      <c r="E11" s="42" t="s">
        <v>120</v>
      </c>
      <c r="F11" s="40">
        <v>44711</v>
      </c>
      <c r="G11" s="39" t="s">
        <v>121</v>
      </c>
      <c r="H11" s="43" t="s">
        <v>112</v>
      </c>
      <c r="I11" s="43" t="s">
        <v>122</v>
      </c>
      <c r="J11" s="44">
        <v>2737233000</v>
      </c>
      <c r="K11" s="44">
        <v>1824789645</v>
      </c>
      <c r="L11" s="44">
        <v>912443355</v>
      </c>
      <c r="M11" s="44">
        <v>0</v>
      </c>
      <c r="N11" s="44">
        <v>912443355</v>
      </c>
      <c r="O11" s="34">
        <v>1733613255</v>
      </c>
      <c r="P11" s="34">
        <v>3558402900</v>
      </c>
      <c r="Q11" s="43" t="s">
        <v>123</v>
      </c>
      <c r="R11" s="43" t="s">
        <v>124</v>
      </c>
      <c r="S11" s="43" t="s">
        <v>125</v>
      </c>
      <c r="T11" s="43" t="s">
        <v>81</v>
      </c>
      <c r="U11" s="41">
        <v>100</v>
      </c>
      <c r="V11" s="41">
        <v>0</v>
      </c>
      <c r="W11" s="41" t="s">
        <v>82</v>
      </c>
      <c r="X11" s="54" t="s">
        <v>126</v>
      </c>
      <c r="Y11" s="34">
        <v>841.23</v>
      </c>
      <c r="Z11" s="55" t="s">
        <v>127</v>
      </c>
      <c r="AA11" s="44">
        <v>4230000</v>
      </c>
      <c r="AB11" s="44">
        <v>1409900</v>
      </c>
      <c r="AC11" s="44">
        <v>1410050</v>
      </c>
      <c r="AD11" s="44">
        <v>1410050</v>
      </c>
      <c r="AE11" s="44"/>
      <c r="AF11" s="44">
        <v>517680</v>
      </c>
      <c r="AG11" s="44"/>
      <c r="AH11" s="44">
        <v>0</v>
      </c>
      <c r="AI11" s="44">
        <v>114013.5</v>
      </c>
      <c r="AJ11" s="44">
        <v>114014</v>
      </c>
      <c r="AK11" s="40">
        <v>44936</v>
      </c>
      <c r="AL11" s="40">
        <v>44986</v>
      </c>
      <c r="AM11" s="40">
        <v>45352</v>
      </c>
      <c r="AN11" s="40">
        <v>44951</v>
      </c>
      <c r="AO11" s="40">
        <v>45000</v>
      </c>
      <c r="AP11" s="49">
        <v>45383</v>
      </c>
      <c r="AQ11" s="41" t="s">
        <v>61</v>
      </c>
      <c r="AR11" s="41">
        <v>10</v>
      </c>
      <c r="AS11" s="34">
        <v>273723300</v>
      </c>
      <c r="AT11" s="43"/>
      <c r="AU11" s="44">
        <v>1824789645</v>
      </c>
      <c r="AV11" s="46">
        <v>0</v>
      </c>
      <c r="AW11" s="46">
        <v>1824789645</v>
      </c>
      <c r="AX11" s="43" t="s">
        <v>62</v>
      </c>
    </row>
    <row r="12" spans="1:51" ht="15.75" customHeight="1" x14ac:dyDescent="0.25">
      <c r="A12" s="39" t="s">
        <v>128</v>
      </c>
      <c r="B12" s="40">
        <v>44673</v>
      </c>
      <c r="C12" s="41">
        <v>1416</v>
      </c>
      <c r="D12" s="39" t="s">
        <v>129</v>
      </c>
      <c r="E12" s="42" t="s">
        <v>130</v>
      </c>
      <c r="F12" s="40">
        <v>44704</v>
      </c>
      <c r="G12" s="39" t="s">
        <v>131</v>
      </c>
      <c r="H12" s="43" t="s">
        <v>112</v>
      </c>
      <c r="I12" s="43" t="s">
        <v>132</v>
      </c>
      <c r="J12" s="44">
        <v>95831540.640000001</v>
      </c>
      <c r="K12" s="44">
        <v>47915770.32</v>
      </c>
      <c r="L12" s="44">
        <v>47915770.32</v>
      </c>
      <c r="M12" s="44">
        <v>0</v>
      </c>
      <c r="N12" s="44">
        <v>55271866.32</v>
      </c>
      <c r="O12" s="34">
        <v>55271866.32</v>
      </c>
      <c r="P12" s="34">
        <v>103187636.64</v>
      </c>
      <c r="Q12" s="43" t="s">
        <v>133</v>
      </c>
      <c r="R12" s="43" t="s">
        <v>134</v>
      </c>
      <c r="S12" s="43" t="s">
        <v>135</v>
      </c>
      <c r="T12" s="43" t="s">
        <v>81</v>
      </c>
      <c r="U12" s="41">
        <v>100</v>
      </c>
      <c r="V12" s="41">
        <v>0</v>
      </c>
      <c r="W12" s="41" t="s">
        <v>82</v>
      </c>
      <c r="X12" s="56">
        <v>1.5</v>
      </c>
      <c r="Y12" s="34">
        <v>3300.3146113989637</v>
      </c>
      <c r="Z12" s="44">
        <v>4950.4719170984454</v>
      </c>
      <c r="AA12" s="44">
        <v>31266</v>
      </c>
      <c r="AB12" s="44">
        <v>15633</v>
      </c>
      <c r="AC12" s="44">
        <v>18033</v>
      </c>
      <c r="AD12" s="44"/>
      <c r="AE12" s="44"/>
      <c r="AF12" s="44">
        <v>14505301.800000001</v>
      </c>
      <c r="AG12" s="44"/>
      <c r="AH12" s="44">
        <v>0</v>
      </c>
      <c r="AI12" s="44">
        <v>20844</v>
      </c>
      <c r="AJ12" s="44">
        <v>20844</v>
      </c>
      <c r="AK12" s="40">
        <v>44958</v>
      </c>
      <c r="AL12" s="40">
        <v>45352</v>
      </c>
      <c r="AM12" s="40"/>
      <c r="AN12" s="40">
        <v>44972</v>
      </c>
      <c r="AO12" s="40">
        <v>45383</v>
      </c>
      <c r="AP12" s="49"/>
      <c r="AQ12" s="41" t="s">
        <v>61</v>
      </c>
      <c r="AR12" s="41">
        <v>10</v>
      </c>
      <c r="AS12" s="34">
        <v>9583154.0639999993</v>
      </c>
      <c r="AT12" s="43"/>
      <c r="AU12" s="44">
        <v>0</v>
      </c>
      <c r="AV12" s="46">
        <v>55271866.32</v>
      </c>
      <c r="AW12" s="46">
        <v>55271866.32</v>
      </c>
      <c r="AX12" s="43" t="s">
        <v>62</v>
      </c>
    </row>
    <row r="13" spans="1:51" ht="15.75" customHeight="1" x14ac:dyDescent="0.25">
      <c r="A13" s="39" t="s">
        <v>136</v>
      </c>
      <c r="B13" s="40">
        <v>44677</v>
      </c>
      <c r="C13" s="41">
        <v>1416</v>
      </c>
      <c r="D13" s="39" t="s">
        <v>137</v>
      </c>
      <c r="E13" s="42" t="s">
        <v>138</v>
      </c>
      <c r="F13" s="40">
        <v>44712</v>
      </c>
      <c r="G13" s="41" t="s">
        <v>139</v>
      </c>
      <c r="H13" s="43" t="s">
        <v>140</v>
      </c>
      <c r="I13" s="43" t="s">
        <v>141</v>
      </c>
      <c r="J13" s="44">
        <v>2087771400</v>
      </c>
      <c r="K13" s="44" t="s">
        <v>142</v>
      </c>
      <c r="L13" s="44" t="s">
        <v>143</v>
      </c>
      <c r="M13" s="44">
        <v>0</v>
      </c>
      <c r="N13" s="44">
        <v>717974400</v>
      </c>
      <c r="O13" s="34">
        <v>1344228600</v>
      </c>
      <c r="P13" s="34">
        <v>2714025600</v>
      </c>
      <c r="Q13" s="43" t="s">
        <v>144</v>
      </c>
      <c r="R13" s="43" t="s">
        <v>145</v>
      </c>
      <c r="S13" s="43" t="s">
        <v>146</v>
      </c>
      <c r="T13" s="43" t="s">
        <v>147</v>
      </c>
      <c r="U13" s="41">
        <v>0</v>
      </c>
      <c r="V13" s="41">
        <v>100</v>
      </c>
      <c r="W13" s="41" t="s">
        <v>59</v>
      </c>
      <c r="X13" s="50">
        <v>1</v>
      </c>
      <c r="Y13" s="34">
        <v>85800</v>
      </c>
      <c r="Z13" s="44">
        <v>85800</v>
      </c>
      <c r="AA13" s="44">
        <v>31632</v>
      </c>
      <c r="AB13" s="44">
        <v>7597</v>
      </c>
      <c r="AC13" s="57">
        <v>8368</v>
      </c>
      <c r="AD13" s="44">
        <v>15667</v>
      </c>
      <c r="AE13" s="44"/>
      <c r="AF13" s="44">
        <v>0</v>
      </c>
      <c r="AG13" s="44"/>
      <c r="AH13" s="44">
        <v>0</v>
      </c>
      <c r="AI13" s="44">
        <v>24333</v>
      </c>
      <c r="AJ13" s="44">
        <v>24333</v>
      </c>
      <c r="AK13" s="40">
        <v>44936</v>
      </c>
      <c r="AL13" s="40">
        <v>44986</v>
      </c>
      <c r="AM13" s="40">
        <v>45323</v>
      </c>
      <c r="AN13" s="40">
        <v>44958</v>
      </c>
      <c r="AO13" s="40">
        <v>45000</v>
      </c>
      <c r="AP13" s="49">
        <v>45352</v>
      </c>
      <c r="AQ13" s="41" t="s">
        <v>61</v>
      </c>
      <c r="AR13" s="41">
        <v>10</v>
      </c>
      <c r="AS13" s="34">
        <v>208777140</v>
      </c>
      <c r="AT13" s="43"/>
      <c r="AU13" s="44">
        <v>1369797000</v>
      </c>
      <c r="AV13" s="46">
        <v>0</v>
      </c>
      <c r="AW13" s="46">
        <v>1369797000</v>
      </c>
      <c r="AX13" s="43" t="s">
        <v>62</v>
      </c>
    </row>
    <row r="14" spans="1:51" ht="15.75" customHeight="1" x14ac:dyDescent="0.25">
      <c r="A14" s="39" t="s">
        <v>148</v>
      </c>
      <c r="B14" s="40">
        <v>44677</v>
      </c>
      <c r="C14" s="41">
        <v>1416</v>
      </c>
      <c r="D14" s="39" t="s">
        <v>149</v>
      </c>
      <c r="E14" s="42" t="s">
        <v>150</v>
      </c>
      <c r="F14" s="40">
        <v>44711</v>
      </c>
      <c r="G14" s="39" t="s">
        <v>151</v>
      </c>
      <c r="H14" s="43" t="s">
        <v>53</v>
      </c>
      <c r="I14" s="43" t="s">
        <v>152</v>
      </c>
      <c r="J14" s="44">
        <v>2082265948.3499999</v>
      </c>
      <c r="K14" s="44" t="s">
        <v>153</v>
      </c>
      <c r="L14" s="44" t="s">
        <v>154</v>
      </c>
      <c r="M14" s="44">
        <v>0</v>
      </c>
      <c r="N14" s="44">
        <v>694979649</v>
      </c>
      <c r="O14" s="34">
        <v>694979649</v>
      </c>
      <c r="P14" s="34">
        <v>2082265948.3499999</v>
      </c>
      <c r="Q14" s="43" t="s">
        <v>155</v>
      </c>
      <c r="R14" s="43" t="s">
        <v>156</v>
      </c>
      <c r="S14" s="43" t="s">
        <v>157</v>
      </c>
      <c r="T14" s="43" t="s">
        <v>81</v>
      </c>
      <c r="U14" s="41">
        <v>100</v>
      </c>
      <c r="V14" s="41">
        <v>0</v>
      </c>
      <c r="W14" s="41" t="s">
        <v>59</v>
      </c>
      <c r="X14" s="50">
        <v>21</v>
      </c>
      <c r="Y14" s="34">
        <v>14142.849999999999</v>
      </c>
      <c r="Z14" s="44">
        <v>296999.84999999998</v>
      </c>
      <c r="AA14" s="44">
        <v>147231</v>
      </c>
      <c r="AB14" s="44">
        <v>48951</v>
      </c>
      <c r="AC14" s="44">
        <v>49140</v>
      </c>
      <c r="AD14" s="44">
        <v>49140</v>
      </c>
      <c r="AE14" s="44"/>
      <c r="AF14" s="44">
        <v>0</v>
      </c>
      <c r="AG14" s="44"/>
      <c r="AH14" s="44">
        <v>0</v>
      </c>
      <c r="AI14" s="44">
        <v>7011</v>
      </c>
      <c r="AJ14" s="44">
        <v>7011</v>
      </c>
      <c r="AK14" s="40">
        <v>44936</v>
      </c>
      <c r="AL14" s="40">
        <v>44986</v>
      </c>
      <c r="AM14" s="40">
        <v>45352</v>
      </c>
      <c r="AN14" s="40">
        <v>44951</v>
      </c>
      <c r="AO14" s="40">
        <v>45000</v>
      </c>
      <c r="AP14" s="49">
        <v>45383</v>
      </c>
      <c r="AQ14" s="41" t="s">
        <v>61</v>
      </c>
      <c r="AR14" s="41">
        <v>10</v>
      </c>
      <c r="AS14" s="34">
        <v>208226594.83500001</v>
      </c>
      <c r="AT14" s="43"/>
      <c r="AU14" s="44">
        <v>1387286299.3499999</v>
      </c>
      <c r="AV14" s="46">
        <v>0</v>
      </c>
      <c r="AW14" s="46">
        <v>1387286299.3499999</v>
      </c>
      <c r="AX14" s="43" t="s">
        <v>62</v>
      </c>
    </row>
    <row r="15" spans="1:51" ht="15.75" customHeight="1" x14ac:dyDescent="0.25">
      <c r="A15" s="39" t="s">
        <v>158</v>
      </c>
      <c r="B15" s="40">
        <v>44678</v>
      </c>
      <c r="C15" s="41">
        <v>1416</v>
      </c>
      <c r="D15" s="39" t="s">
        <v>159</v>
      </c>
      <c r="E15" s="42" t="s">
        <v>160</v>
      </c>
      <c r="F15" s="40">
        <v>44720</v>
      </c>
      <c r="G15" s="39" t="s">
        <v>161</v>
      </c>
      <c r="H15" s="43" t="s">
        <v>112</v>
      </c>
      <c r="I15" s="43" t="s">
        <v>162</v>
      </c>
      <c r="J15" s="44">
        <v>2419113638.4000001</v>
      </c>
      <c r="K15" s="44" t="s">
        <v>163</v>
      </c>
      <c r="L15" s="44" t="s">
        <v>163</v>
      </c>
      <c r="M15" s="44">
        <v>0</v>
      </c>
      <c r="N15" s="44">
        <v>1209556819.2</v>
      </c>
      <c r="O15" s="34">
        <v>1209556819.2</v>
      </c>
      <c r="P15" s="34">
        <v>2419113638.4000001</v>
      </c>
      <c r="Q15" s="43" t="s">
        <v>133</v>
      </c>
      <c r="R15" s="43" t="s">
        <v>164</v>
      </c>
      <c r="S15" s="43" t="s">
        <v>135</v>
      </c>
      <c r="T15" s="43" t="s">
        <v>81</v>
      </c>
      <c r="U15" s="41">
        <v>100</v>
      </c>
      <c r="V15" s="41">
        <v>0</v>
      </c>
      <c r="W15" s="41" t="s">
        <v>82</v>
      </c>
      <c r="X15" s="50">
        <v>1.5</v>
      </c>
      <c r="Y15" s="34">
        <v>6006.4000000000005</v>
      </c>
      <c r="Z15" s="44">
        <v>9009.6</v>
      </c>
      <c r="AA15" s="44">
        <v>402756</v>
      </c>
      <c r="AB15" s="44">
        <v>201378</v>
      </c>
      <c r="AC15" s="44">
        <v>201378</v>
      </c>
      <c r="AD15" s="44"/>
      <c r="AE15" s="44"/>
      <c r="AF15" s="44">
        <v>47462572.800000004</v>
      </c>
      <c r="AG15" s="44"/>
      <c r="AH15" s="44">
        <v>0</v>
      </c>
      <c r="AI15" s="44">
        <v>268504</v>
      </c>
      <c r="AJ15" s="44">
        <v>268504</v>
      </c>
      <c r="AK15" s="40">
        <v>44958</v>
      </c>
      <c r="AL15" s="40">
        <v>45352</v>
      </c>
      <c r="AM15" s="40"/>
      <c r="AN15" s="40">
        <v>44972</v>
      </c>
      <c r="AO15" s="40">
        <v>45383</v>
      </c>
      <c r="AP15" s="49"/>
      <c r="AQ15" s="41" t="s">
        <v>61</v>
      </c>
      <c r="AR15" s="41">
        <v>10</v>
      </c>
      <c r="AS15" s="34">
        <v>241911363.84</v>
      </c>
      <c r="AT15" s="43"/>
      <c r="AU15" s="44">
        <v>1209556819.2</v>
      </c>
      <c r="AV15" s="46">
        <v>0</v>
      </c>
      <c r="AW15" s="46">
        <v>1209556819.2</v>
      </c>
      <c r="AX15" s="43" t="s">
        <v>62</v>
      </c>
    </row>
    <row r="16" spans="1:51" ht="15.75" customHeight="1" x14ac:dyDescent="0.25">
      <c r="A16" s="39" t="s">
        <v>165</v>
      </c>
      <c r="B16" s="40">
        <v>44678</v>
      </c>
      <c r="C16" s="41">
        <v>1416</v>
      </c>
      <c r="D16" s="39" t="s">
        <v>166</v>
      </c>
      <c r="E16" s="42" t="s">
        <v>167</v>
      </c>
      <c r="F16" s="40">
        <v>44711</v>
      </c>
      <c r="G16" s="39" t="s">
        <v>168</v>
      </c>
      <c r="H16" s="43" t="s">
        <v>53</v>
      </c>
      <c r="I16" s="43" t="s">
        <v>169</v>
      </c>
      <c r="J16" s="44">
        <v>11608792.560000001</v>
      </c>
      <c r="K16" s="44" t="s">
        <v>170</v>
      </c>
      <c r="L16" s="44" t="s">
        <v>170</v>
      </c>
      <c r="M16" s="44">
        <v>0</v>
      </c>
      <c r="N16" s="44">
        <v>5804396.2800000003</v>
      </c>
      <c r="O16" s="34">
        <v>5061973.5</v>
      </c>
      <c r="P16" s="34">
        <v>10866369.779999999</v>
      </c>
      <c r="Q16" s="43" t="s">
        <v>171</v>
      </c>
      <c r="R16" s="43" t="s">
        <v>172</v>
      </c>
      <c r="S16" s="43" t="s">
        <v>173</v>
      </c>
      <c r="T16" s="43" t="s">
        <v>93</v>
      </c>
      <c r="U16" s="41">
        <v>0</v>
      </c>
      <c r="V16" s="41">
        <v>100</v>
      </c>
      <c r="W16" s="41" t="s">
        <v>59</v>
      </c>
      <c r="X16" s="50">
        <v>2</v>
      </c>
      <c r="Y16" s="34">
        <v>22497.66</v>
      </c>
      <c r="Z16" s="44">
        <v>44995.32</v>
      </c>
      <c r="AA16" s="44">
        <v>483</v>
      </c>
      <c r="AB16" s="44">
        <v>258</v>
      </c>
      <c r="AC16" s="44">
        <v>225</v>
      </c>
      <c r="AD16" s="44"/>
      <c r="AE16" s="44"/>
      <c r="AF16" s="44">
        <v>0</v>
      </c>
      <c r="AG16" s="44"/>
      <c r="AH16" s="44">
        <v>0</v>
      </c>
      <c r="AI16" s="44">
        <v>258</v>
      </c>
      <c r="AJ16" s="44">
        <v>258</v>
      </c>
      <c r="AK16" s="40">
        <v>44958</v>
      </c>
      <c r="AL16" s="40">
        <v>45352</v>
      </c>
      <c r="AM16" s="40"/>
      <c r="AN16" s="40">
        <v>44972</v>
      </c>
      <c r="AO16" s="40">
        <v>45383</v>
      </c>
      <c r="AP16" s="49"/>
      <c r="AQ16" s="41" t="s">
        <v>61</v>
      </c>
      <c r="AR16" s="41">
        <v>10</v>
      </c>
      <c r="AS16" s="34">
        <v>1160879.2560000001</v>
      </c>
      <c r="AT16" s="43"/>
      <c r="AU16" s="44">
        <v>5804396.2800000003</v>
      </c>
      <c r="AV16" s="46">
        <v>0</v>
      </c>
      <c r="AW16" s="46">
        <v>5804396.2800000003</v>
      </c>
      <c r="AX16" s="43" t="s">
        <v>62</v>
      </c>
    </row>
    <row r="17" spans="1:50" ht="15.75" customHeight="1" x14ac:dyDescent="0.25">
      <c r="A17" s="39" t="s">
        <v>174</v>
      </c>
      <c r="B17" s="40">
        <v>44678</v>
      </c>
      <c r="C17" s="41">
        <v>1416</v>
      </c>
      <c r="D17" s="39" t="s">
        <v>175</v>
      </c>
      <c r="E17" s="42" t="s">
        <v>176</v>
      </c>
      <c r="F17" s="40">
        <v>44711</v>
      </c>
      <c r="G17" s="39" t="s">
        <v>177</v>
      </c>
      <c r="H17" s="43" t="s">
        <v>87</v>
      </c>
      <c r="I17" s="43" t="s">
        <v>178</v>
      </c>
      <c r="J17" s="44">
        <v>200319360</v>
      </c>
      <c r="K17" s="44" t="s">
        <v>179</v>
      </c>
      <c r="L17" s="44" t="s">
        <v>180</v>
      </c>
      <c r="M17" s="44">
        <v>0</v>
      </c>
      <c r="N17" s="44">
        <v>67241760</v>
      </c>
      <c r="O17" s="34">
        <v>127332720</v>
      </c>
      <c r="P17" s="34">
        <v>260410320</v>
      </c>
      <c r="Q17" s="43" t="s">
        <v>90</v>
      </c>
      <c r="R17" s="43" t="s">
        <v>181</v>
      </c>
      <c r="S17" s="43" t="s">
        <v>92</v>
      </c>
      <c r="T17" s="43" t="s">
        <v>93</v>
      </c>
      <c r="U17" s="41">
        <v>0</v>
      </c>
      <c r="V17" s="41">
        <v>100</v>
      </c>
      <c r="W17" s="41" t="s">
        <v>94</v>
      </c>
      <c r="X17" s="50">
        <v>2000</v>
      </c>
      <c r="Y17" s="34">
        <v>12.12</v>
      </c>
      <c r="Z17" s="44">
        <v>24240</v>
      </c>
      <c r="AA17" s="44">
        <v>21486000</v>
      </c>
      <c r="AB17" s="44">
        <v>5432000</v>
      </c>
      <c r="AC17" s="44">
        <v>5548000</v>
      </c>
      <c r="AD17" s="44">
        <v>10506000</v>
      </c>
      <c r="AE17" s="44"/>
      <c r="AF17" s="44">
        <v>0</v>
      </c>
      <c r="AG17" s="44"/>
      <c r="AH17" s="44">
        <v>0</v>
      </c>
      <c r="AI17" s="44">
        <v>8264</v>
      </c>
      <c r="AJ17" s="44">
        <v>8264</v>
      </c>
      <c r="AK17" s="40">
        <v>44967</v>
      </c>
      <c r="AL17" s="40">
        <v>44986</v>
      </c>
      <c r="AM17" s="40">
        <v>45352</v>
      </c>
      <c r="AN17" s="40">
        <v>44982</v>
      </c>
      <c r="AO17" s="40">
        <v>45000</v>
      </c>
      <c r="AP17" s="49">
        <v>45383</v>
      </c>
      <c r="AQ17" s="41" t="s">
        <v>61</v>
      </c>
      <c r="AR17" s="41">
        <v>10</v>
      </c>
      <c r="AS17" s="34">
        <v>20031936</v>
      </c>
      <c r="AT17" s="43"/>
      <c r="AU17" s="34">
        <v>127332720</v>
      </c>
      <c r="AV17" s="46">
        <v>0</v>
      </c>
      <c r="AW17" s="34">
        <v>127332720</v>
      </c>
      <c r="AX17" s="43" t="s">
        <v>62</v>
      </c>
    </row>
    <row r="18" spans="1:50" ht="15.75" customHeight="1" x14ac:dyDescent="0.25">
      <c r="A18" s="39" t="s">
        <v>182</v>
      </c>
      <c r="B18" s="40">
        <v>44678</v>
      </c>
      <c r="C18" s="41">
        <v>1416</v>
      </c>
      <c r="D18" s="39" t="s">
        <v>183</v>
      </c>
      <c r="E18" s="42" t="s">
        <v>184</v>
      </c>
      <c r="F18" s="40">
        <v>44711</v>
      </c>
      <c r="G18" s="39" t="s">
        <v>185</v>
      </c>
      <c r="H18" s="43" t="s">
        <v>53</v>
      </c>
      <c r="I18" s="43" t="s">
        <v>186</v>
      </c>
      <c r="J18" s="44">
        <v>9624025.5999999996</v>
      </c>
      <c r="K18" s="44" t="s">
        <v>187</v>
      </c>
      <c r="L18" s="44" t="s">
        <v>187</v>
      </c>
      <c r="M18" s="44">
        <v>0</v>
      </c>
      <c r="N18" s="44">
        <v>4812012.8</v>
      </c>
      <c r="O18" s="34">
        <v>6015016</v>
      </c>
      <c r="P18" s="34">
        <v>10827028.800000001</v>
      </c>
      <c r="Q18" s="43" t="s">
        <v>188</v>
      </c>
      <c r="R18" s="43" t="s">
        <v>189</v>
      </c>
      <c r="S18" s="43" t="s">
        <v>190</v>
      </c>
      <c r="T18" s="43" t="s">
        <v>58</v>
      </c>
      <c r="U18" s="48">
        <v>0</v>
      </c>
      <c r="V18" s="41">
        <v>100</v>
      </c>
      <c r="W18" s="41" t="s">
        <v>82</v>
      </c>
      <c r="X18" s="50">
        <v>4</v>
      </c>
      <c r="Y18" s="34">
        <v>9666.99</v>
      </c>
      <c r="Z18" s="44">
        <v>38667.96</v>
      </c>
      <c r="AA18" s="44">
        <v>1120</v>
      </c>
      <c r="AB18" s="44">
        <v>560</v>
      </c>
      <c r="AC18" s="44">
        <v>560</v>
      </c>
      <c r="AD18" s="44"/>
      <c r="AE18" s="44"/>
      <c r="AF18" s="44">
        <v>0</v>
      </c>
      <c r="AG18" s="44"/>
      <c r="AH18" s="44">
        <v>0</v>
      </c>
      <c r="AI18" s="44">
        <v>280</v>
      </c>
      <c r="AJ18" s="44">
        <v>280</v>
      </c>
      <c r="AK18" s="40">
        <v>44986</v>
      </c>
      <c r="AL18" s="40">
        <v>45352</v>
      </c>
      <c r="AM18" s="40"/>
      <c r="AN18" s="40">
        <v>45000</v>
      </c>
      <c r="AO18" s="49">
        <v>45383</v>
      </c>
      <c r="AP18" s="49"/>
      <c r="AQ18" s="41" t="s">
        <v>61</v>
      </c>
      <c r="AR18" s="41">
        <v>10</v>
      </c>
      <c r="AS18" s="34">
        <v>962402.56</v>
      </c>
      <c r="AT18" s="43"/>
      <c r="AU18" s="44">
        <v>4812012.8</v>
      </c>
      <c r="AV18" s="46">
        <v>0</v>
      </c>
      <c r="AW18" s="46">
        <v>4812012.8</v>
      </c>
      <c r="AX18" s="43" t="s">
        <v>62</v>
      </c>
    </row>
    <row r="19" spans="1:50" ht="15.75" customHeight="1" x14ac:dyDescent="0.25">
      <c r="A19" s="39" t="s">
        <v>191</v>
      </c>
      <c r="B19" s="40">
        <v>44679</v>
      </c>
      <c r="C19" s="41">
        <v>1416</v>
      </c>
      <c r="D19" s="39" t="s">
        <v>192</v>
      </c>
      <c r="E19" s="42" t="s">
        <v>193</v>
      </c>
      <c r="F19" s="40">
        <v>44711</v>
      </c>
      <c r="G19" s="39" t="s">
        <v>194</v>
      </c>
      <c r="H19" s="43" t="s">
        <v>53</v>
      </c>
      <c r="I19" s="43" t="s">
        <v>195</v>
      </c>
      <c r="J19" s="44">
        <v>44846945.640000001</v>
      </c>
      <c r="K19" s="44" t="s">
        <v>196</v>
      </c>
      <c r="L19" s="44" t="s">
        <v>196</v>
      </c>
      <c r="M19" s="44">
        <v>0</v>
      </c>
      <c r="N19" s="44">
        <v>22423472.82</v>
      </c>
      <c r="O19" s="34">
        <v>35788456.619999997</v>
      </c>
      <c r="P19" s="34">
        <v>58211929.439999998</v>
      </c>
      <c r="Q19" s="43" t="s">
        <v>197</v>
      </c>
      <c r="R19" s="43" t="s">
        <v>198</v>
      </c>
      <c r="S19" s="43" t="s">
        <v>199</v>
      </c>
      <c r="T19" s="43" t="s">
        <v>81</v>
      </c>
      <c r="U19" s="48">
        <v>100</v>
      </c>
      <c r="V19" s="41">
        <v>0</v>
      </c>
      <c r="W19" s="41" t="s">
        <v>59</v>
      </c>
      <c r="X19" s="50">
        <v>21</v>
      </c>
      <c r="Y19" s="34">
        <v>9178.7968211920524</v>
      </c>
      <c r="Z19" s="44">
        <v>192754.7332450331</v>
      </c>
      <c r="AA19" s="44">
        <v>6342</v>
      </c>
      <c r="AB19" s="44">
        <v>3171</v>
      </c>
      <c r="AC19" s="44">
        <v>3171</v>
      </c>
      <c r="AD19" s="44"/>
      <c r="AE19" s="44"/>
      <c r="AF19" s="44">
        <v>0</v>
      </c>
      <c r="AG19" s="44"/>
      <c r="AH19" s="44">
        <v>0</v>
      </c>
      <c r="AI19" s="44">
        <v>302</v>
      </c>
      <c r="AJ19" s="44">
        <v>302</v>
      </c>
      <c r="AK19" s="40">
        <v>44986</v>
      </c>
      <c r="AL19" s="40">
        <v>45352</v>
      </c>
      <c r="AM19" s="40"/>
      <c r="AN19" s="40">
        <v>45000</v>
      </c>
      <c r="AO19" s="49">
        <v>45383</v>
      </c>
      <c r="AP19" s="49"/>
      <c r="AQ19" s="41" t="s">
        <v>61</v>
      </c>
      <c r="AR19" s="41">
        <v>10</v>
      </c>
      <c r="AS19" s="34">
        <v>4484694.5639999993</v>
      </c>
      <c r="AT19" s="43"/>
      <c r="AU19" s="44">
        <v>22423472.82</v>
      </c>
      <c r="AV19" s="46">
        <v>0</v>
      </c>
      <c r="AW19" s="46">
        <v>22423472.82</v>
      </c>
      <c r="AX19" s="43" t="s">
        <v>62</v>
      </c>
    </row>
    <row r="20" spans="1:50" ht="15.75" customHeight="1" x14ac:dyDescent="0.25">
      <c r="A20" s="39" t="s">
        <v>200</v>
      </c>
      <c r="B20" s="40">
        <v>44680</v>
      </c>
      <c r="C20" s="41">
        <v>1416</v>
      </c>
      <c r="D20" s="39" t="s">
        <v>201</v>
      </c>
      <c r="E20" s="42" t="s">
        <v>202</v>
      </c>
      <c r="F20" s="40">
        <v>44713</v>
      </c>
      <c r="G20" s="39" t="s">
        <v>203</v>
      </c>
      <c r="H20" s="43" t="s">
        <v>204</v>
      </c>
      <c r="I20" s="43" t="s">
        <v>205</v>
      </c>
      <c r="J20" s="44">
        <v>761678714.15999997</v>
      </c>
      <c r="K20" s="44" t="s">
        <v>206</v>
      </c>
      <c r="L20" s="44" t="s">
        <v>206</v>
      </c>
      <c r="M20" s="44">
        <v>0</v>
      </c>
      <c r="N20" s="44">
        <v>377028331.68000001</v>
      </c>
      <c r="O20" s="34">
        <v>377028331.68000001</v>
      </c>
      <c r="P20" s="34">
        <v>754056663.36000001</v>
      </c>
      <c r="Q20" s="43" t="s">
        <v>207</v>
      </c>
      <c r="R20" s="43" t="s">
        <v>208</v>
      </c>
      <c r="S20" s="43" t="s">
        <v>209</v>
      </c>
      <c r="T20" s="43" t="s">
        <v>81</v>
      </c>
      <c r="U20" s="41">
        <v>100</v>
      </c>
      <c r="V20" s="41">
        <v>0</v>
      </c>
      <c r="W20" s="41" t="s">
        <v>59</v>
      </c>
      <c r="X20" s="54">
        <v>21</v>
      </c>
      <c r="Y20" s="34">
        <v>4412.32</v>
      </c>
      <c r="Z20" s="44">
        <v>92658.72</v>
      </c>
      <c r="AA20" s="44">
        <v>170898</v>
      </c>
      <c r="AB20" s="44">
        <v>85449</v>
      </c>
      <c r="AC20" s="44">
        <v>85449</v>
      </c>
      <c r="AD20" s="44"/>
      <c r="AE20" s="44"/>
      <c r="AF20" s="44">
        <v>0</v>
      </c>
      <c r="AG20" s="44"/>
      <c r="AH20" s="44">
        <v>0</v>
      </c>
      <c r="AI20" s="44">
        <v>8138</v>
      </c>
      <c r="AJ20" s="44">
        <v>8138</v>
      </c>
      <c r="AK20" s="40">
        <v>44958</v>
      </c>
      <c r="AL20" s="40">
        <v>45352</v>
      </c>
      <c r="AM20" s="40"/>
      <c r="AN20" s="40">
        <v>44972</v>
      </c>
      <c r="AO20" s="49">
        <v>45383</v>
      </c>
      <c r="AP20" s="49"/>
      <c r="AQ20" s="41" t="s">
        <v>61</v>
      </c>
      <c r="AR20" s="41">
        <v>10</v>
      </c>
      <c r="AS20" s="34">
        <v>76167871.415999994</v>
      </c>
      <c r="AT20" s="43"/>
      <c r="AU20" s="44">
        <v>377028331.68000001</v>
      </c>
      <c r="AV20" s="46">
        <v>0</v>
      </c>
      <c r="AW20" s="46">
        <v>377028331.68000001</v>
      </c>
      <c r="AX20" s="43" t="s">
        <v>62</v>
      </c>
    </row>
    <row r="21" spans="1:50" ht="15.75" customHeight="1" x14ac:dyDescent="0.25">
      <c r="A21" s="39" t="s">
        <v>210</v>
      </c>
      <c r="B21" s="40">
        <v>44680</v>
      </c>
      <c r="C21" s="41">
        <v>1416</v>
      </c>
      <c r="D21" s="39" t="s">
        <v>211</v>
      </c>
      <c r="E21" s="42" t="s">
        <v>212</v>
      </c>
      <c r="F21" s="40">
        <v>44712</v>
      </c>
      <c r="G21" s="39" t="s">
        <v>213</v>
      </c>
      <c r="H21" s="43" t="s">
        <v>214</v>
      </c>
      <c r="I21" s="43" t="s">
        <v>215</v>
      </c>
      <c r="J21" s="44">
        <v>61486783.68</v>
      </c>
      <c r="K21" s="44" t="s">
        <v>216</v>
      </c>
      <c r="L21" s="44" t="s">
        <v>216</v>
      </c>
      <c r="M21" s="44">
        <v>0</v>
      </c>
      <c r="N21" s="44">
        <v>29974785.120000001</v>
      </c>
      <c r="O21" s="34">
        <v>29974785.120000001</v>
      </c>
      <c r="P21" s="34">
        <v>59949570.240000002</v>
      </c>
      <c r="Q21" s="43" t="s">
        <v>217</v>
      </c>
      <c r="R21" s="43" t="s">
        <v>218</v>
      </c>
      <c r="S21" s="43" t="s">
        <v>219</v>
      </c>
      <c r="T21" s="43" t="s">
        <v>81</v>
      </c>
      <c r="U21" s="41">
        <v>100</v>
      </c>
      <c r="V21" s="41">
        <v>0</v>
      </c>
      <c r="W21" s="41" t="s">
        <v>59</v>
      </c>
      <c r="X21" s="54">
        <v>21</v>
      </c>
      <c r="Y21" s="34">
        <v>3076.23</v>
      </c>
      <c r="Z21" s="44">
        <v>64600.83</v>
      </c>
      <c r="AA21" s="44">
        <v>19488</v>
      </c>
      <c r="AB21" s="44">
        <v>9744</v>
      </c>
      <c r="AC21" s="44">
        <v>9744</v>
      </c>
      <c r="AD21" s="44"/>
      <c r="AE21" s="44"/>
      <c r="AF21" s="44">
        <v>0</v>
      </c>
      <c r="AG21" s="44"/>
      <c r="AH21" s="44">
        <v>0</v>
      </c>
      <c r="AI21" s="44">
        <v>928</v>
      </c>
      <c r="AJ21" s="44">
        <v>928</v>
      </c>
      <c r="AK21" s="40">
        <v>44958</v>
      </c>
      <c r="AL21" s="40">
        <v>45292</v>
      </c>
      <c r="AM21" s="40"/>
      <c r="AN21" s="40">
        <v>44972</v>
      </c>
      <c r="AO21" s="40">
        <v>45366</v>
      </c>
      <c r="AP21" s="49"/>
      <c r="AQ21" s="41" t="s">
        <v>220</v>
      </c>
      <c r="AR21" s="41">
        <v>10</v>
      </c>
      <c r="AS21" s="34">
        <v>6148678.3679999998</v>
      </c>
      <c r="AT21" s="43"/>
      <c r="AU21" s="44">
        <v>29974785.120000001</v>
      </c>
      <c r="AV21" s="46">
        <v>0</v>
      </c>
      <c r="AW21" s="46">
        <v>29974785.120000001</v>
      </c>
      <c r="AX21" s="43" t="s">
        <v>62</v>
      </c>
    </row>
    <row r="22" spans="1:50" ht="15.75" customHeight="1" x14ac:dyDescent="0.25">
      <c r="A22" s="39" t="s">
        <v>221</v>
      </c>
      <c r="B22" s="40">
        <v>44680</v>
      </c>
      <c r="C22" s="41">
        <v>1416</v>
      </c>
      <c r="D22" s="39" t="s">
        <v>222</v>
      </c>
      <c r="E22" s="42" t="s">
        <v>223</v>
      </c>
      <c r="F22" s="40">
        <v>44714</v>
      </c>
      <c r="G22" s="39" t="s">
        <v>224</v>
      </c>
      <c r="H22" s="43" t="s">
        <v>225</v>
      </c>
      <c r="I22" s="43" t="s">
        <v>226</v>
      </c>
      <c r="J22" s="44">
        <v>3291225799.6799998</v>
      </c>
      <c r="K22" s="44" t="s">
        <v>227</v>
      </c>
      <c r="L22" s="44" t="s">
        <v>227</v>
      </c>
      <c r="M22" s="44">
        <v>0</v>
      </c>
      <c r="N22" s="44">
        <v>1637382418.5599999</v>
      </c>
      <c r="O22" s="34">
        <v>1454542881.1199999</v>
      </c>
      <c r="P22" s="44">
        <v>3091925299.6799998</v>
      </c>
      <c r="Q22" s="43" t="s">
        <v>228</v>
      </c>
      <c r="R22" s="43" t="s">
        <v>229</v>
      </c>
      <c r="S22" s="43" t="s">
        <v>230</v>
      </c>
      <c r="T22" s="43" t="s">
        <v>81</v>
      </c>
      <c r="U22" s="41">
        <v>100</v>
      </c>
      <c r="V22" s="41">
        <v>0</v>
      </c>
      <c r="W22" s="41" t="s">
        <v>59</v>
      </c>
      <c r="X22" s="54">
        <v>21</v>
      </c>
      <c r="Y22" s="34">
        <v>4605.6849999999995</v>
      </c>
      <c r="Z22" s="44">
        <v>96719.384999999995</v>
      </c>
      <c r="AA22" s="44">
        <v>671328</v>
      </c>
      <c r="AB22" s="44">
        <v>335664</v>
      </c>
      <c r="AC22" s="44">
        <v>335664</v>
      </c>
      <c r="AD22" s="44">
        <v>0</v>
      </c>
      <c r="AE22" s="44"/>
      <c r="AF22" s="44">
        <v>409755.36</v>
      </c>
      <c r="AG22" s="44"/>
      <c r="AH22" s="44">
        <v>0</v>
      </c>
      <c r="AI22" s="44">
        <v>0</v>
      </c>
      <c r="AJ22" s="44">
        <v>0</v>
      </c>
      <c r="AK22" s="40">
        <v>44958</v>
      </c>
      <c r="AL22" s="40">
        <v>45352</v>
      </c>
      <c r="AM22" s="40"/>
      <c r="AN22" s="40">
        <v>44972</v>
      </c>
      <c r="AO22" s="40">
        <v>45383</v>
      </c>
      <c r="AP22" s="49"/>
      <c r="AQ22" s="41" t="s">
        <v>61</v>
      </c>
      <c r="AR22" s="41">
        <v>10</v>
      </c>
      <c r="AS22" s="34">
        <v>329122579.96799999</v>
      </c>
      <c r="AT22" s="43"/>
      <c r="AU22" s="44">
        <v>1637382418.5599999</v>
      </c>
      <c r="AV22" s="46">
        <v>0</v>
      </c>
      <c r="AW22" s="46">
        <v>1637382418.5599999</v>
      </c>
      <c r="AX22" s="43" t="s">
        <v>62</v>
      </c>
    </row>
    <row r="23" spans="1:50" ht="15.75" customHeight="1" x14ac:dyDescent="0.25">
      <c r="A23" s="39" t="s">
        <v>231</v>
      </c>
      <c r="B23" s="40">
        <v>44680</v>
      </c>
      <c r="C23" s="41">
        <v>1416</v>
      </c>
      <c r="D23" s="39" t="s">
        <v>232</v>
      </c>
      <c r="E23" s="42" t="s">
        <v>233</v>
      </c>
      <c r="F23" s="40">
        <v>44712</v>
      </c>
      <c r="G23" s="39" t="s">
        <v>234</v>
      </c>
      <c r="H23" s="43" t="s">
        <v>214</v>
      </c>
      <c r="I23" s="43" t="s">
        <v>235</v>
      </c>
      <c r="J23" s="44">
        <v>268892744.39999998</v>
      </c>
      <c r="K23" s="44" t="s">
        <v>236</v>
      </c>
      <c r="L23" s="44" t="s">
        <v>236</v>
      </c>
      <c r="M23" s="44">
        <v>0</v>
      </c>
      <c r="N23" s="44">
        <v>132429619.34999999</v>
      </c>
      <c r="O23" s="34">
        <v>132429619.34999999</v>
      </c>
      <c r="P23" s="34">
        <v>264859238.69999999</v>
      </c>
      <c r="Q23" s="43" t="s">
        <v>217</v>
      </c>
      <c r="R23" s="43" t="s">
        <v>237</v>
      </c>
      <c r="S23" s="43" t="s">
        <v>219</v>
      </c>
      <c r="T23" s="43" t="s">
        <v>81</v>
      </c>
      <c r="U23" s="48">
        <v>0</v>
      </c>
      <c r="V23" s="41">
        <v>100</v>
      </c>
      <c r="W23" s="41" t="s">
        <v>59</v>
      </c>
      <c r="X23" s="50">
        <v>21</v>
      </c>
      <c r="Y23" s="34">
        <v>4162.49</v>
      </c>
      <c r="Z23" s="44">
        <v>87412.29</v>
      </c>
      <c r="AA23" s="44">
        <v>63630</v>
      </c>
      <c r="AB23" s="44">
        <v>31815</v>
      </c>
      <c r="AC23" s="44">
        <v>31815</v>
      </c>
      <c r="AD23" s="44"/>
      <c r="AE23" s="44"/>
      <c r="AF23" s="44">
        <v>349649.16</v>
      </c>
      <c r="AG23" s="44"/>
      <c r="AH23" s="44">
        <v>0</v>
      </c>
      <c r="AI23" s="44">
        <v>3030</v>
      </c>
      <c r="AJ23" s="44">
        <v>3030</v>
      </c>
      <c r="AK23" s="40">
        <v>44958</v>
      </c>
      <c r="AL23" s="40">
        <v>45352</v>
      </c>
      <c r="AM23" s="40"/>
      <c r="AN23" s="40">
        <v>44972</v>
      </c>
      <c r="AO23" s="40">
        <v>45383</v>
      </c>
      <c r="AP23" s="49"/>
      <c r="AQ23" s="41" t="s">
        <v>220</v>
      </c>
      <c r="AR23" s="41">
        <v>10</v>
      </c>
      <c r="AS23" s="34">
        <v>26889274.440000001</v>
      </c>
      <c r="AT23" s="43"/>
      <c r="AU23" s="44">
        <v>132429619.34999999</v>
      </c>
      <c r="AV23" s="46">
        <v>0</v>
      </c>
      <c r="AW23" s="46">
        <v>132429619.34999999</v>
      </c>
      <c r="AX23" s="43" t="s">
        <v>62</v>
      </c>
    </row>
    <row r="24" spans="1:50" ht="15.75" customHeight="1" x14ac:dyDescent="0.25">
      <c r="A24" s="39" t="s">
        <v>238</v>
      </c>
      <c r="B24" s="40">
        <v>44685</v>
      </c>
      <c r="C24" s="41">
        <v>1416</v>
      </c>
      <c r="D24" s="39" t="s">
        <v>239</v>
      </c>
      <c r="E24" s="42" t="s">
        <v>240</v>
      </c>
      <c r="F24" s="40">
        <v>44626</v>
      </c>
      <c r="G24" s="39" t="s">
        <v>241</v>
      </c>
      <c r="H24" s="43" t="s">
        <v>112</v>
      </c>
      <c r="I24" s="43" t="s">
        <v>242</v>
      </c>
      <c r="J24" s="44">
        <v>1400150205</v>
      </c>
      <c r="K24" s="44" t="s">
        <v>243</v>
      </c>
      <c r="L24" s="44" t="s">
        <v>243</v>
      </c>
      <c r="M24" s="44">
        <v>0</v>
      </c>
      <c r="N24" s="44">
        <v>5880660.75</v>
      </c>
      <c r="O24" s="34">
        <v>5880660.75</v>
      </c>
      <c r="P24" s="44">
        <v>11761321.5</v>
      </c>
      <c r="Q24" s="43" t="s">
        <v>244</v>
      </c>
      <c r="R24" s="43" t="s">
        <v>245</v>
      </c>
      <c r="S24" s="43" t="s">
        <v>246</v>
      </c>
      <c r="T24" s="43" t="s">
        <v>81</v>
      </c>
      <c r="U24" s="48">
        <v>100</v>
      </c>
      <c r="V24" s="41">
        <v>0</v>
      </c>
      <c r="W24" s="41" t="s">
        <v>59</v>
      </c>
      <c r="X24" s="50">
        <v>28</v>
      </c>
      <c r="Y24" s="34">
        <v>7.87</v>
      </c>
      <c r="Z24" s="44">
        <v>220.36</v>
      </c>
      <c r="AA24" s="44">
        <v>1494450</v>
      </c>
      <c r="AB24" s="44">
        <v>747225</v>
      </c>
      <c r="AC24" s="44">
        <v>747225</v>
      </c>
      <c r="AD24" s="44"/>
      <c r="AE24" s="44"/>
      <c r="AF24" s="44">
        <v>40215.699999999997</v>
      </c>
      <c r="AG24" s="44"/>
      <c r="AH24" s="44">
        <v>0</v>
      </c>
      <c r="AI24" s="44">
        <v>53373.214285714283</v>
      </c>
      <c r="AJ24" s="44">
        <v>53374</v>
      </c>
      <c r="AK24" s="40">
        <v>44986</v>
      </c>
      <c r="AL24" s="40">
        <v>45352</v>
      </c>
      <c r="AM24" s="40"/>
      <c r="AN24" s="40">
        <v>45000</v>
      </c>
      <c r="AO24" s="40">
        <v>45383</v>
      </c>
      <c r="AP24" s="49"/>
      <c r="AQ24" s="41" t="s">
        <v>61</v>
      </c>
      <c r="AR24" s="41">
        <v>10</v>
      </c>
      <c r="AS24" s="34">
        <v>140015020.5</v>
      </c>
      <c r="AT24" s="43"/>
      <c r="AU24" s="44">
        <v>5880660.75</v>
      </c>
      <c r="AV24" s="46">
        <v>0</v>
      </c>
      <c r="AW24" s="46">
        <v>5880660.75</v>
      </c>
      <c r="AX24" s="43" t="s">
        <v>62</v>
      </c>
    </row>
    <row r="25" spans="1:50" ht="15.75" customHeight="1" x14ac:dyDescent="0.25">
      <c r="A25" s="39" t="s">
        <v>247</v>
      </c>
      <c r="B25" s="40">
        <v>44708</v>
      </c>
      <c r="C25" s="41">
        <v>1416</v>
      </c>
      <c r="D25" s="39" t="s">
        <v>248</v>
      </c>
      <c r="E25" s="42" t="s">
        <v>249</v>
      </c>
      <c r="F25" s="40">
        <v>44739</v>
      </c>
      <c r="G25" s="41" t="s">
        <v>250</v>
      </c>
      <c r="H25" s="43" t="s">
        <v>251</v>
      </c>
      <c r="I25" s="43" t="s">
        <v>252</v>
      </c>
      <c r="J25" s="44">
        <v>761721856</v>
      </c>
      <c r="K25" s="44" t="s">
        <v>253</v>
      </c>
      <c r="L25" s="44" t="s">
        <v>253</v>
      </c>
      <c r="M25" s="44">
        <v>0</v>
      </c>
      <c r="N25" s="44">
        <v>380860928</v>
      </c>
      <c r="O25" s="34">
        <v>380860928</v>
      </c>
      <c r="P25" s="34">
        <v>761721856</v>
      </c>
      <c r="Q25" s="43" t="s">
        <v>115</v>
      </c>
      <c r="R25" s="43" t="s">
        <v>254</v>
      </c>
      <c r="S25" s="43" t="s">
        <v>255</v>
      </c>
      <c r="T25" s="43" t="s">
        <v>81</v>
      </c>
      <c r="U25" s="41">
        <v>100</v>
      </c>
      <c r="V25" s="41">
        <v>0</v>
      </c>
      <c r="W25" s="41" t="s">
        <v>82</v>
      </c>
      <c r="X25" s="50">
        <v>28</v>
      </c>
      <c r="Y25" s="34">
        <v>258.39999999999998</v>
      </c>
      <c r="Z25" s="44">
        <v>7235.1999999999989</v>
      </c>
      <c r="AA25" s="44">
        <v>2947840</v>
      </c>
      <c r="AB25" s="44">
        <v>1473920</v>
      </c>
      <c r="AC25" s="44">
        <v>1473920</v>
      </c>
      <c r="AD25" s="44"/>
      <c r="AE25" s="44"/>
      <c r="AF25" s="44">
        <v>318348.79999999999</v>
      </c>
      <c r="AG25" s="44"/>
      <c r="AH25" s="44">
        <v>0</v>
      </c>
      <c r="AI25" s="44">
        <v>105280</v>
      </c>
      <c r="AJ25" s="44">
        <v>105280</v>
      </c>
      <c r="AK25" s="40">
        <v>44958</v>
      </c>
      <c r="AL25" s="40">
        <v>45323</v>
      </c>
      <c r="AM25" s="40"/>
      <c r="AN25" s="40">
        <v>44972</v>
      </c>
      <c r="AO25" s="40">
        <v>45352</v>
      </c>
      <c r="AP25" s="49"/>
      <c r="AQ25" s="41" t="s">
        <v>61</v>
      </c>
      <c r="AR25" s="41">
        <v>10</v>
      </c>
      <c r="AS25" s="34">
        <v>76172185.599999994</v>
      </c>
      <c r="AT25" s="43"/>
      <c r="AU25" s="44">
        <v>380860928</v>
      </c>
      <c r="AV25" s="46">
        <v>0</v>
      </c>
      <c r="AW25" s="46">
        <v>380860928</v>
      </c>
      <c r="AX25" s="43" t="s">
        <v>62</v>
      </c>
    </row>
    <row r="26" spans="1:50" ht="15.75" customHeight="1" x14ac:dyDescent="0.25">
      <c r="A26" s="39" t="s">
        <v>256</v>
      </c>
      <c r="B26" s="40">
        <v>44706</v>
      </c>
      <c r="C26" s="41">
        <v>1416</v>
      </c>
      <c r="D26" s="39" t="s">
        <v>257</v>
      </c>
      <c r="E26" s="42" t="s">
        <v>258</v>
      </c>
      <c r="F26" s="40">
        <v>44729</v>
      </c>
      <c r="G26" s="41" t="s">
        <v>259</v>
      </c>
      <c r="H26" s="43" t="s">
        <v>140</v>
      </c>
      <c r="I26" s="43" t="s">
        <v>260</v>
      </c>
      <c r="J26" s="44">
        <v>274032460.80000001</v>
      </c>
      <c r="K26" s="44" t="s">
        <v>261</v>
      </c>
      <c r="L26" s="44" t="s">
        <v>261</v>
      </c>
      <c r="M26" s="44">
        <v>0</v>
      </c>
      <c r="N26" s="44">
        <v>137016230.40000001</v>
      </c>
      <c r="O26" s="34">
        <v>136875267.19999999</v>
      </c>
      <c r="P26" s="34">
        <v>273891497.60000002</v>
      </c>
      <c r="Q26" s="43" t="s">
        <v>262</v>
      </c>
      <c r="R26" s="43" t="s">
        <v>263</v>
      </c>
      <c r="S26" s="43" t="s">
        <v>264</v>
      </c>
      <c r="T26" s="43" t="s">
        <v>265</v>
      </c>
      <c r="U26" s="48">
        <v>0</v>
      </c>
      <c r="V26" s="41">
        <v>100</v>
      </c>
      <c r="W26" s="41" t="s">
        <v>82</v>
      </c>
      <c r="X26" s="50">
        <v>10</v>
      </c>
      <c r="Y26" s="34">
        <v>2013.7600000000002</v>
      </c>
      <c r="Z26" s="44">
        <v>20137.600000000002</v>
      </c>
      <c r="AA26" s="44">
        <v>136010</v>
      </c>
      <c r="AB26" s="44">
        <v>68040</v>
      </c>
      <c r="AC26" s="44">
        <v>67970</v>
      </c>
      <c r="AD26" s="44"/>
      <c r="AE26" s="44"/>
      <c r="AF26" s="44">
        <v>95210572.799999997</v>
      </c>
      <c r="AG26" s="44"/>
      <c r="AH26" s="44">
        <v>0</v>
      </c>
      <c r="AI26" s="44">
        <v>13601</v>
      </c>
      <c r="AJ26" s="44">
        <v>13601</v>
      </c>
      <c r="AK26" s="40">
        <v>45031</v>
      </c>
      <c r="AL26" s="40">
        <v>45397</v>
      </c>
      <c r="AM26" s="40"/>
      <c r="AN26" s="40">
        <v>44681</v>
      </c>
      <c r="AO26" s="40">
        <v>45412</v>
      </c>
      <c r="AP26" s="49"/>
      <c r="AQ26" s="41" t="s">
        <v>61</v>
      </c>
      <c r="AR26" s="41">
        <v>10</v>
      </c>
      <c r="AS26" s="34">
        <v>27403246.079999998</v>
      </c>
      <c r="AT26" s="43"/>
      <c r="AU26" s="44">
        <v>137016230.40000001</v>
      </c>
      <c r="AV26" s="46">
        <v>-140963.20000001788</v>
      </c>
      <c r="AW26" s="46">
        <v>136875267.19999999</v>
      </c>
      <c r="AX26" s="43" t="s">
        <v>62</v>
      </c>
    </row>
    <row r="27" spans="1:50" ht="15.75" customHeight="1" x14ac:dyDescent="0.25">
      <c r="A27" s="39" t="s">
        <v>266</v>
      </c>
      <c r="B27" s="40">
        <v>44715</v>
      </c>
      <c r="C27" s="41">
        <v>1416</v>
      </c>
      <c r="D27" s="39" t="s">
        <v>267</v>
      </c>
      <c r="E27" s="42" t="s">
        <v>268</v>
      </c>
      <c r="F27" s="40">
        <v>44746</v>
      </c>
      <c r="G27" s="41" t="s">
        <v>269</v>
      </c>
      <c r="H27" s="43" t="s">
        <v>270</v>
      </c>
      <c r="I27" s="43" t="s">
        <v>271</v>
      </c>
      <c r="J27" s="44">
        <v>1240064812.8</v>
      </c>
      <c r="K27" s="44" t="s">
        <v>272</v>
      </c>
      <c r="L27" s="44" t="s">
        <v>272</v>
      </c>
      <c r="M27" s="44">
        <v>0</v>
      </c>
      <c r="N27" s="44">
        <v>620032406.39999998</v>
      </c>
      <c r="O27" s="34">
        <v>992041578</v>
      </c>
      <c r="P27" s="34">
        <v>1612073984.4000001</v>
      </c>
      <c r="Q27" s="43" t="s">
        <v>273</v>
      </c>
      <c r="R27" s="43" t="s">
        <v>274</v>
      </c>
      <c r="S27" s="43" t="s">
        <v>275</v>
      </c>
      <c r="T27" s="43" t="s">
        <v>276</v>
      </c>
      <c r="U27" s="48">
        <v>0</v>
      </c>
      <c r="V27" s="41">
        <v>100</v>
      </c>
      <c r="W27" s="41" t="s">
        <v>277</v>
      </c>
      <c r="X27" s="50">
        <v>120</v>
      </c>
      <c r="Y27" s="34">
        <v>185.46981817428761</v>
      </c>
      <c r="Z27" s="44">
        <v>22256.378180914515</v>
      </c>
      <c r="AA27" s="44">
        <v>8691840</v>
      </c>
      <c r="AB27" s="44">
        <v>4345920</v>
      </c>
      <c r="AC27" s="44">
        <v>4345920</v>
      </c>
      <c r="AD27" s="44"/>
      <c r="AE27" s="44"/>
      <c r="AF27" s="44">
        <v>3817849.1999999997</v>
      </c>
      <c r="AG27" s="44"/>
      <c r="AH27" s="44">
        <v>0</v>
      </c>
      <c r="AI27" s="44">
        <v>72432</v>
      </c>
      <c r="AJ27" s="44">
        <v>72432</v>
      </c>
      <c r="AK27" s="40">
        <v>44986</v>
      </c>
      <c r="AL27" s="40">
        <v>45352</v>
      </c>
      <c r="AM27" s="40"/>
      <c r="AN27" s="40">
        <v>45000</v>
      </c>
      <c r="AO27" s="40">
        <v>45383</v>
      </c>
      <c r="AP27" s="49"/>
      <c r="AQ27" s="41" t="s">
        <v>61</v>
      </c>
      <c r="AR27" s="41">
        <v>10</v>
      </c>
      <c r="AS27" s="34">
        <v>124006481.28</v>
      </c>
      <c r="AT27" s="43"/>
      <c r="AU27" s="44">
        <v>620032406.39999998</v>
      </c>
      <c r="AV27" s="46">
        <v>0</v>
      </c>
      <c r="AW27" s="46">
        <v>620032406.39999998</v>
      </c>
      <c r="AX27" s="43" t="s">
        <v>62</v>
      </c>
    </row>
    <row r="28" spans="1:50" ht="15.75" customHeight="1" x14ac:dyDescent="0.25">
      <c r="A28" s="39" t="s">
        <v>278</v>
      </c>
      <c r="B28" s="40">
        <v>44719</v>
      </c>
      <c r="C28" s="41">
        <v>1416</v>
      </c>
      <c r="D28" s="39" t="s">
        <v>279</v>
      </c>
      <c r="E28" s="42" t="s">
        <v>280</v>
      </c>
      <c r="F28" s="40">
        <v>44746</v>
      </c>
      <c r="G28" s="39" t="s">
        <v>281</v>
      </c>
      <c r="H28" s="43" t="s">
        <v>87</v>
      </c>
      <c r="I28" s="43" t="s">
        <v>282</v>
      </c>
      <c r="J28" s="44">
        <v>117119160</v>
      </c>
      <c r="K28" s="44" t="s">
        <v>283</v>
      </c>
      <c r="L28" s="44" t="s">
        <v>283</v>
      </c>
      <c r="M28" s="44">
        <v>0</v>
      </c>
      <c r="N28" s="44">
        <v>58559580</v>
      </c>
      <c r="O28" s="34">
        <v>93665640</v>
      </c>
      <c r="P28" s="34">
        <v>152225220</v>
      </c>
      <c r="Q28" s="43" t="s">
        <v>90</v>
      </c>
      <c r="R28" s="43" t="s">
        <v>284</v>
      </c>
      <c r="S28" s="43" t="s">
        <v>92</v>
      </c>
      <c r="T28" s="43" t="s">
        <v>93</v>
      </c>
      <c r="U28" s="48">
        <v>0</v>
      </c>
      <c r="V28" s="41">
        <v>100</v>
      </c>
      <c r="W28" s="41" t="s">
        <v>94</v>
      </c>
      <c r="X28" s="50">
        <v>3000</v>
      </c>
      <c r="Y28" s="34">
        <v>12.37</v>
      </c>
      <c r="Z28" s="44">
        <v>37110</v>
      </c>
      <c r="AA28" s="44">
        <v>12306000</v>
      </c>
      <c r="AB28" s="44">
        <v>4734000</v>
      </c>
      <c r="AC28" s="44">
        <v>7572000</v>
      </c>
      <c r="AD28" s="44"/>
      <c r="AE28" s="44"/>
      <c r="AF28" s="44">
        <v>0</v>
      </c>
      <c r="AG28" s="44"/>
      <c r="AH28" s="44">
        <v>0</v>
      </c>
      <c r="AI28" s="44">
        <v>3156</v>
      </c>
      <c r="AJ28" s="44">
        <v>3156</v>
      </c>
      <c r="AK28" s="40">
        <v>44986</v>
      </c>
      <c r="AL28" s="40">
        <v>45352</v>
      </c>
      <c r="AM28" s="40"/>
      <c r="AN28" s="40">
        <v>45000</v>
      </c>
      <c r="AO28" s="40">
        <v>45383</v>
      </c>
      <c r="AP28" s="49"/>
      <c r="AQ28" s="41" t="s">
        <v>61</v>
      </c>
      <c r="AR28" s="41">
        <v>10</v>
      </c>
      <c r="AS28" s="34">
        <v>11711916</v>
      </c>
      <c r="AT28" s="43"/>
      <c r="AU28" s="44">
        <v>58559580</v>
      </c>
      <c r="AV28" s="46">
        <v>0</v>
      </c>
      <c r="AW28" s="46">
        <v>58559580</v>
      </c>
      <c r="AX28" s="43" t="s">
        <v>62</v>
      </c>
    </row>
    <row r="29" spans="1:50" ht="15.75" customHeight="1" x14ac:dyDescent="0.25">
      <c r="A29" s="39" t="s">
        <v>285</v>
      </c>
      <c r="B29" s="40">
        <v>44719</v>
      </c>
      <c r="C29" s="41">
        <v>1416</v>
      </c>
      <c r="D29" s="39" t="s">
        <v>286</v>
      </c>
      <c r="E29" s="42" t="s">
        <v>287</v>
      </c>
      <c r="F29" s="40">
        <v>44750</v>
      </c>
      <c r="G29" s="39" t="s">
        <v>288</v>
      </c>
      <c r="H29" s="43" t="s">
        <v>87</v>
      </c>
      <c r="I29" s="43" t="s">
        <v>289</v>
      </c>
      <c r="J29" s="44">
        <v>1322673000</v>
      </c>
      <c r="K29" s="44" t="s">
        <v>290</v>
      </c>
      <c r="L29" s="44" t="s">
        <v>290</v>
      </c>
      <c r="M29" s="44">
        <v>0</v>
      </c>
      <c r="N29" s="44">
        <v>661336500</v>
      </c>
      <c r="O29" s="34">
        <v>1058027437.5</v>
      </c>
      <c r="P29" s="44">
        <v>1719363937.5</v>
      </c>
      <c r="Q29" s="43" t="s">
        <v>291</v>
      </c>
      <c r="R29" s="43" t="s">
        <v>292</v>
      </c>
      <c r="S29" s="43" t="s">
        <v>293</v>
      </c>
      <c r="T29" s="43" t="s">
        <v>294</v>
      </c>
      <c r="U29" s="48">
        <v>0</v>
      </c>
      <c r="V29" s="41">
        <v>100</v>
      </c>
      <c r="W29" s="43" t="s">
        <v>295</v>
      </c>
      <c r="X29" s="52">
        <v>1</v>
      </c>
      <c r="Y29" s="34">
        <v>4808.0647021812083</v>
      </c>
      <c r="Z29" s="34" t="s">
        <v>296</v>
      </c>
      <c r="AA29" s="44">
        <v>357600</v>
      </c>
      <c r="AB29" s="44">
        <v>178800</v>
      </c>
      <c r="AC29" s="44">
        <v>178800</v>
      </c>
      <c r="AD29" s="44"/>
      <c r="AE29" s="44"/>
      <c r="AF29" s="44">
        <v>486015750</v>
      </c>
      <c r="AG29" s="44"/>
      <c r="AH29" s="44">
        <v>0</v>
      </c>
      <c r="AI29" s="44">
        <v>357600</v>
      </c>
      <c r="AJ29" s="44">
        <v>357600</v>
      </c>
      <c r="AK29" s="40">
        <v>44986</v>
      </c>
      <c r="AL29" s="40">
        <v>45352</v>
      </c>
      <c r="AM29" s="40"/>
      <c r="AN29" s="40">
        <v>45000</v>
      </c>
      <c r="AO29" s="40">
        <v>45383</v>
      </c>
      <c r="AP29" s="49"/>
      <c r="AQ29" s="41" t="s">
        <v>61</v>
      </c>
      <c r="AR29" s="41">
        <v>10</v>
      </c>
      <c r="AS29" s="34">
        <v>132267300</v>
      </c>
      <c r="AT29" s="43"/>
      <c r="AU29" s="44">
        <v>661336500</v>
      </c>
      <c r="AV29" s="46">
        <v>0</v>
      </c>
      <c r="AW29" s="46">
        <v>661336500</v>
      </c>
      <c r="AX29" s="43" t="s">
        <v>62</v>
      </c>
    </row>
    <row r="30" spans="1:50" ht="15.75" customHeight="1" x14ac:dyDescent="0.25">
      <c r="A30" s="39" t="s">
        <v>297</v>
      </c>
      <c r="B30" s="40">
        <v>44721</v>
      </c>
      <c r="C30" s="41">
        <v>1416</v>
      </c>
      <c r="D30" s="39" t="s">
        <v>298</v>
      </c>
      <c r="E30" s="42" t="s">
        <v>299</v>
      </c>
      <c r="F30" s="40">
        <v>44746</v>
      </c>
      <c r="G30" s="41" t="s">
        <v>300</v>
      </c>
      <c r="H30" s="43" t="s">
        <v>140</v>
      </c>
      <c r="I30" s="43" t="s">
        <v>301</v>
      </c>
      <c r="J30" s="44">
        <v>132241909.8</v>
      </c>
      <c r="K30" s="44" t="s">
        <v>302</v>
      </c>
      <c r="L30" s="44" t="s">
        <v>303</v>
      </c>
      <c r="M30" s="44">
        <v>0</v>
      </c>
      <c r="N30" s="44">
        <v>48848723</v>
      </c>
      <c r="O30" s="34">
        <v>63519448.299999997</v>
      </c>
      <c r="P30" s="34">
        <v>146912635.09999999</v>
      </c>
      <c r="Q30" s="43" t="s">
        <v>262</v>
      </c>
      <c r="R30" s="43" t="s">
        <v>304</v>
      </c>
      <c r="S30" s="43" t="s">
        <v>264</v>
      </c>
      <c r="T30" s="43" t="s">
        <v>265</v>
      </c>
      <c r="U30" s="48">
        <v>0</v>
      </c>
      <c r="V30" s="41">
        <v>100</v>
      </c>
      <c r="W30" s="41" t="s">
        <v>82</v>
      </c>
      <c r="X30" s="50">
        <v>4</v>
      </c>
      <c r="Y30" s="34">
        <v>2013.55</v>
      </c>
      <c r="Z30" s="44">
        <v>8054.2</v>
      </c>
      <c r="AA30" s="44">
        <v>72962</v>
      </c>
      <c r="AB30" s="44">
        <v>41416</v>
      </c>
      <c r="AC30" s="44">
        <v>31546</v>
      </c>
      <c r="AD30" s="44"/>
      <c r="AE30" s="44"/>
      <c r="AF30" s="44">
        <v>38015824</v>
      </c>
      <c r="AG30" s="44"/>
      <c r="AH30" s="44">
        <v>0</v>
      </c>
      <c r="AI30" s="44">
        <v>16419</v>
      </c>
      <c r="AJ30" s="44">
        <v>16419</v>
      </c>
      <c r="AK30" s="40">
        <v>44986</v>
      </c>
      <c r="AL30" s="40">
        <v>45352</v>
      </c>
      <c r="AM30" s="40"/>
      <c r="AN30" s="40">
        <v>45000</v>
      </c>
      <c r="AO30" s="40">
        <v>45383</v>
      </c>
      <c r="AP30" s="49"/>
      <c r="AQ30" s="41" t="s">
        <v>61</v>
      </c>
      <c r="AR30" s="41">
        <v>10</v>
      </c>
      <c r="AS30" s="34">
        <v>13224190.98</v>
      </c>
      <c r="AT30" s="43"/>
      <c r="AU30" s="44">
        <v>0</v>
      </c>
      <c r="AV30" s="46" t="e">
        <v>#REF!</v>
      </c>
      <c r="AW30" s="46" t="e">
        <v>#REF!</v>
      </c>
      <c r="AX30" s="43" t="s">
        <v>62</v>
      </c>
    </row>
    <row r="31" spans="1:50" ht="15.75" customHeight="1" x14ac:dyDescent="0.25">
      <c r="A31" s="47" t="s">
        <v>610</v>
      </c>
      <c r="B31" s="40">
        <v>45230</v>
      </c>
      <c r="C31" s="41">
        <v>1416</v>
      </c>
      <c r="D31" s="39" t="s">
        <v>611</v>
      </c>
      <c r="E31" s="42" t="s">
        <v>612</v>
      </c>
      <c r="F31" s="40">
        <v>45250</v>
      </c>
      <c r="G31" s="41" t="s">
        <v>613</v>
      </c>
      <c r="H31" s="43" t="s">
        <v>53</v>
      </c>
      <c r="I31" s="43" t="s">
        <v>614</v>
      </c>
      <c r="J31" s="44">
        <v>265649669</v>
      </c>
      <c r="K31" s="44">
        <v>265649669</v>
      </c>
      <c r="L31" s="44">
        <v>0</v>
      </c>
      <c r="M31" s="44">
        <v>0</v>
      </c>
      <c r="N31" s="44">
        <v>265649669</v>
      </c>
      <c r="O31" s="34">
        <v>265649669</v>
      </c>
      <c r="P31" s="34">
        <v>265649669</v>
      </c>
      <c r="Q31" s="43" t="s">
        <v>615</v>
      </c>
      <c r="R31" s="43" t="s">
        <v>616</v>
      </c>
      <c r="S31" s="43" t="s">
        <v>617</v>
      </c>
      <c r="T31" s="43" t="s">
        <v>93</v>
      </c>
      <c r="U31" s="48">
        <v>0</v>
      </c>
      <c r="V31" s="41">
        <v>100</v>
      </c>
      <c r="W31" s="41" t="s">
        <v>82</v>
      </c>
      <c r="X31" s="50">
        <v>10</v>
      </c>
      <c r="Y31" s="34">
        <v>25791.23</v>
      </c>
      <c r="Z31" s="44">
        <v>257912.3</v>
      </c>
      <c r="AA31" s="44">
        <v>10300</v>
      </c>
      <c r="AB31" s="44">
        <v>10300</v>
      </c>
      <c r="AC31" s="44">
        <v>0</v>
      </c>
      <c r="AD31" s="44">
        <v>0</v>
      </c>
      <c r="AE31" s="44"/>
      <c r="AF31" s="44">
        <v>0</v>
      </c>
      <c r="AG31" s="44"/>
      <c r="AH31" s="44">
        <v>0</v>
      </c>
      <c r="AI31" s="44">
        <v>1030</v>
      </c>
      <c r="AJ31" s="44">
        <v>1030</v>
      </c>
      <c r="AK31" s="40">
        <v>45301</v>
      </c>
      <c r="AL31" s="40"/>
      <c r="AM31" s="40"/>
      <c r="AN31" s="40">
        <v>45332</v>
      </c>
      <c r="AO31" s="40"/>
      <c r="AP31" s="49"/>
      <c r="AQ31" s="41" t="s">
        <v>61</v>
      </c>
      <c r="AR31" s="41">
        <v>10</v>
      </c>
      <c r="AS31" s="34">
        <v>26564966.899999999</v>
      </c>
      <c r="AT31" s="43"/>
      <c r="AU31" s="44">
        <v>265649669</v>
      </c>
      <c r="AV31" s="46">
        <v>0</v>
      </c>
      <c r="AW31" s="46">
        <v>265649669</v>
      </c>
      <c r="AX31" s="43" t="s">
        <v>366</v>
      </c>
    </row>
    <row r="32" spans="1:50" ht="15.75" customHeight="1" x14ac:dyDescent="0.25">
      <c r="A32" s="47" t="s">
        <v>619</v>
      </c>
      <c r="B32" s="40">
        <v>45230</v>
      </c>
      <c r="C32" s="41">
        <v>1416</v>
      </c>
      <c r="D32" s="39" t="s">
        <v>620</v>
      </c>
      <c r="E32" s="42" t="s">
        <v>621</v>
      </c>
      <c r="F32" s="40">
        <v>45250</v>
      </c>
      <c r="G32" s="41" t="s">
        <v>622</v>
      </c>
      <c r="H32" s="43" t="s">
        <v>53</v>
      </c>
      <c r="I32" s="43" t="s">
        <v>614</v>
      </c>
      <c r="J32" s="44">
        <v>299436180.30000001</v>
      </c>
      <c r="K32" s="44">
        <v>299436180.30000001</v>
      </c>
      <c r="L32" s="44">
        <v>0</v>
      </c>
      <c r="M32" s="44">
        <v>0</v>
      </c>
      <c r="N32" s="44" t="e">
        <v>#REF!</v>
      </c>
      <c r="O32" s="34" t="e">
        <v>#REF!</v>
      </c>
      <c r="P32" s="34" t="e">
        <v>#REF!</v>
      </c>
      <c r="Q32" s="43" t="s">
        <v>615</v>
      </c>
      <c r="R32" s="43" t="s">
        <v>616</v>
      </c>
      <c r="S32" s="43" t="s">
        <v>617</v>
      </c>
      <c r="T32" s="43" t="s">
        <v>93</v>
      </c>
      <c r="U32" s="48">
        <v>0</v>
      </c>
      <c r="V32" s="41">
        <v>100</v>
      </c>
      <c r="W32" s="41" t="s">
        <v>82</v>
      </c>
      <c r="X32" s="50">
        <v>10</v>
      </c>
      <c r="Y32" s="34" t="e">
        <v>#REF!</v>
      </c>
      <c r="Z32" s="44" t="e">
        <v>#REF!</v>
      </c>
      <c r="AA32" s="44">
        <v>11610</v>
      </c>
      <c r="AB32" s="44">
        <v>11610</v>
      </c>
      <c r="AC32" s="44">
        <v>0</v>
      </c>
      <c r="AD32" s="44">
        <v>0</v>
      </c>
      <c r="AE32" s="44"/>
      <c r="AF32" s="44">
        <v>0</v>
      </c>
      <c r="AG32" s="44"/>
      <c r="AH32" s="44" t="e">
        <v>#REF!</v>
      </c>
      <c r="AI32" s="44">
        <v>1161</v>
      </c>
      <c r="AJ32" s="44">
        <v>1161</v>
      </c>
      <c r="AK32" s="40">
        <v>45301</v>
      </c>
      <c r="AL32" s="40"/>
      <c r="AM32" s="40"/>
      <c r="AN32" s="40">
        <v>45332</v>
      </c>
      <c r="AO32" s="40"/>
      <c r="AP32" s="49"/>
      <c r="AQ32" s="41" t="s">
        <v>61</v>
      </c>
      <c r="AR32" s="41">
        <v>10</v>
      </c>
      <c r="AS32" s="34">
        <v>29943618.030000001</v>
      </c>
      <c r="AT32" s="43"/>
      <c r="AU32" s="44">
        <v>299436180.30000001</v>
      </c>
      <c r="AV32" s="46" t="e">
        <v>#REF!</v>
      </c>
      <c r="AW32" s="46" t="e">
        <v>#REF!</v>
      </c>
      <c r="AX32" s="43" t="s">
        <v>366</v>
      </c>
    </row>
    <row r="33" spans="1:50" ht="15.75" customHeight="1" x14ac:dyDescent="0.25">
      <c r="A33" s="47" t="s">
        <v>624</v>
      </c>
      <c r="B33" s="40">
        <v>45230</v>
      </c>
      <c r="C33" s="41">
        <v>1416</v>
      </c>
      <c r="D33" s="39" t="s">
        <v>625</v>
      </c>
      <c r="E33" s="42" t="s">
        <v>626</v>
      </c>
      <c r="F33" s="40">
        <v>45250</v>
      </c>
      <c r="G33" s="41" t="s">
        <v>627</v>
      </c>
      <c r="H33" s="43" t="s">
        <v>53</v>
      </c>
      <c r="I33" s="43" t="s">
        <v>614</v>
      </c>
      <c r="J33" s="44">
        <v>296857057.30000001</v>
      </c>
      <c r="K33" s="44">
        <v>296857057.30000001</v>
      </c>
      <c r="L33" s="44">
        <v>0</v>
      </c>
      <c r="M33" s="44">
        <v>0</v>
      </c>
      <c r="N33" s="44" t="e">
        <v>#REF!</v>
      </c>
      <c r="O33" s="34" t="e">
        <v>#REF!</v>
      </c>
      <c r="P33" s="34" t="e">
        <v>#REF!</v>
      </c>
      <c r="Q33" s="43" t="s">
        <v>615</v>
      </c>
      <c r="R33" s="43" t="s">
        <v>616</v>
      </c>
      <c r="S33" s="43" t="s">
        <v>617</v>
      </c>
      <c r="T33" s="43" t="s">
        <v>93</v>
      </c>
      <c r="U33" s="48">
        <v>0</v>
      </c>
      <c r="V33" s="41">
        <v>100</v>
      </c>
      <c r="W33" s="41" t="s">
        <v>82</v>
      </c>
      <c r="X33" s="50">
        <v>10</v>
      </c>
      <c r="Y33" s="34" t="e">
        <v>#REF!</v>
      </c>
      <c r="Z33" s="44" t="e">
        <v>#REF!</v>
      </c>
      <c r="AA33" s="44">
        <v>11510</v>
      </c>
      <c r="AB33" s="44">
        <v>11510</v>
      </c>
      <c r="AC33" s="44">
        <v>0</v>
      </c>
      <c r="AD33" s="44">
        <v>0</v>
      </c>
      <c r="AE33" s="44"/>
      <c r="AF33" s="44">
        <v>0</v>
      </c>
      <c r="AG33" s="44"/>
      <c r="AH33" s="44" t="e">
        <v>#REF!</v>
      </c>
      <c r="AI33" s="44">
        <v>1151</v>
      </c>
      <c r="AJ33" s="44">
        <v>1151</v>
      </c>
      <c r="AK33" s="40">
        <v>45301</v>
      </c>
      <c r="AL33" s="40"/>
      <c r="AM33" s="40"/>
      <c r="AN33" s="40">
        <v>45332</v>
      </c>
      <c r="AO33" s="40"/>
      <c r="AP33" s="49"/>
      <c r="AQ33" s="41" t="s">
        <v>61</v>
      </c>
      <c r="AR33" s="41">
        <v>10</v>
      </c>
      <c r="AS33" s="34">
        <v>29685705.73</v>
      </c>
      <c r="AT33" s="43"/>
      <c r="AU33" s="44">
        <v>0</v>
      </c>
      <c r="AV33" s="46" t="e">
        <v>#REF!</v>
      </c>
      <c r="AW33" s="46" t="e">
        <v>#REF!</v>
      </c>
      <c r="AX33" s="43" t="s">
        <v>329</v>
      </c>
    </row>
    <row r="34" spans="1:50" ht="15.75" customHeight="1" x14ac:dyDescent="0.25">
      <c r="A34" s="47" t="s">
        <v>629</v>
      </c>
      <c r="B34" s="40">
        <v>45230</v>
      </c>
      <c r="C34" s="41">
        <v>1416</v>
      </c>
      <c r="D34" s="39" t="s">
        <v>630</v>
      </c>
      <c r="E34" s="42" t="s">
        <v>631</v>
      </c>
      <c r="F34" s="40">
        <v>45250</v>
      </c>
      <c r="G34" s="41" t="s">
        <v>632</v>
      </c>
      <c r="H34" s="43" t="s">
        <v>53</v>
      </c>
      <c r="I34" s="43" t="s">
        <v>614</v>
      </c>
      <c r="J34" s="44">
        <v>296341232.69999999</v>
      </c>
      <c r="K34" s="44">
        <v>296341232.69999999</v>
      </c>
      <c r="L34" s="44">
        <v>0</v>
      </c>
      <c r="M34" s="44">
        <v>0</v>
      </c>
      <c r="N34" s="44" t="e">
        <v>#REF!</v>
      </c>
      <c r="O34" s="34" t="e">
        <v>#REF!</v>
      </c>
      <c r="P34" s="34" t="e">
        <v>#REF!</v>
      </c>
      <c r="Q34" s="43" t="s">
        <v>615</v>
      </c>
      <c r="R34" s="43" t="s">
        <v>616</v>
      </c>
      <c r="S34" s="43" t="s">
        <v>617</v>
      </c>
      <c r="T34" s="43" t="s">
        <v>93</v>
      </c>
      <c r="U34" s="48">
        <v>0</v>
      </c>
      <c r="V34" s="41">
        <v>100</v>
      </c>
      <c r="W34" s="41" t="s">
        <v>82</v>
      </c>
      <c r="X34" s="50">
        <v>10</v>
      </c>
      <c r="Y34" s="34" t="e">
        <v>#REF!</v>
      </c>
      <c r="Z34" s="44" t="e">
        <v>#REF!</v>
      </c>
      <c r="AA34" s="44">
        <v>11490</v>
      </c>
      <c r="AB34" s="44">
        <v>11490</v>
      </c>
      <c r="AC34" s="44">
        <v>0</v>
      </c>
      <c r="AD34" s="44">
        <v>0</v>
      </c>
      <c r="AE34" s="44"/>
      <c r="AF34" s="44">
        <v>0</v>
      </c>
      <c r="AG34" s="44"/>
      <c r="AH34" s="44" t="e">
        <v>#REF!</v>
      </c>
      <c r="AI34" s="44">
        <v>1149</v>
      </c>
      <c r="AJ34" s="44">
        <v>1149</v>
      </c>
      <c r="AK34" s="40">
        <v>45301</v>
      </c>
      <c r="AL34" s="40"/>
      <c r="AM34" s="40"/>
      <c r="AN34" s="40">
        <v>45332</v>
      </c>
      <c r="AO34" s="40"/>
      <c r="AP34" s="49"/>
      <c r="AQ34" s="41" t="s">
        <v>61</v>
      </c>
      <c r="AR34" s="41">
        <v>10</v>
      </c>
      <c r="AS34" s="34">
        <v>29634123.27</v>
      </c>
      <c r="AT34" s="43"/>
      <c r="AU34" s="44">
        <v>296341232.69999999</v>
      </c>
      <c r="AV34" s="46" t="e">
        <v>#REF!</v>
      </c>
      <c r="AW34" s="46" t="e">
        <v>#REF!</v>
      </c>
      <c r="AX34" s="43" t="s">
        <v>366</v>
      </c>
    </row>
    <row r="35" spans="1:50" ht="15.75" customHeight="1" x14ac:dyDescent="0.25">
      <c r="A35" s="47" t="s">
        <v>634</v>
      </c>
      <c r="B35" s="40">
        <v>45230</v>
      </c>
      <c r="C35" s="41">
        <v>1416</v>
      </c>
      <c r="D35" s="39" t="s">
        <v>635</v>
      </c>
      <c r="E35" s="42" t="s">
        <v>636</v>
      </c>
      <c r="F35" s="40">
        <v>45250</v>
      </c>
      <c r="G35" s="41" t="s">
        <v>637</v>
      </c>
      <c r="H35" s="43" t="s">
        <v>53</v>
      </c>
      <c r="I35" s="43" t="s">
        <v>614</v>
      </c>
      <c r="J35" s="44">
        <v>291698811.30000001</v>
      </c>
      <c r="K35" s="44">
        <v>291698811.30000001</v>
      </c>
      <c r="L35" s="44">
        <v>0</v>
      </c>
      <c r="M35" s="44">
        <v>0</v>
      </c>
      <c r="N35" s="44" t="e">
        <v>#REF!</v>
      </c>
      <c r="O35" s="34" t="e">
        <v>#REF!</v>
      </c>
      <c r="P35" s="34" t="e">
        <v>#REF!</v>
      </c>
      <c r="Q35" s="43" t="s">
        <v>615</v>
      </c>
      <c r="R35" s="43" t="s">
        <v>616</v>
      </c>
      <c r="S35" s="43" t="s">
        <v>617</v>
      </c>
      <c r="T35" s="43" t="s">
        <v>93</v>
      </c>
      <c r="U35" s="48">
        <v>0</v>
      </c>
      <c r="V35" s="41">
        <v>100</v>
      </c>
      <c r="W35" s="41" t="s">
        <v>82</v>
      </c>
      <c r="X35" s="50">
        <v>10</v>
      </c>
      <c r="Y35" s="34" t="e">
        <v>#REF!</v>
      </c>
      <c r="Z35" s="44" t="e">
        <v>#REF!</v>
      </c>
      <c r="AA35" s="44">
        <v>11310</v>
      </c>
      <c r="AB35" s="44">
        <v>11310</v>
      </c>
      <c r="AC35" s="44">
        <v>0</v>
      </c>
      <c r="AD35" s="44">
        <v>0</v>
      </c>
      <c r="AE35" s="44"/>
      <c r="AF35" s="44">
        <v>0</v>
      </c>
      <c r="AG35" s="44"/>
      <c r="AH35" s="44" t="e">
        <v>#REF!</v>
      </c>
      <c r="AI35" s="44">
        <v>1131</v>
      </c>
      <c r="AJ35" s="44">
        <v>1131</v>
      </c>
      <c r="AK35" s="40">
        <v>45301</v>
      </c>
      <c r="AL35" s="40"/>
      <c r="AM35" s="40"/>
      <c r="AN35" s="40">
        <v>45332</v>
      </c>
      <c r="AO35" s="40"/>
      <c r="AP35" s="49"/>
      <c r="AQ35" s="41" t="s">
        <v>61</v>
      </c>
      <c r="AR35" s="41">
        <v>10</v>
      </c>
      <c r="AS35" s="34">
        <v>29169881.129999999</v>
      </c>
      <c r="AT35" s="43"/>
      <c r="AU35" s="44">
        <v>291698811.30000001</v>
      </c>
      <c r="AV35" s="46" t="e">
        <v>#REF!</v>
      </c>
      <c r="AW35" s="46" t="e">
        <v>#REF!</v>
      </c>
      <c r="AX35" s="43" t="s">
        <v>639</v>
      </c>
    </row>
    <row r="36" spans="1:50" ht="15.75" customHeight="1" x14ac:dyDescent="0.25">
      <c r="A36" s="47" t="s">
        <v>640</v>
      </c>
      <c r="B36" s="40">
        <v>45230</v>
      </c>
      <c r="C36" s="41">
        <v>1416</v>
      </c>
      <c r="D36" s="39" t="s">
        <v>641</v>
      </c>
      <c r="E36" s="42" t="s">
        <v>642</v>
      </c>
      <c r="F36" s="40">
        <v>45250</v>
      </c>
      <c r="G36" s="41" t="s">
        <v>643</v>
      </c>
      <c r="H36" s="43" t="s">
        <v>53</v>
      </c>
      <c r="I36" s="43" t="s">
        <v>614</v>
      </c>
      <c r="J36" s="44">
        <v>291440899</v>
      </c>
      <c r="K36" s="44">
        <v>291440899</v>
      </c>
      <c r="L36" s="44">
        <v>0</v>
      </c>
      <c r="M36" s="44">
        <v>0</v>
      </c>
      <c r="N36" s="44" t="e">
        <v>#REF!</v>
      </c>
      <c r="O36" s="34" t="e">
        <v>#REF!</v>
      </c>
      <c r="P36" s="34" t="e">
        <v>#REF!</v>
      </c>
      <c r="Q36" s="43" t="s">
        <v>615</v>
      </c>
      <c r="R36" s="43" t="s">
        <v>616</v>
      </c>
      <c r="S36" s="43" t="s">
        <v>617</v>
      </c>
      <c r="T36" s="43" t="s">
        <v>93</v>
      </c>
      <c r="U36" s="48">
        <v>0</v>
      </c>
      <c r="V36" s="41">
        <v>100</v>
      </c>
      <c r="W36" s="41" t="s">
        <v>82</v>
      </c>
      <c r="X36" s="50">
        <v>10</v>
      </c>
      <c r="Y36" s="34" t="e">
        <v>#REF!</v>
      </c>
      <c r="Z36" s="44" t="e">
        <v>#REF!</v>
      </c>
      <c r="AA36" s="44">
        <v>11300</v>
      </c>
      <c r="AB36" s="44">
        <v>11300</v>
      </c>
      <c r="AC36" s="44">
        <v>0</v>
      </c>
      <c r="AD36" s="44">
        <v>0</v>
      </c>
      <c r="AE36" s="44"/>
      <c r="AF36" s="44">
        <v>0</v>
      </c>
      <c r="AG36" s="44"/>
      <c r="AH36" s="44" t="e">
        <v>#REF!</v>
      </c>
      <c r="AI36" s="44">
        <v>1130</v>
      </c>
      <c r="AJ36" s="44">
        <v>1130</v>
      </c>
      <c r="AK36" s="40">
        <v>45301</v>
      </c>
      <c r="AL36" s="40"/>
      <c r="AM36" s="40"/>
      <c r="AN36" s="40">
        <v>45332</v>
      </c>
      <c r="AO36" s="40"/>
      <c r="AP36" s="49"/>
      <c r="AQ36" s="41" t="s">
        <v>61</v>
      </c>
      <c r="AR36" s="41">
        <v>10</v>
      </c>
      <c r="AS36" s="34">
        <v>29144089.899999999</v>
      </c>
      <c r="AT36" s="43"/>
      <c r="AU36" s="44">
        <v>291440899</v>
      </c>
      <c r="AV36" s="46" t="e">
        <v>#REF!</v>
      </c>
      <c r="AW36" s="46" t="e">
        <v>#REF!</v>
      </c>
      <c r="AX36" s="43" t="s">
        <v>639</v>
      </c>
    </row>
    <row r="37" spans="1:50" ht="15.75" customHeight="1" x14ac:dyDescent="0.25">
      <c r="A37" s="47" t="s">
        <v>645</v>
      </c>
      <c r="B37" s="40">
        <v>45230</v>
      </c>
      <c r="C37" s="41">
        <v>1416</v>
      </c>
      <c r="D37" s="39" t="s">
        <v>646</v>
      </c>
      <c r="E37" s="42" t="s">
        <v>647</v>
      </c>
      <c r="F37" s="40">
        <v>45250</v>
      </c>
      <c r="G37" s="41" t="s">
        <v>648</v>
      </c>
      <c r="H37" s="43" t="s">
        <v>53</v>
      </c>
      <c r="I37" s="43" t="s">
        <v>614</v>
      </c>
      <c r="J37" s="44">
        <v>295051671.19999999</v>
      </c>
      <c r="K37" s="44">
        <v>295051671.19999999</v>
      </c>
      <c r="L37" s="44">
        <v>0</v>
      </c>
      <c r="M37" s="44">
        <v>0</v>
      </c>
      <c r="N37" s="44" t="e">
        <v>#REF!</v>
      </c>
      <c r="O37" s="34" t="e">
        <v>#REF!</v>
      </c>
      <c r="P37" s="34" t="e">
        <v>#REF!</v>
      </c>
      <c r="Q37" s="43" t="s">
        <v>615</v>
      </c>
      <c r="R37" s="43" t="s">
        <v>616</v>
      </c>
      <c r="S37" s="43" t="s">
        <v>617</v>
      </c>
      <c r="T37" s="43" t="s">
        <v>93</v>
      </c>
      <c r="U37" s="48">
        <v>0</v>
      </c>
      <c r="V37" s="41">
        <v>100</v>
      </c>
      <c r="W37" s="41" t="s">
        <v>82</v>
      </c>
      <c r="X37" s="50">
        <v>10</v>
      </c>
      <c r="Y37" s="34" t="e">
        <v>#REF!</v>
      </c>
      <c r="Z37" s="44" t="e">
        <v>#REF!</v>
      </c>
      <c r="AA37" s="44">
        <v>11440</v>
      </c>
      <c r="AB37" s="44">
        <v>11440</v>
      </c>
      <c r="AC37" s="44">
        <v>0</v>
      </c>
      <c r="AD37" s="44">
        <v>0</v>
      </c>
      <c r="AE37" s="44"/>
      <c r="AF37" s="44">
        <v>0</v>
      </c>
      <c r="AG37" s="44"/>
      <c r="AH37" s="44" t="e">
        <v>#REF!</v>
      </c>
      <c r="AI37" s="44">
        <v>1144</v>
      </c>
      <c r="AJ37" s="44">
        <v>1144</v>
      </c>
      <c r="AK37" s="40">
        <v>45301</v>
      </c>
      <c r="AL37" s="40"/>
      <c r="AM37" s="40"/>
      <c r="AN37" s="40">
        <v>45332</v>
      </c>
      <c r="AO37" s="40"/>
      <c r="AP37" s="49"/>
      <c r="AQ37" s="41" t="s">
        <v>61</v>
      </c>
      <c r="AR37" s="41">
        <v>10</v>
      </c>
      <c r="AS37" s="34">
        <v>29505167.120000001</v>
      </c>
      <c r="AT37" s="43"/>
      <c r="AU37" s="44">
        <v>295051671.19999999</v>
      </c>
      <c r="AV37" s="46" t="e">
        <v>#REF!</v>
      </c>
      <c r="AW37" s="46" t="e">
        <v>#REF!</v>
      </c>
      <c r="AX37" s="43" t="s">
        <v>639</v>
      </c>
    </row>
    <row r="38" spans="1:50" ht="15.75" customHeight="1" x14ac:dyDescent="0.25">
      <c r="A38" s="47" t="s">
        <v>650</v>
      </c>
      <c r="B38" s="40">
        <v>45230</v>
      </c>
      <c r="C38" s="41">
        <v>1416</v>
      </c>
      <c r="D38" s="39" t="s">
        <v>651</v>
      </c>
      <c r="E38" s="42" t="s">
        <v>652</v>
      </c>
      <c r="F38" s="40">
        <v>45250</v>
      </c>
      <c r="G38" s="41" t="s">
        <v>653</v>
      </c>
      <c r="H38" s="43" t="s">
        <v>53</v>
      </c>
      <c r="I38" s="43" t="s">
        <v>614</v>
      </c>
      <c r="J38" s="44">
        <v>195755435.69999999</v>
      </c>
      <c r="K38" s="44">
        <v>195755435.69999999</v>
      </c>
      <c r="L38" s="44">
        <v>0</v>
      </c>
      <c r="M38" s="44">
        <v>0</v>
      </c>
      <c r="N38" s="44" t="e">
        <v>#REF!</v>
      </c>
      <c r="O38" s="34" t="e">
        <v>#REF!</v>
      </c>
      <c r="P38" s="34" t="e">
        <v>#REF!</v>
      </c>
      <c r="Q38" s="43" t="s">
        <v>615</v>
      </c>
      <c r="R38" s="43" t="s">
        <v>616</v>
      </c>
      <c r="S38" s="43" t="s">
        <v>617</v>
      </c>
      <c r="T38" s="43" t="s">
        <v>93</v>
      </c>
      <c r="U38" s="48">
        <v>0</v>
      </c>
      <c r="V38" s="41">
        <v>100</v>
      </c>
      <c r="W38" s="41" t="s">
        <v>82</v>
      </c>
      <c r="X38" s="50">
        <v>10</v>
      </c>
      <c r="Y38" s="34" t="e">
        <v>#REF!</v>
      </c>
      <c r="Z38" s="44" t="e">
        <v>#REF!</v>
      </c>
      <c r="AA38" s="44">
        <v>7590</v>
      </c>
      <c r="AB38" s="44">
        <v>7590</v>
      </c>
      <c r="AC38" s="44">
        <v>0</v>
      </c>
      <c r="AD38" s="44">
        <v>0</v>
      </c>
      <c r="AE38" s="44"/>
      <c r="AF38" s="44">
        <v>0</v>
      </c>
      <c r="AG38" s="44"/>
      <c r="AH38" s="44" t="e">
        <v>#REF!</v>
      </c>
      <c r="AI38" s="44">
        <v>759</v>
      </c>
      <c r="AJ38" s="44">
        <v>759</v>
      </c>
      <c r="AK38" s="40">
        <v>45301</v>
      </c>
      <c r="AL38" s="40"/>
      <c r="AM38" s="40"/>
      <c r="AN38" s="40">
        <v>45332</v>
      </c>
      <c r="AO38" s="40"/>
      <c r="AP38" s="49"/>
      <c r="AQ38" s="41" t="s">
        <v>61</v>
      </c>
      <c r="AR38" s="41">
        <v>10</v>
      </c>
      <c r="AS38" s="34">
        <v>19575543.57</v>
      </c>
      <c r="AT38" s="43"/>
      <c r="AU38" s="44">
        <v>195755435.69999999</v>
      </c>
      <c r="AV38" s="46" t="e">
        <v>#REF!</v>
      </c>
      <c r="AW38" s="46" t="e">
        <v>#REF!</v>
      </c>
      <c r="AX38" s="43" t="s">
        <v>639</v>
      </c>
    </row>
    <row r="39" spans="1:50" ht="15.75" customHeight="1" x14ac:dyDescent="0.25">
      <c r="A39" s="47" t="s">
        <v>655</v>
      </c>
      <c r="B39" s="40">
        <v>45230</v>
      </c>
      <c r="C39" s="41">
        <v>1416</v>
      </c>
      <c r="D39" s="39" t="s">
        <v>656</v>
      </c>
      <c r="E39" s="42" t="s">
        <v>657</v>
      </c>
      <c r="F39" s="40">
        <v>45250</v>
      </c>
      <c r="G39" s="41" t="s">
        <v>658</v>
      </c>
      <c r="H39" s="43" t="s">
        <v>53</v>
      </c>
      <c r="I39" s="43" t="s">
        <v>614</v>
      </c>
      <c r="J39" s="44">
        <v>279576933.19999999</v>
      </c>
      <c r="K39" s="44">
        <v>279576933.19999999</v>
      </c>
      <c r="L39" s="44">
        <v>0</v>
      </c>
      <c r="M39" s="44">
        <v>0</v>
      </c>
      <c r="N39" s="44" t="e">
        <v>#REF!</v>
      </c>
      <c r="O39" s="34" t="e">
        <v>#REF!</v>
      </c>
      <c r="P39" s="34" t="e">
        <v>#REF!</v>
      </c>
      <c r="Q39" s="43" t="s">
        <v>615</v>
      </c>
      <c r="R39" s="43" t="s">
        <v>616</v>
      </c>
      <c r="S39" s="43" t="s">
        <v>617</v>
      </c>
      <c r="T39" s="43" t="s">
        <v>93</v>
      </c>
      <c r="U39" s="48">
        <v>0</v>
      </c>
      <c r="V39" s="41">
        <v>100</v>
      </c>
      <c r="W39" s="41" t="s">
        <v>82</v>
      </c>
      <c r="X39" s="50">
        <v>10</v>
      </c>
      <c r="Y39" s="34" t="e">
        <v>#REF!</v>
      </c>
      <c r="Z39" s="44" t="e">
        <v>#REF!</v>
      </c>
      <c r="AA39" s="44">
        <v>10840</v>
      </c>
      <c r="AB39" s="44">
        <v>10840</v>
      </c>
      <c r="AC39" s="44">
        <v>0</v>
      </c>
      <c r="AD39" s="44">
        <v>0</v>
      </c>
      <c r="AE39" s="44"/>
      <c r="AF39" s="44">
        <v>0</v>
      </c>
      <c r="AG39" s="44"/>
      <c r="AH39" s="44" t="e">
        <v>#REF!</v>
      </c>
      <c r="AI39" s="44">
        <v>1084</v>
      </c>
      <c r="AJ39" s="44">
        <v>1084</v>
      </c>
      <c r="AK39" s="40">
        <v>45301</v>
      </c>
      <c r="AL39" s="40"/>
      <c r="AM39" s="40"/>
      <c r="AN39" s="40">
        <v>45332</v>
      </c>
      <c r="AO39" s="40"/>
      <c r="AP39" s="49"/>
      <c r="AQ39" s="41" t="s">
        <v>61</v>
      </c>
      <c r="AR39" s="41">
        <v>10</v>
      </c>
      <c r="AS39" s="34">
        <v>27957693.32</v>
      </c>
      <c r="AT39" s="43"/>
      <c r="AU39" s="44">
        <v>279576933.19999999</v>
      </c>
      <c r="AV39" s="46" t="e">
        <v>#REF!</v>
      </c>
      <c r="AW39" s="46" t="e">
        <v>#REF!</v>
      </c>
      <c r="AX39" s="43" t="s">
        <v>639</v>
      </c>
    </row>
    <row r="40" spans="1:50" ht="15.75" customHeight="1" x14ac:dyDescent="0.25">
      <c r="A40" s="47" t="s">
        <v>669</v>
      </c>
      <c r="B40" s="49">
        <v>45243</v>
      </c>
      <c r="C40" s="43">
        <v>1416</v>
      </c>
      <c r="D40" s="39" t="s">
        <v>670</v>
      </c>
      <c r="E40" s="42" t="s">
        <v>671</v>
      </c>
      <c r="F40" s="40">
        <v>45264</v>
      </c>
      <c r="G40" s="41" t="s">
        <v>672</v>
      </c>
      <c r="H40" s="43" t="s">
        <v>673</v>
      </c>
      <c r="I40" s="43" t="s">
        <v>674</v>
      </c>
      <c r="J40" s="55">
        <v>5403201.5</v>
      </c>
      <c r="K40" s="55">
        <v>5403201.5</v>
      </c>
      <c r="L40" s="55">
        <v>0</v>
      </c>
      <c r="M40" s="55">
        <v>0</v>
      </c>
      <c r="N40" s="44">
        <v>4673693.5999999996</v>
      </c>
      <c r="O40" s="34">
        <v>4673693.5999999996</v>
      </c>
      <c r="P40" s="34">
        <v>4673693.5999999996</v>
      </c>
      <c r="Q40" s="43" t="s">
        <v>675</v>
      </c>
      <c r="R40" s="43" t="s">
        <v>676</v>
      </c>
      <c r="S40" s="43" t="s">
        <v>677</v>
      </c>
      <c r="T40" s="43" t="s">
        <v>81</v>
      </c>
      <c r="U40" s="48">
        <v>100</v>
      </c>
      <c r="V40" s="41">
        <v>0</v>
      </c>
      <c r="W40" s="41" t="s">
        <v>82</v>
      </c>
      <c r="X40" s="50">
        <v>20</v>
      </c>
      <c r="Y40" s="34">
        <v>557.71999999999991</v>
      </c>
      <c r="Z40" s="44">
        <v>11154.399999999998</v>
      </c>
      <c r="AA40" s="44">
        <v>8380</v>
      </c>
      <c r="AB40" s="44">
        <v>8380</v>
      </c>
      <c r="AC40" s="44">
        <v>0</v>
      </c>
      <c r="AD40" s="44">
        <v>0</v>
      </c>
      <c r="AE40" s="44"/>
      <c r="AF40" s="44">
        <v>0</v>
      </c>
      <c r="AG40" s="44"/>
      <c r="AH40" s="44">
        <v>0</v>
      </c>
      <c r="AI40" s="44">
        <v>419</v>
      </c>
      <c r="AJ40" s="44">
        <v>419</v>
      </c>
      <c r="AK40" s="40">
        <v>45301</v>
      </c>
      <c r="AL40" s="40"/>
      <c r="AM40" s="40"/>
      <c r="AN40" s="40">
        <v>45332</v>
      </c>
      <c r="AO40" s="40"/>
      <c r="AP40" s="49"/>
      <c r="AQ40" s="41" t="s">
        <v>61</v>
      </c>
      <c r="AR40" s="41">
        <v>10</v>
      </c>
      <c r="AS40" s="34">
        <v>540320.15</v>
      </c>
      <c r="AT40" s="43"/>
      <c r="AU40" s="44">
        <v>4673693.5999999996</v>
      </c>
      <c r="AV40" s="46">
        <v>0</v>
      </c>
      <c r="AW40" s="46">
        <v>4673693.5999999996</v>
      </c>
      <c r="AX40" s="43" t="s">
        <v>366</v>
      </c>
    </row>
    <row r="41" spans="1:50" ht="15.75" customHeight="1" x14ac:dyDescent="0.25">
      <c r="A41" s="47" t="s">
        <v>678</v>
      </c>
      <c r="B41" s="49">
        <v>45243</v>
      </c>
      <c r="C41" s="43">
        <v>1416</v>
      </c>
      <c r="D41" s="39" t="s">
        <v>679</v>
      </c>
      <c r="E41" s="42" t="s">
        <v>680</v>
      </c>
      <c r="F41" s="40">
        <v>45264</v>
      </c>
      <c r="G41" s="41" t="s">
        <v>681</v>
      </c>
      <c r="H41" s="43" t="s">
        <v>682</v>
      </c>
      <c r="I41" s="43" t="s">
        <v>683</v>
      </c>
      <c r="J41" s="55">
        <v>4459520</v>
      </c>
      <c r="K41" s="55">
        <v>4459520</v>
      </c>
      <c r="L41" s="55">
        <v>0</v>
      </c>
      <c r="M41" s="55">
        <v>0</v>
      </c>
      <c r="N41" s="44">
        <v>4459520</v>
      </c>
      <c r="O41" s="34">
        <v>4459520</v>
      </c>
      <c r="P41" s="34">
        <v>4459520</v>
      </c>
      <c r="Q41" s="43" t="s">
        <v>684</v>
      </c>
      <c r="R41" s="43" t="s">
        <v>685</v>
      </c>
      <c r="S41" s="43" t="s">
        <v>686</v>
      </c>
      <c r="T41" s="43" t="s">
        <v>687</v>
      </c>
      <c r="U41" s="48">
        <v>0</v>
      </c>
      <c r="V41" s="41">
        <v>100</v>
      </c>
      <c r="W41" s="41" t="s">
        <v>94</v>
      </c>
      <c r="X41" s="54" t="s">
        <v>688</v>
      </c>
      <c r="Y41" s="34">
        <v>10.72</v>
      </c>
      <c r="Z41" s="44" t="e">
        <v>#VALUE!</v>
      </c>
      <c r="AA41" s="44">
        <v>416000</v>
      </c>
      <c r="AB41" s="44">
        <v>416000</v>
      </c>
      <c r="AC41" s="44">
        <v>0</v>
      </c>
      <c r="AD41" s="44">
        <v>0</v>
      </c>
      <c r="AE41" s="44"/>
      <c r="AF41" s="44">
        <v>0</v>
      </c>
      <c r="AG41" s="44"/>
      <c r="AH41" s="44">
        <v>0</v>
      </c>
      <c r="AI41" s="44" t="e">
        <v>#VALUE!</v>
      </c>
      <c r="AJ41" s="44" t="e">
        <v>#VALUE!</v>
      </c>
      <c r="AK41" s="40">
        <v>45301</v>
      </c>
      <c r="AL41" s="40"/>
      <c r="AM41" s="40"/>
      <c r="AN41" s="40">
        <v>45332</v>
      </c>
      <c r="AO41" s="40"/>
      <c r="AP41" s="49"/>
      <c r="AQ41" s="41" t="s">
        <v>61</v>
      </c>
      <c r="AR41" s="41">
        <v>10</v>
      </c>
      <c r="AS41" s="34">
        <v>445952</v>
      </c>
      <c r="AT41" s="43"/>
      <c r="AU41" s="44">
        <v>0</v>
      </c>
      <c r="AV41" s="46">
        <v>4459520</v>
      </c>
      <c r="AW41" s="46">
        <v>4459520</v>
      </c>
      <c r="AX41" s="43" t="s">
        <v>329</v>
      </c>
    </row>
    <row r="42" spans="1:50" ht="15.75" customHeight="1" x14ac:dyDescent="0.25">
      <c r="A42" s="47" t="s">
        <v>689</v>
      </c>
      <c r="B42" s="49">
        <v>45243</v>
      </c>
      <c r="C42" s="43">
        <v>1416</v>
      </c>
      <c r="D42" s="39" t="s">
        <v>690</v>
      </c>
      <c r="E42" s="42" t="s">
        <v>691</v>
      </c>
      <c r="F42" s="40">
        <v>45264</v>
      </c>
      <c r="G42" s="41" t="s">
        <v>692</v>
      </c>
      <c r="H42" s="43" t="s">
        <v>682</v>
      </c>
      <c r="I42" s="43" t="s">
        <v>693</v>
      </c>
      <c r="J42" s="55">
        <v>3530112</v>
      </c>
      <c r="K42" s="55">
        <v>3530112</v>
      </c>
      <c r="L42" s="55">
        <v>0</v>
      </c>
      <c r="M42" s="55">
        <v>0</v>
      </c>
      <c r="N42" s="44">
        <v>3530112</v>
      </c>
      <c r="O42" s="34">
        <v>3530112</v>
      </c>
      <c r="P42" s="34">
        <v>3530112</v>
      </c>
      <c r="Q42" s="43" t="s">
        <v>694</v>
      </c>
      <c r="R42" s="43" t="s">
        <v>695</v>
      </c>
      <c r="S42" s="43" t="s">
        <v>696</v>
      </c>
      <c r="T42" s="43" t="s">
        <v>93</v>
      </c>
      <c r="U42" s="48">
        <v>0</v>
      </c>
      <c r="V42" s="41">
        <v>100</v>
      </c>
      <c r="W42" s="41" t="s">
        <v>94</v>
      </c>
      <c r="X42" s="50">
        <v>1200</v>
      </c>
      <c r="Y42" s="34">
        <v>12.68</v>
      </c>
      <c r="Z42" s="44">
        <v>15216</v>
      </c>
      <c r="AA42" s="44">
        <v>278400</v>
      </c>
      <c r="AB42" s="44">
        <v>278400</v>
      </c>
      <c r="AC42" s="44">
        <v>0</v>
      </c>
      <c r="AD42" s="44">
        <v>0</v>
      </c>
      <c r="AE42" s="44"/>
      <c r="AF42" s="44">
        <v>0</v>
      </c>
      <c r="AG42" s="44"/>
      <c r="AH42" s="44">
        <v>0</v>
      </c>
      <c r="AI42" s="44">
        <v>232</v>
      </c>
      <c r="AJ42" s="44">
        <v>232</v>
      </c>
      <c r="AK42" s="40">
        <v>45301</v>
      </c>
      <c r="AL42" s="40"/>
      <c r="AM42" s="40"/>
      <c r="AN42" s="40">
        <v>45332</v>
      </c>
      <c r="AO42" s="40"/>
      <c r="AP42" s="49"/>
      <c r="AQ42" s="41" t="s">
        <v>61</v>
      </c>
      <c r="AR42" s="41">
        <v>10</v>
      </c>
      <c r="AS42" s="34">
        <v>353011.20000000001</v>
      </c>
      <c r="AT42" s="43"/>
      <c r="AU42" s="44">
        <v>0</v>
      </c>
      <c r="AV42" s="46">
        <v>3530112</v>
      </c>
      <c r="AW42" s="46">
        <v>3530112</v>
      </c>
      <c r="AX42" s="43" t="s">
        <v>329</v>
      </c>
    </row>
    <row r="43" spans="1:50" ht="15.75" customHeight="1" x14ac:dyDescent="0.25">
      <c r="A43" s="47" t="s">
        <v>697</v>
      </c>
      <c r="B43" s="49">
        <v>45243</v>
      </c>
      <c r="C43" s="43">
        <v>1416</v>
      </c>
      <c r="D43" s="39" t="s">
        <v>698</v>
      </c>
      <c r="E43" s="42" t="s">
        <v>699</v>
      </c>
      <c r="F43" s="40">
        <v>45264</v>
      </c>
      <c r="G43" s="41" t="s">
        <v>700</v>
      </c>
      <c r="H43" s="43" t="s">
        <v>682</v>
      </c>
      <c r="I43" s="43" t="s">
        <v>701</v>
      </c>
      <c r="J43" s="55">
        <v>20764800</v>
      </c>
      <c r="K43" s="55">
        <v>20764800</v>
      </c>
      <c r="L43" s="55">
        <v>0</v>
      </c>
      <c r="M43" s="55">
        <v>0</v>
      </c>
      <c r="N43" s="44">
        <v>20764800</v>
      </c>
      <c r="O43" s="34">
        <v>20764800</v>
      </c>
      <c r="P43" s="34">
        <v>20764800</v>
      </c>
      <c r="Q43" s="43" t="s">
        <v>90</v>
      </c>
      <c r="R43" s="43" t="s">
        <v>702</v>
      </c>
      <c r="S43" s="43" t="s">
        <v>92</v>
      </c>
      <c r="T43" s="43" t="s">
        <v>147</v>
      </c>
      <c r="U43" s="48">
        <v>0</v>
      </c>
      <c r="V43" s="41">
        <v>100</v>
      </c>
      <c r="W43" s="41" t="s">
        <v>94</v>
      </c>
      <c r="X43" s="50">
        <v>500</v>
      </c>
      <c r="Y43" s="34">
        <v>12.36</v>
      </c>
      <c r="Z43" s="44">
        <v>6180</v>
      </c>
      <c r="AA43" s="44">
        <v>1680000</v>
      </c>
      <c r="AB43" s="44">
        <v>1680000</v>
      </c>
      <c r="AC43" s="44">
        <v>0</v>
      </c>
      <c r="AD43" s="44">
        <v>0</v>
      </c>
      <c r="AE43" s="44"/>
      <c r="AF43" s="44">
        <v>0</v>
      </c>
      <c r="AG43" s="44"/>
      <c r="AH43" s="44">
        <v>0</v>
      </c>
      <c r="AI43" s="44">
        <v>3360</v>
      </c>
      <c r="AJ43" s="44">
        <v>3360</v>
      </c>
      <c r="AK43" s="40">
        <v>45301</v>
      </c>
      <c r="AL43" s="40"/>
      <c r="AM43" s="40"/>
      <c r="AN43" s="40">
        <v>45332</v>
      </c>
      <c r="AO43" s="40"/>
      <c r="AP43" s="49"/>
      <c r="AQ43" s="41" t="s">
        <v>61</v>
      </c>
      <c r="AR43" s="41">
        <v>10</v>
      </c>
      <c r="AS43" s="34">
        <v>2076480</v>
      </c>
      <c r="AT43" s="43"/>
      <c r="AU43" s="44">
        <v>0</v>
      </c>
      <c r="AV43" s="46">
        <v>20764800</v>
      </c>
      <c r="AW43" s="46">
        <v>20764800</v>
      </c>
      <c r="AX43" s="43" t="s">
        <v>329</v>
      </c>
    </row>
    <row r="44" spans="1:50" ht="15.75" customHeight="1" x14ac:dyDescent="0.25">
      <c r="A44" s="47" t="s">
        <v>703</v>
      </c>
      <c r="B44" s="49">
        <v>45243</v>
      </c>
      <c r="C44" s="43">
        <v>1416</v>
      </c>
      <c r="D44" s="39" t="s">
        <v>704</v>
      </c>
      <c r="E44" s="42" t="s">
        <v>705</v>
      </c>
      <c r="F44" s="40">
        <v>45264</v>
      </c>
      <c r="G44" s="41" t="s">
        <v>706</v>
      </c>
      <c r="H44" s="43" t="s">
        <v>682</v>
      </c>
      <c r="I44" s="43" t="s">
        <v>707</v>
      </c>
      <c r="J44" s="55">
        <v>5343840</v>
      </c>
      <c r="K44" s="55">
        <v>5343840</v>
      </c>
      <c r="L44" s="55">
        <v>0</v>
      </c>
      <c r="M44" s="55">
        <v>0</v>
      </c>
      <c r="N44" s="44">
        <v>5343840</v>
      </c>
      <c r="O44" s="34">
        <v>5343840</v>
      </c>
      <c r="P44" s="34">
        <v>5343840</v>
      </c>
      <c r="Q44" s="43" t="s">
        <v>90</v>
      </c>
      <c r="R44" s="43" t="s">
        <v>708</v>
      </c>
      <c r="S44" s="43" t="s">
        <v>92</v>
      </c>
      <c r="T44" s="43" t="s">
        <v>147</v>
      </c>
      <c r="U44" s="48">
        <v>0</v>
      </c>
      <c r="V44" s="41">
        <v>100</v>
      </c>
      <c r="W44" s="41" t="s">
        <v>94</v>
      </c>
      <c r="X44" s="50">
        <v>3000</v>
      </c>
      <c r="Y44" s="34">
        <v>12.37</v>
      </c>
      <c r="Z44" s="44">
        <v>37110</v>
      </c>
      <c r="AA44" s="44">
        <v>432000</v>
      </c>
      <c r="AB44" s="44">
        <v>432000</v>
      </c>
      <c r="AC44" s="44">
        <v>0</v>
      </c>
      <c r="AD44" s="44">
        <v>0</v>
      </c>
      <c r="AE44" s="44"/>
      <c r="AF44" s="44">
        <v>0</v>
      </c>
      <c r="AG44" s="44"/>
      <c r="AH44" s="44">
        <v>0</v>
      </c>
      <c r="AI44" s="44">
        <v>144</v>
      </c>
      <c r="AJ44" s="44">
        <v>144</v>
      </c>
      <c r="AK44" s="40">
        <v>45301</v>
      </c>
      <c r="AL44" s="40"/>
      <c r="AM44" s="40"/>
      <c r="AN44" s="40">
        <v>45332</v>
      </c>
      <c r="AO44" s="40"/>
      <c r="AP44" s="49"/>
      <c r="AQ44" s="41" t="s">
        <v>61</v>
      </c>
      <c r="AR44" s="41">
        <v>10</v>
      </c>
      <c r="AS44" s="34">
        <v>534384</v>
      </c>
      <c r="AT44" s="43"/>
      <c r="AU44" s="44">
        <v>0</v>
      </c>
      <c r="AV44" s="46">
        <v>5343840</v>
      </c>
      <c r="AW44" s="46">
        <v>5343840</v>
      </c>
      <c r="AX44" s="43" t="s">
        <v>329</v>
      </c>
    </row>
    <row r="45" spans="1:50" ht="15.75" customHeight="1" x14ac:dyDescent="0.25">
      <c r="A45" s="47" t="s">
        <v>709</v>
      </c>
      <c r="B45" s="49">
        <v>45245</v>
      </c>
      <c r="C45" s="43">
        <v>1416</v>
      </c>
      <c r="D45" s="39" t="s">
        <v>710</v>
      </c>
      <c r="E45" s="42" t="s">
        <v>711</v>
      </c>
      <c r="F45" s="40">
        <v>45265</v>
      </c>
      <c r="G45" s="41" t="s">
        <v>712</v>
      </c>
      <c r="H45" s="43" t="s">
        <v>682</v>
      </c>
      <c r="I45" s="43" t="s">
        <v>713</v>
      </c>
      <c r="J45" s="55">
        <v>54898060</v>
      </c>
      <c r="K45" s="55">
        <v>54898060</v>
      </c>
      <c r="L45" s="55">
        <v>0</v>
      </c>
      <c r="M45" s="55">
        <v>0</v>
      </c>
      <c r="N45" s="44">
        <v>54898060</v>
      </c>
      <c r="O45" s="34">
        <v>54898060</v>
      </c>
      <c r="P45" s="34">
        <v>54898060</v>
      </c>
      <c r="Q45" s="43" t="s">
        <v>90</v>
      </c>
      <c r="R45" s="43" t="s">
        <v>107</v>
      </c>
      <c r="S45" s="43" t="s">
        <v>92</v>
      </c>
      <c r="T45" s="43" t="s">
        <v>714</v>
      </c>
      <c r="U45" s="48">
        <v>0</v>
      </c>
      <c r="V45" s="41">
        <v>100</v>
      </c>
      <c r="W45" s="41" t="s">
        <v>94</v>
      </c>
      <c r="X45" s="50">
        <v>1000</v>
      </c>
      <c r="Y45" s="34">
        <v>12.37</v>
      </c>
      <c r="Z45" s="44">
        <v>12370</v>
      </c>
      <c r="AA45" s="44">
        <v>4438000</v>
      </c>
      <c r="AB45" s="44">
        <v>4438000</v>
      </c>
      <c r="AC45" s="44">
        <v>0</v>
      </c>
      <c r="AD45" s="44">
        <v>0</v>
      </c>
      <c r="AE45" s="44"/>
      <c r="AF45" s="44">
        <v>0</v>
      </c>
      <c r="AG45" s="44"/>
      <c r="AH45" s="44">
        <v>0</v>
      </c>
      <c r="AI45" s="44">
        <v>4438</v>
      </c>
      <c r="AJ45" s="44">
        <v>4438</v>
      </c>
      <c r="AK45" s="40">
        <v>45301</v>
      </c>
      <c r="AL45" s="40"/>
      <c r="AM45" s="40"/>
      <c r="AN45" s="40">
        <v>45332</v>
      </c>
      <c r="AO45" s="40"/>
      <c r="AP45" s="49"/>
      <c r="AQ45" s="41" t="s">
        <v>61</v>
      </c>
      <c r="AR45" s="41">
        <v>10</v>
      </c>
      <c r="AS45" s="34">
        <v>5489806</v>
      </c>
      <c r="AT45" s="43"/>
      <c r="AU45" s="44">
        <v>0</v>
      </c>
      <c r="AV45" s="46">
        <v>54898060</v>
      </c>
      <c r="AW45" s="46">
        <v>54898060</v>
      </c>
      <c r="AX45" s="43" t="s">
        <v>329</v>
      </c>
    </row>
    <row r="46" spans="1:50" ht="15.75" customHeight="1" x14ac:dyDescent="0.25">
      <c r="A46" s="47" t="s">
        <v>715</v>
      </c>
      <c r="B46" s="49">
        <v>45246</v>
      </c>
      <c r="C46" s="43">
        <v>1416</v>
      </c>
      <c r="D46" s="39" t="s">
        <v>716</v>
      </c>
      <c r="E46" s="42" t="s">
        <v>717</v>
      </c>
      <c r="F46" s="40">
        <v>45265</v>
      </c>
      <c r="G46" s="41" t="s">
        <v>718</v>
      </c>
      <c r="H46" s="43" t="s">
        <v>682</v>
      </c>
      <c r="I46" s="43" t="s">
        <v>719</v>
      </c>
      <c r="J46" s="55">
        <v>2674640</v>
      </c>
      <c r="K46" s="55">
        <v>2674640</v>
      </c>
      <c r="L46" s="55">
        <v>0</v>
      </c>
      <c r="M46" s="55">
        <v>0</v>
      </c>
      <c r="N46" s="44">
        <v>2674640</v>
      </c>
      <c r="O46" s="34">
        <v>2674640</v>
      </c>
      <c r="P46" s="34">
        <v>2674640</v>
      </c>
      <c r="Q46" s="43" t="s">
        <v>720</v>
      </c>
      <c r="R46" s="43" t="s">
        <v>721</v>
      </c>
      <c r="S46" s="43" t="s">
        <v>722</v>
      </c>
      <c r="T46" s="43" t="s">
        <v>687</v>
      </c>
      <c r="U46" s="48">
        <v>0</v>
      </c>
      <c r="V46" s="41">
        <v>100</v>
      </c>
      <c r="W46" s="41" t="s">
        <v>94</v>
      </c>
      <c r="X46" s="50">
        <v>500</v>
      </c>
      <c r="Y46" s="34">
        <v>10.72</v>
      </c>
      <c r="Z46" s="44">
        <v>5360</v>
      </c>
      <c r="AA46" s="44">
        <v>249500</v>
      </c>
      <c r="AB46" s="44">
        <v>249500</v>
      </c>
      <c r="AC46" s="44">
        <v>0</v>
      </c>
      <c r="AD46" s="44">
        <v>0</v>
      </c>
      <c r="AE46" s="44"/>
      <c r="AF46" s="44">
        <v>0</v>
      </c>
      <c r="AG46" s="44"/>
      <c r="AH46" s="44">
        <v>0</v>
      </c>
      <c r="AI46" s="44">
        <v>499</v>
      </c>
      <c r="AJ46" s="44">
        <v>499</v>
      </c>
      <c r="AK46" s="40">
        <v>45301</v>
      </c>
      <c r="AL46" s="40"/>
      <c r="AM46" s="40"/>
      <c r="AN46" s="40">
        <v>45332</v>
      </c>
      <c r="AO46" s="40"/>
      <c r="AP46" s="49"/>
      <c r="AQ46" s="41" t="s">
        <v>61</v>
      </c>
      <c r="AR46" s="41">
        <v>10</v>
      </c>
      <c r="AS46" s="34">
        <v>267464</v>
      </c>
      <c r="AT46" s="43"/>
      <c r="AU46" s="44">
        <v>0</v>
      </c>
      <c r="AV46" s="46">
        <v>2674640</v>
      </c>
      <c r="AW46" s="46">
        <v>2674640</v>
      </c>
      <c r="AX46" s="43" t="s">
        <v>329</v>
      </c>
    </row>
    <row r="47" spans="1:50" ht="15.75" customHeight="1" x14ac:dyDescent="0.25">
      <c r="A47" s="47" t="s">
        <v>723</v>
      </c>
      <c r="B47" s="49">
        <v>45246</v>
      </c>
      <c r="C47" s="43">
        <v>1416</v>
      </c>
      <c r="D47" s="39" t="s">
        <v>724</v>
      </c>
      <c r="E47" s="42" t="s">
        <v>725</v>
      </c>
      <c r="F47" s="40">
        <v>45265</v>
      </c>
      <c r="G47" s="41" t="s">
        <v>726</v>
      </c>
      <c r="H47" s="43" t="s">
        <v>682</v>
      </c>
      <c r="I47" s="43" t="s">
        <v>727</v>
      </c>
      <c r="J47" s="55">
        <v>10963680</v>
      </c>
      <c r="K47" s="55">
        <v>10963680</v>
      </c>
      <c r="L47" s="55">
        <v>0</v>
      </c>
      <c r="M47" s="55">
        <v>0</v>
      </c>
      <c r="N47" s="44">
        <v>10963680</v>
      </c>
      <c r="O47" s="34">
        <v>10963680</v>
      </c>
      <c r="P47" s="34">
        <v>10963680</v>
      </c>
      <c r="Q47" s="43" t="s">
        <v>728</v>
      </c>
      <c r="R47" s="43" t="s">
        <v>729</v>
      </c>
      <c r="S47" s="43" t="s">
        <v>730</v>
      </c>
      <c r="T47" s="43" t="s">
        <v>731</v>
      </c>
      <c r="U47" s="48">
        <v>0</v>
      </c>
      <c r="V47" s="41">
        <v>100</v>
      </c>
      <c r="W47" s="41" t="s">
        <v>94</v>
      </c>
      <c r="X47" s="50">
        <v>1000</v>
      </c>
      <c r="Y47" s="34">
        <v>7.28</v>
      </c>
      <c r="Z47" s="44">
        <v>7280</v>
      </c>
      <c r="AA47" s="44">
        <v>1506000</v>
      </c>
      <c r="AB47" s="44">
        <v>1506000</v>
      </c>
      <c r="AC47" s="44">
        <v>0</v>
      </c>
      <c r="AD47" s="44">
        <v>0</v>
      </c>
      <c r="AE47" s="44"/>
      <c r="AF47" s="44">
        <v>0</v>
      </c>
      <c r="AG47" s="44"/>
      <c r="AH47" s="44">
        <v>0</v>
      </c>
      <c r="AI47" s="44">
        <v>1506</v>
      </c>
      <c r="AJ47" s="44">
        <v>1506</v>
      </c>
      <c r="AK47" s="40">
        <v>45301</v>
      </c>
      <c r="AL47" s="40"/>
      <c r="AM47" s="40"/>
      <c r="AN47" s="40">
        <v>45332</v>
      </c>
      <c r="AO47" s="40"/>
      <c r="AP47" s="49"/>
      <c r="AQ47" s="41" t="s">
        <v>61</v>
      </c>
      <c r="AR47" s="41">
        <v>10</v>
      </c>
      <c r="AS47" s="34">
        <v>1096368</v>
      </c>
      <c r="AT47" s="43"/>
      <c r="AU47" s="44">
        <v>0</v>
      </c>
      <c r="AV47" s="46">
        <v>10963680</v>
      </c>
      <c r="AW47" s="46">
        <v>10963680</v>
      </c>
      <c r="AX47" s="43" t="s">
        <v>329</v>
      </c>
    </row>
    <row r="48" spans="1:50" ht="15.75" customHeight="1" x14ac:dyDescent="0.25">
      <c r="A48" s="47" t="s">
        <v>732</v>
      </c>
      <c r="B48" s="49">
        <v>45246</v>
      </c>
      <c r="C48" s="43">
        <v>1416</v>
      </c>
      <c r="D48" s="39" t="s">
        <v>733</v>
      </c>
      <c r="E48" s="42" t="s">
        <v>734</v>
      </c>
      <c r="F48" s="40">
        <v>45265</v>
      </c>
      <c r="G48" s="41" t="s">
        <v>735</v>
      </c>
      <c r="H48" s="43" t="s">
        <v>673</v>
      </c>
      <c r="I48" s="43" t="s">
        <v>736</v>
      </c>
      <c r="J48" s="55">
        <v>20917831.34</v>
      </c>
      <c r="K48" s="55">
        <v>20917831.34</v>
      </c>
      <c r="L48" s="55">
        <v>0</v>
      </c>
      <c r="M48" s="55">
        <v>0</v>
      </c>
      <c r="N48" s="44">
        <v>18825759</v>
      </c>
      <c r="O48" s="34">
        <v>18825759</v>
      </c>
      <c r="P48" s="34">
        <v>18825759</v>
      </c>
      <c r="Q48" s="43" t="s">
        <v>675</v>
      </c>
      <c r="R48" s="43" t="s">
        <v>737</v>
      </c>
      <c r="S48" s="43" t="s">
        <v>677</v>
      </c>
      <c r="T48" s="43" t="s">
        <v>81</v>
      </c>
      <c r="U48" s="48">
        <v>100</v>
      </c>
      <c r="V48" s="41">
        <v>0</v>
      </c>
      <c r="W48" s="41" t="s">
        <v>82</v>
      </c>
      <c r="X48" s="50">
        <v>50</v>
      </c>
      <c r="Y48" s="34">
        <v>581.94000000000005</v>
      </c>
      <c r="Z48" s="44">
        <v>29097.000000000004</v>
      </c>
      <c r="AA48" s="44">
        <v>32350</v>
      </c>
      <c r="AB48" s="44">
        <v>32350</v>
      </c>
      <c r="AC48" s="44">
        <v>0</v>
      </c>
      <c r="AD48" s="44">
        <v>0</v>
      </c>
      <c r="AE48" s="44"/>
      <c r="AF48" s="44">
        <v>0</v>
      </c>
      <c r="AG48" s="44"/>
      <c r="AH48" s="44">
        <v>0</v>
      </c>
      <c r="AI48" s="44">
        <v>647</v>
      </c>
      <c r="AJ48" s="44">
        <v>647</v>
      </c>
      <c r="AK48" s="40">
        <v>45301</v>
      </c>
      <c r="AL48" s="40"/>
      <c r="AM48" s="40"/>
      <c r="AN48" s="40">
        <v>45332</v>
      </c>
      <c r="AO48" s="40"/>
      <c r="AP48" s="49"/>
      <c r="AQ48" s="41" t="s">
        <v>61</v>
      </c>
      <c r="AR48" s="41">
        <v>10</v>
      </c>
      <c r="AS48" s="34">
        <v>2091783.1340000001</v>
      </c>
      <c r="AT48" s="43"/>
      <c r="AU48" s="44">
        <v>0</v>
      </c>
      <c r="AV48" s="46">
        <v>18825759</v>
      </c>
      <c r="AW48" s="46">
        <v>18825759</v>
      </c>
      <c r="AX48" s="43" t="s">
        <v>329</v>
      </c>
    </row>
    <row r="49" spans="1:50" ht="15.75" customHeight="1" x14ac:dyDescent="0.25">
      <c r="A49" s="47" t="s">
        <v>738</v>
      </c>
      <c r="B49" s="49">
        <v>45246</v>
      </c>
      <c r="C49" s="43">
        <v>1416</v>
      </c>
      <c r="D49" s="39" t="s">
        <v>739</v>
      </c>
      <c r="E49" s="42" t="s">
        <v>740</v>
      </c>
      <c r="F49" s="40">
        <v>45273</v>
      </c>
      <c r="G49" s="41" t="s">
        <v>741</v>
      </c>
      <c r="H49" s="43" t="s">
        <v>682</v>
      </c>
      <c r="I49" s="43" t="s">
        <v>742</v>
      </c>
      <c r="J49" s="55">
        <v>20509500</v>
      </c>
      <c r="K49" s="55">
        <v>20509500</v>
      </c>
      <c r="L49" s="55">
        <v>0</v>
      </c>
      <c r="M49" s="55">
        <v>0</v>
      </c>
      <c r="N49" s="44">
        <v>20509500</v>
      </c>
      <c r="O49" s="34">
        <v>20509500</v>
      </c>
      <c r="P49" s="34">
        <v>20509500</v>
      </c>
      <c r="Q49" s="43" t="s">
        <v>728</v>
      </c>
      <c r="R49" s="43" t="s">
        <v>729</v>
      </c>
      <c r="S49" s="43" t="s">
        <v>730</v>
      </c>
      <c r="T49" s="43" t="s">
        <v>315</v>
      </c>
      <c r="U49" s="48">
        <v>0</v>
      </c>
      <c r="V49" s="41">
        <v>100</v>
      </c>
      <c r="W49" s="41" t="s">
        <v>94</v>
      </c>
      <c r="X49" s="50">
        <v>500</v>
      </c>
      <c r="Y49" s="34">
        <v>7.26</v>
      </c>
      <c r="Z49" s="44">
        <v>3630</v>
      </c>
      <c r="AA49" s="44">
        <v>2825000</v>
      </c>
      <c r="AB49" s="44">
        <v>2825000</v>
      </c>
      <c r="AC49" s="44">
        <v>0</v>
      </c>
      <c r="AD49" s="44">
        <v>0</v>
      </c>
      <c r="AE49" s="44"/>
      <c r="AF49" s="44">
        <v>0</v>
      </c>
      <c r="AG49" s="44">
        <v>2825000</v>
      </c>
      <c r="AH49" s="44">
        <v>20509500</v>
      </c>
      <c r="AI49" s="44">
        <v>5650</v>
      </c>
      <c r="AJ49" s="44">
        <v>5650</v>
      </c>
      <c r="AK49" s="40">
        <v>45301</v>
      </c>
      <c r="AL49" s="40"/>
      <c r="AM49" s="40"/>
      <c r="AN49" s="40">
        <v>45332</v>
      </c>
      <c r="AO49" s="40"/>
      <c r="AP49" s="49"/>
      <c r="AQ49" s="41"/>
      <c r="AR49" s="41">
        <v>10</v>
      </c>
      <c r="AS49" s="34">
        <v>2050950</v>
      </c>
      <c r="AT49" s="43"/>
      <c r="AU49" s="44">
        <v>0</v>
      </c>
      <c r="AV49" s="46">
        <v>20509500</v>
      </c>
      <c r="AW49" s="46">
        <v>20509500</v>
      </c>
      <c r="AX49" s="43" t="s">
        <v>329</v>
      </c>
    </row>
    <row r="50" spans="1:50" ht="15.75" customHeight="1" x14ac:dyDescent="0.25">
      <c r="A50" s="47" t="s">
        <v>743</v>
      </c>
      <c r="B50" s="49">
        <v>45252</v>
      </c>
      <c r="C50" s="43">
        <v>1416</v>
      </c>
      <c r="D50" s="39" t="s">
        <v>744</v>
      </c>
      <c r="E50" s="42" t="s">
        <v>745</v>
      </c>
      <c r="F50" s="40">
        <v>45272</v>
      </c>
      <c r="G50" s="41" t="s">
        <v>746</v>
      </c>
      <c r="H50" s="43" t="s">
        <v>747</v>
      </c>
      <c r="I50" s="43" t="s">
        <v>748</v>
      </c>
      <c r="J50" s="55">
        <v>120813651.86</v>
      </c>
      <c r="K50" s="55">
        <v>120813651.86</v>
      </c>
      <c r="L50" s="55">
        <v>0</v>
      </c>
      <c r="M50" s="55">
        <v>0</v>
      </c>
      <c r="N50" s="44">
        <v>120813651.86</v>
      </c>
      <c r="O50" s="34">
        <v>120813651.86</v>
      </c>
      <c r="P50" s="34">
        <v>120813651.86</v>
      </c>
      <c r="Q50" s="43" t="s">
        <v>749</v>
      </c>
      <c r="R50" s="43" t="s">
        <v>750</v>
      </c>
      <c r="S50" s="43" t="s">
        <v>751</v>
      </c>
      <c r="T50" s="43" t="s">
        <v>265</v>
      </c>
      <c r="U50" s="48">
        <v>0</v>
      </c>
      <c r="V50" s="41">
        <v>100</v>
      </c>
      <c r="W50" s="41" t="s">
        <v>82</v>
      </c>
      <c r="X50" s="50">
        <v>1</v>
      </c>
      <c r="Y50" s="34">
        <v>250650.73</v>
      </c>
      <c r="Z50" s="44">
        <v>250650.73</v>
      </c>
      <c r="AA50" s="44">
        <v>482</v>
      </c>
      <c r="AB50" s="44">
        <v>482</v>
      </c>
      <c r="AC50" s="44">
        <v>0</v>
      </c>
      <c r="AD50" s="44">
        <v>0</v>
      </c>
      <c r="AE50" s="44"/>
      <c r="AF50" s="44">
        <v>0</v>
      </c>
      <c r="AG50" s="44"/>
      <c r="AH50" s="44">
        <v>0</v>
      </c>
      <c r="AI50" s="44">
        <v>482</v>
      </c>
      <c r="AJ50" s="44">
        <v>482</v>
      </c>
      <c r="AK50" s="40">
        <v>45301</v>
      </c>
      <c r="AL50" s="40"/>
      <c r="AM50" s="40"/>
      <c r="AN50" s="40">
        <v>45332</v>
      </c>
      <c r="AO50" s="40"/>
      <c r="AP50" s="49"/>
      <c r="AQ50" s="41" t="s">
        <v>61</v>
      </c>
      <c r="AR50" s="41">
        <v>10</v>
      </c>
      <c r="AS50" s="34">
        <v>12081365.185999999</v>
      </c>
      <c r="AT50" s="43"/>
      <c r="AU50" s="44">
        <v>120813651.86</v>
      </c>
      <c r="AV50" s="46">
        <v>0</v>
      </c>
      <c r="AW50" s="46">
        <v>120813651.86</v>
      </c>
      <c r="AX50" s="43" t="s">
        <v>366</v>
      </c>
    </row>
    <row r="51" spans="1:50" ht="15.75" customHeight="1" x14ac:dyDescent="0.25">
      <c r="A51" s="47" t="s">
        <v>752</v>
      </c>
      <c r="B51" s="49">
        <v>45252</v>
      </c>
      <c r="C51" s="43">
        <v>1416</v>
      </c>
      <c r="D51" s="39" t="s">
        <v>753</v>
      </c>
      <c r="E51" s="42" t="s">
        <v>754</v>
      </c>
      <c r="F51" s="40">
        <v>45272</v>
      </c>
      <c r="G51" s="41" t="s">
        <v>755</v>
      </c>
      <c r="H51" s="43" t="s">
        <v>309</v>
      </c>
      <c r="I51" s="43" t="s">
        <v>756</v>
      </c>
      <c r="J51" s="55">
        <v>112543483.09999999</v>
      </c>
      <c r="K51" s="55">
        <v>112543483.09999999</v>
      </c>
      <c r="L51" s="55">
        <v>0</v>
      </c>
      <c r="M51" s="55">
        <v>0</v>
      </c>
      <c r="N51" s="44">
        <v>112543483.09999999</v>
      </c>
      <c r="O51" s="34">
        <v>112543483.09999999</v>
      </c>
      <c r="P51" s="34">
        <v>112543483.09999999</v>
      </c>
      <c r="Q51" s="43" t="s">
        <v>757</v>
      </c>
      <c r="R51" s="43" t="s">
        <v>758</v>
      </c>
      <c r="S51" s="43" t="s">
        <v>759</v>
      </c>
      <c r="T51" s="43" t="s">
        <v>93</v>
      </c>
      <c r="U51" s="48">
        <v>0</v>
      </c>
      <c r="V51" s="41">
        <v>100</v>
      </c>
      <c r="W51" s="41" t="s">
        <v>82</v>
      </c>
      <c r="X51" s="56">
        <v>1.2</v>
      </c>
      <c r="Y51" s="34">
        <v>200397.93999287748</v>
      </c>
      <c r="Z51" s="44">
        <v>240477.52799145295</v>
      </c>
      <c r="AA51" s="44">
        <v>561.6</v>
      </c>
      <c r="AB51" s="44">
        <v>561.6</v>
      </c>
      <c r="AC51" s="44">
        <v>0</v>
      </c>
      <c r="AD51" s="44">
        <v>0</v>
      </c>
      <c r="AE51" s="44"/>
      <c r="AF51" s="44">
        <v>0</v>
      </c>
      <c r="AG51" s="44"/>
      <c r="AH51" s="44">
        <v>0</v>
      </c>
      <c r="AI51" s="44">
        <v>468.00000000000006</v>
      </c>
      <c r="AJ51" s="44">
        <v>468</v>
      </c>
      <c r="AK51" s="40">
        <v>45323</v>
      </c>
      <c r="AL51" s="40"/>
      <c r="AM51" s="40"/>
      <c r="AN51" s="40">
        <v>45352</v>
      </c>
      <c r="AO51" s="40"/>
      <c r="AP51" s="49"/>
      <c r="AQ51" s="41" t="s">
        <v>61</v>
      </c>
      <c r="AR51" s="41">
        <v>10</v>
      </c>
      <c r="AS51" s="34">
        <v>11254348.310000001</v>
      </c>
      <c r="AT51" s="43"/>
      <c r="AU51" s="44">
        <v>0</v>
      </c>
      <c r="AV51" s="46">
        <v>112543483.09999999</v>
      </c>
      <c r="AW51" s="46">
        <v>112543483.09999999</v>
      </c>
      <c r="AX51" s="43" t="s">
        <v>329</v>
      </c>
    </row>
    <row r="52" spans="1:50" ht="15.75" customHeight="1" x14ac:dyDescent="0.25">
      <c r="A52" s="47" t="s">
        <v>768</v>
      </c>
      <c r="B52" s="49">
        <v>45254</v>
      </c>
      <c r="C52" s="43">
        <v>1416</v>
      </c>
      <c r="D52" s="39" t="s">
        <v>769</v>
      </c>
      <c r="E52" s="42" t="s">
        <v>770</v>
      </c>
      <c r="F52" s="40">
        <v>45275</v>
      </c>
      <c r="G52" s="41" t="s">
        <v>771</v>
      </c>
      <c r="H52" s="43" t="s">
        <v>87</v>
      </c>
      <c r="I52" s="43" t="s">
        <v>772</v>
      </c>
      <c r="J52" s="55">
        <v>197227280</v>
      </c>
      <c r="K52" s="55">
        <v>197227280</v>
      </c>
      <c r="L52" s="55">
        <v>0</v>
      </c>
      <c r="M52" s="55">
        <v>0</v>
      </c>
      <c r="N52" s="44">
        <v>197227280</v>
      </c>
      <c r="O52" s="34">
        <v>197227280</v>
      </c>
      <c r="P52" s="34">
        <v>197227280</v>
      </c>
      <c r="Q52" s="43" t="s">
        <v>773</v>
      </c>
      <c r="R52" s="43" t="s">
        <v>774</v>
      </c>
      <c r="S52" s="43" t="s">
        <v>775</v>
      </c>
      <c r="T52" s="43" t="s">
        <v>776</v>
      </c>
      <c r="U52" s="48">
        <v>0</v>
      </c>
      <c r="V52" s="41">
        <v>100</v>
      </c>
      <c r="W52" s="41" t="s">
        <v>94</v>
      </c>
      <c r="X52" s="50">
        <v>2000</v>
      </c>
      <c r="Y52" s="34">
        <v>12.37</v>
      </c>
      <c r="Z52" s="44">
        <v>24740</v>
      </c>
      <c r="AA52" s="44">
        <v>15944000</v>
      </c>
      <c r="AB52" s="44">
        <v>15944000</v>
      </c>
      <c r="AC52" s="44">
        <v>0</v>
      </c>
      <c r="AD52" s="44">
        <v>0</v>
      </c>
      <c r="AE52" s="44"/>
      <c r="AF52" s="44">
        <v>0</v>
      </c>
      <c r="AG52" s="44"/>
      <c r="AH52" s="44">
        <v>0</v>
      </c>
      <c r="AI52" s="44">
        <v>7972</v>
      </c>
      <c r="AJ52" s="44">
        <v>7972</v>
      </c>
      <c r="AK52" s="40">
        <v>45323</v>
      </c>
      <c r="AL52" s="40"/>
      <c r="AM52" s="40"/>
      <c r="AN52" s="40">
        <v>44986</v>
      </c>
      <c r="AO52" s="40"/>
      <c r="AP52" s="49"/>
      <c r="AQ52" s="41" t="s">
        <v>61</v>
      </c>
      <c r="AR52" s="41">
        <v>10</v>
      </c>
      <c r="AS52" s="34">
        <v>19722728</v>
      </c>
      <c r="AT52" s="43"/>
      <c r="AU52" s="44">
        <v>0</v>
      </c>
      <c r="AV52" s="46">
        <v>197227280</v>
      </c>
      <c r="AW52" s="46">
        <v>197227280</v>
      </c>
      <c r="AX52" s="43" t="s">
        <v>329</v>
      </c>
    </row>
    <row r="53" spans="1:50" ht="15.75" customHeight="1" x14ac:dyDescent="0.25">
      <c r="A53" s="47" t="s">
        <v>777</v>
      </c>
      <c r="B53" s="49">
        <v>45254</v>
      </c>
      <c r="C53" s="43">
        <v>1416</v>
      </c>
      <c r="D53" s="39" t="s">
        <v>778</v>
      </c>
      <c r="E53" s="42" t="s">
        <v>779</v>
      </c>
      <c r="F53" s="40">
        <v>45282</v>
      </c>
      <c r="G53" s="41" t="s">
        <v>780</v>
      </c>
      <c r="H53" s="43" t="s">
        <v>747</v>
      </c>
      <c r="I53" s="43" t="s">
        <v>781</v>
      </c>
      <c r="J53" s="55">
        <v>968144403.38</v>
      </c>
      <c r="K53" s="55">
        <v>968144403.38</v>
      </c>
      <c r="L53" s="55">
        <v>0</v>
      </c>
      <c r="M53" s="55">
        <v>0</v>
      </c>
      <c r="N53" s="44">
        <v>968144403.38</v>
      </c>
      <c r="O53" s="34">
        <v>968144403.38</v>
      </c>
      <c r="P53" s="34">
        <v>968144403.38</v>
      </c>
      <c r="Q53" s="43" t="s">
        <v>749</v>
      </c>
      <c r="R53" s="43" t="s">
        <v>782</v>
      </c>
      <c r="S53" s="43" t="s">
        <v>751</v>
      </c>
      <c r="T53" s="43" t="s">
        <v>265</v>
      </c>
      <c r="U53" s="48">
        <v>0</v>
      </c>
      <c r="V53" s="41">
        <v>100</v>
      </c>
      <c r="W53" s="41" t="s">
        <v>82</v>
      </c>
      <c r="X53" s="56">
        <v>0.7</v>
      </c>
      <c r="Y53" s="34">
        <v>263842.7</v>
      </c>
      <c r="Z53" s="44">
        <v>184689.88999999998</v>
      </c>
      <c r="AA53" s="44">
        <v>3669.4</v>
      </c>
      <c r="AB53" s="44">
        <v>606.9</v>
      </c>
      <c r="AC53" s="44">
        <v>3062.5</v>
      </c>
      <c r="AD53" s="44">
        <v>0</v>
      </c>
      <c r="AE53" s="44"/>
      <c r="AF53" s="44">
        <v>0</v>
      </c>
      <c r="AG53" s="44"/>
      <c r="AH53" s="44">
        <v>0</v>
      </c>
      <c r="AI53" s="44">
        <v>5242.0000000000009</v>
      </c>
      <c r="AJ53" s="44">
        <v>5242</v>
      </c>
      <c r="AK53" s="40">
        <v>45306</v>
      </c>
      <c r="AL53" s="40">
        <v>45413</v>
      </c>
      <c r="AM53" s="40"/>
      <c r="AN53" s="40">
        <v>45337</v>
      </c>
      <c r="AO53" s="40">
        <v>45444</v>
      </c>
      <c r="AP53" s="49"/>
      <c r="AQ53" s="41" t="s">
        <v>61</v>
      </c>
      <c r="AR53" s="41">
        <v>10</v>
      </c>
      <c r="AS53" s="34">
        <v>96814440.338</v>
      </c>
      <c r="AT53" s="43"/>
      <c r="AU53" s="44">
        <v>0</v>
      </c>
      <c r="AV53" s="46">
        <v>968144403.38</v>
      </c>
      <c r="AW53" s="46">
        <v>968144403.38</v>
      </c>
      <c r="AX53" s="43" t="s">
        <v>329</v>
      </c>
    </row>
    <row r="54" spans="1:50" ht="15.75" customHeight="1" x14ac:dyDescent="0.25">
      <c r="A54" s="47" t="s">
        <v>783</v>
      </c>
      <c r="B54" s="49">
        <v>45254</v>
      </c>
      <c r="C54" s="43">
        <v>1416</v>
      </c>
      <c r="D54" s="39" t="s">
        <v>784</v>
      </c>
      <c r="E54" s="42" t="s">
        <v>785</v>
      </c>
      <c r="F54" s="40">
        <v>45275</v>
      </c>
      <c r="G54" s="41" t="s">
        <v>786</v>
      </c>
      <c r="H54" s="43" t="s">
        <v>87</v>
      </c>
      <c r="I54" s="43" t="s">
        <v>787</v>
      </c>
      <c r="J54" s="55">
        <v>58205312</v>
      </c>
      <c r="K54" s="55">
        <v>58205312</v>
      </c>
      <c r="L54" s="55">
        <v>0</v>
      </c>
      <c r="M54" s="55">
        <v>0</v>
      </c>
      <c r="N54" s="44">
        <v>58205312</v>
      </c>
      <c r="O54" s="34">
        <v>58205312</v>
      </c>
      <c r="P54" s="34">
        <v>58205312</v>
      </c>
      <c r="Q54" s="43" t="s">
        <v>788</v>
      </c>
      <c r="R54" s="43" t="s">
        <v>789</v>
      </c>
      <c r="S54" s="43" t="s">
        <v>790</v>
      </c>
      <c r="T54" s="43" t="s">
        <v>791</v>
      </c>
      <c r="U54" s="48">
        <v>0</v>
      </c>
      <c r="V54" s="41">
        <v>100</v>
      </c>
      <c r="W54" s="41" t="s">
        <v>94</v>
      </c>
      <c r="X54" s="50">
        <v>400</v>
      </c>
      <c r="Y54" s="34">
        <v>29.48</v>
      </c>
      <c r="Z54" s="44">
        <v>11792</v>
      </c>
      <c r="AA54" s="44">
        <v>1974400</v>
      </c>
      <c r="AB54" s="44">
        <v>1974400</v>
      </c>
      <c r="AC54" s="44">
        <v>0</v>
      </c>
      <c r="AD54" s="44">
        <v>0</v>
      </c>
      <c r="AE54" s="44"/>
      <c r="AF54" s="44">
        <v>0</v>
      </c>
      <c r="AG54" s="44"/>
      <c r="AH54" s="44">
        <v>0</v>
      </c>
      <c r="AI54" s="44">
        <v>4936</v>
      </c>
      <c r="AJ54" s="44">
        <v>4936</v>
      </c>
      <c r="AK54" s="40">
        <v>45323</v>
      </c>
      <c r="AL54" s="40"/>
      <c r="AM54" s="40"/>
      <c r="AN54" s="40">
        <v>45352</v>
      </c>
      <c r="AO54" s="40"/>
      <c r="AP54" s="49"/>
      <c r="AQ54" s="41" t="s">
        <v>61</v>
      </c>
      <c r="AR54" s="41">
        <v>10</v>
      </c>
      <c r="AS54" s="34">
        <v>5820531.2000000002</v>
      </c>
      <c r="AT54" s="43"/>
      <c r="AU54" s="44">
        <v>0</v>
      </c>
      <c r="AV54" s="46">
        <v>58205312</v>
      </c>
      <c r="AW54" s="46">
        <v>58205312</v>
      </c>
      <c r="AX54" s="43" t="s">
        <v>329</v>
      </c>
    </row>
    <row r="55" spans="1:50" ht="15.75" customHeight="1" x14ac:dyDescent="0.25">
      <c r="A55" s="47" t="s">
        <v>792</v>
      </c>
      <c r="B55" s="49">
        <v>45254</v>
      </c>
      <c r="C55" s="43">
        <v>1416</v>
      </c>
      <c r="D55" s="39" t="s">
        <v>793</v>
      </c>
      <c r="E55" s="42" t="s">
        <v>794</v>
      </c>
      <c r="F55" s="40">
        <v>45275</v>
      </c>
      <c r="G55" s="41" t="s">
        <v>795</v>
      </c>
      <c r="H55" s="43" t="s">
        <v>87</v>
      </c>
      <c r="I55" s="43" t="s">
        <v>796</v>
      </c>
      <c r="J55" s="55">
        <v>46219245</v>
      </c>
      <c r="K55" s="55">
        <v>46219245</v>
      </c>
      <c r="L55" s="55">
        <v>0</v>
      </c>
      <c r="M55" s="55">
        <v>0</v>
      </c>
      <c r="N55" s="44">
        <v>46219245</v>
      </c>
      <c r="O55" s="34">
        <v>46219245</v>
      </c>
      <c r="P55" s="34">
        <v>46219245</v>
      </c>
      <c r="Q55" s="43" t="s">
        <v>797</v>
      </c>
      <c r="R55" s="43" t="s">
        <v>798</v>
      </c>
      <c r="S55" s="43" t="s">
        <v>799</v>
      </c>
      <c r="T55" s="43" t="s">
        <v>776</v>
      </c>
      <c r="U55" s="48">
        <v>0</v>
      </c>
      <c r="V55" s="41">
        <v>100</v>
      </c>
      <c r="W55" s="41" t="s">
        <v>94</v>
      </c>
      <c r="X55" s="50">
        <v>500</v>
      </c>
      <c r="Y55" s="34">
        <v>12.49</v>
      </c>
      <c r="Z55" s="44">
        <v>6245</v>
      </c>
      <c r="AA55" s="44">
        <v>3700500</v>
      </c>
      <c r="AB55" s="44">
        <v>3700500</v>
      </c>
      <c r="AC55" s="44">
        <v>0</v>
      </c>
      <c r="AD55" s="44">
        <v>0</v>
      </c>
      <c r="AE55" s="44"/>
      <c r="AF55" s="44">
        <v>0</v>
      </c>
      <c r="AG55" s="44"/>
      <c r="AH55" s="44">
        <v>0</v>
      </c>
      <c r="AI55" s="44">
        <v>7401</v>
      </c>
      <c r="AJ55" s="44">
        <v>7401</v>
      </c>
      <c r="AK55" s="40">
        <v>45301</v>
      </c>
      <c r="AL55" s="40"/>
      <c r="AM55" s="40"/>
      <c r="AN55" s="40">
        <v>45332</v>
      </c>
      <c r="AO55" s="40"/>
      <c r="AP55" s="49"/>
      <c r="AQ55" s="41" t="s">
        <v>61</v>
      </c>
      <c r="AR55" s="41">
        <v>10</v>
      </c>
      <c r="AS55" s="34">
        <v>4621924.5</v>
      </c>
      <c r="AT55" s="43"/>
      <c r="AU55" s="44">
        <v>46219245</v>
      </c>
      <c r="AV55" s="46">
        <v>0</v>
      </c>
      <c r="AW55" s="46">
        <v>46219245</v>
      </c>
      <c r="AX55" s="43" t="s">
        <v>366</v>
      </c>
    </row>
    <row r="56" spans="1:50" ht="15.75" customHeight="1" x14ac:dyDescent="0.25">
      <c r="A56" s="47" t="s">
        <v>800</v>
      </c>
      <c r="B56" s="49">
        <v>45254</v>
      </c>
      <c r="C56" s="43">
        <v>1416</v>
      </c>
      <c r="D56" s="39" t="s">
        <v>801</v>
      </c>
      <c r="E56" s="42" t="s">
        <v>802</v>
      </c>
      <c r="F56" s="40">
        <v>45282</v>
      </c>
      <c r="G56" s="41" t="s">
        <v>803</v>
      </c>
      <c r="H56" s="43" t="s">
        <v>87</v>
      </c>
      <c r="I56" s="43" t="s">
        <v>804</v>
      </c>
      <c r="J56" s="55">
        <v>332011680</v>
      </c>
      <c r="K56" s="55">
        <v>332011680</v>
      </c>
      <c r="L56" s="55">
        <v>0</v>
      </c>
      <c r="M56" s="55">
        <v>0</v>
      </c>
      <c r="N56" s="44">
        <v>332011680</v>
      </c>
      <c r="O56" s="34">
        <v>332011680</v>
      </c>
      <c r="P56" s="34">
        <v>332011680</v>
      </c>
      <c r="Q56" s="43" t="s">
        <v>797</v>
      </c>
      <c r="R56" s="43" t="s">
        <v>805</v>
      </c>
      <c r="S56" s="43" t="s">
        <v>799</v>
      </c>
      <c r="T56" s="43" t="s">
        <v>776</v>
      </c>
      <c r="U56" s="48">
        <v>0</v>
      </c>
      <c r="V56" s="41">
        <v>100</v>
      </c>
      <c r="W56" s="41" t="s">
        <v>94</v>
      </c>
      <c r="X56" s="50">
        <v>1000</v>
      </c>
      <c r="Y56" s="34">
        <v>12.32</v>
      </c>
      <c r="Z56" s="44">
        <v>12320</v>
      </c>
      <c r="AA56" s="44">
        <v>26949000</v>
      </c>
      <c r="AB56" s="44">
        <v>26949000</v>
      </c>
      <c r="AC56" s="44">
        <v>0</v>
      </c>
      <c r="AD56" s="44">
        <v>0</v>
      </c>
      <c r="AE56" s="44"/>
      <c r="AF56" s="44">
        <v>0</v>
      </c>
      <c r="AG56" s="44"/>
      <c r="AH56" s="44">
        <v>0</v>
      </c>
      <c r="AI56" s="44">
        <v>26949</v>
      </c>
      <c r="AJ56" s="44">
        <v>26949</v>
      </c>
      <c r="AK56" s="40">
        <v>45301</v>
      </c>
      <c r="AL56" s="40"/>
      <c r="AM56" s="40"/>
      <c r="AN56" s="40">
        <v>45332</v>
      </c>
      <c r="AO56" s="40"/>
      <c r="AP56" s="49"/>
      <c r="AQ56" s="41" t="s">
        <v>61</v>
      </c>
      <c r="AR56" s="41">
        <v>10</v>
      </c>
      <c r="AS56" s="34">
        <v>33201168</v>
      </c>
      <c r="AT56" s="43"/>
      <c r="AU56" s="44">
        <v>332011680</v>
      </c>
      <c r="AV56" s="46">
        <v>0</v>
      </c>
      <c r="AW56" s="46">
        <v>332011680</v>
      </c>
      <c r="AX56" s="43" t="s">
        <v>366</v>
      </c>
    </row>
    <row r="57" spans="1:50" ht="15.75" customHeight="1" x14ac:dyDescent="0.25">
      <c r="A57" s="47" t="s">
        <v>815</v>
      </c>
      <c r="B57" s="49">
        <v>45259</v>
      </c>
      <c r="C57" s="43">
        <v>1416</v>
      </c>
      <c r="D57" s="39" t="s">
        <v>816</v>
      </c>
      <c r="E57" s="42" t="s">
        <v>817</v>
      </c>
      <c r="F57" s="40">
        <v>45279</v>
      </c>
      <c r="G57" s="41" t="s">
        <v>818</v>
      </c>
      <c r="H57" s="43" t="s">
        <v>87</v>
      </c>
      <c r="I57" s="43" t="s">
        <v>819</v>
      </c>
      <c r="J57" s="55">
        <v>225303312</v>
      </c>
      <c r="K57" s="55">
        <v>225303312</v>
      </c>
      <c r="L57" s="55">
        <v>0</v>
      </c>
      <c r="M57" s="55">
        <v>0</v>
      </c>
      <c r="N57" s="44">
        <v>225303312</v>
      </c>
      <c r="O57" s="34">
        <v>225303312</v>
      </c>
      <c r="P57" s="34">
        <v>225303312</v>
      </c>
      <c r="Q57" s="43" t="s">
        <v>694</v>
      </c>
      <c r="R57" s="43" t="s">
        <v>695</v>
      </c>
      <c r="S57" s="43" t="s">
        <v>696</v>
      </c>
      <c r="T57" s="43" t="s">
        <v>93</v>
      </c>
      <c r="U57" s="48">
        <v>0</v>
      </c>
      <c r="V57" s="41">
        <v>100</v>
      </c>
      <c r="W57" s="41" t="s">
        <v>94</v>
      </c>
      <c r="X57" s="50">
        <v>1200</v>
      </c>
      <c r="Y57" s="34">
        <v>12.68</v>
      </c>
      <c r="Z57" s="44">
        <v>15216</v>
      </c>
      <c r="AA57" s="44">
        <v>17768400</v>
      </c>
      <c r="AB57" s="44">
        <v>9120000</v>
      </c>
      <c r="AC57" s="44">
        <v>8648400</v>
      </c>
      <c r="AD57" s="44">
        <v>0</v>
      </c>
      <c r="AE57" s="44"/>
      <c r="AF57" s="44">
        <v>0</v>
      </c>
      <c r="AG57" s="44"/>
      <c r="AH57" s="44">
        <v>0</v>
      </c>
      <c r="AI57" s="44">
        <v>14807</v>
      </c>
      <c r="AJ57" s="44">
        <v>14807</v>
      </c>
      <c r="AK57" s="40">
        <v>45352</v>
      </c>
      <c r="AL57" s="40">
        <v>45443</v>
      </c>
      <c r="AM57" s="40"/>
      <c r="AN57" s="40">
        <v>45383</v>
      </c>
      <c r="AO57" s="40">
        <v>45474</v>
      </c>
      <c r="AP57" s="49"/>
      <c r="AQ57" s="41" t="s">
        <v>61</v>
      </c>
      <c r="AR57" s="41">
        <v>10</v>
      </c>
      <c r="AS57" s="34">
        <v>22530331.199999999</v>
      </c>
      <c r="AT57" s="43"/>
      <c r="AU57" s="44">
        <v>0</v>
      </c>
      <c r="AV57" s="46">
        <v>225303312</v>
      </c>
      <c r="AW57" s="46">
        <v>225303312</v>
      </c>
      <c r="AX57" s="43" t="s">
        <v>329</v>
      </c>
    </row>
    <row r="58" spans="1:50" ht="15.75" customHeight="1" x14ac:dyDescent="0.25">
      <c r="A58" s="47" t="s">
        <v>820</v>
      </c>
      <c r="B58" s="49">
        <v>45259</v>
      </c>
      <c r="C58" s="43">
        <v>1416</v>
      </c>
      <c r="D58" s="39" t="s">
        <v>436</v>
      </c>
      <c r="E58" s="42" t="s">
        <v>821</v>
      </c>
      <c r="F58" s="40" t="s">
        <v>436</v>
      </c>
      <c r="G58" s="41" t="s">
        <v>436</v>
      </c>
      <c r="H58" s="43" t="s">
        <v>436</v>
      </c>
      <c r="I58" s="43" t="s">
        <v>822</v>
      </c>
      <c r="J58" s="55">
        <v>11989016.76</v>
      </c>
      <c r="K58" s="55">
        <v>11989016.76</v>
      </c>
      <c r="L58" s="55"/>
      <c r="M58" s="55"/>
      <c r="N58" s="44">
        <v>0</v>
      </c>
      <c r="O58" s="34">
        <v>0</v>
      </c>
      <c r="P58" s="34">
        <v>0</v>
      </c>
      <c r="Q58" s="43"/>
      <c r="R58" s="43"/>
      <c r="S58" s="43"/>
      <c r="T58" s="43"/>
      <c r="U58" s="48"/>
      <c r="V58" s="41"/>
      <c r="W58" s="41"/>
      <c r="X58" s="50"/>
      <c r="Y58" s="34" t="e">
        <v>#DIV/0!</v>
      </c>
      <c r="Z58" s="44" t="e">
        <v>#DIV/0!</v>
      </c>
      <c r="AA58" s="44">
        <v>0</v>
      </c>
      <c r="AB58" s="44">
        <v>0</v>
      </c>
      <c r="AC58" s="44">
        <v>0</v>
      </c>
      <c r="AD58" s="44">
        <v>0</v>
      </c>
      <c r="AE58" s="44"/>
      <c r="AF58" s="44" t="e">
        <v>#DIV/0!</v>
      </c>
      <c r="AG58" s="44"/>
      <c r="AH58" s="44" t="e">
        <v>#DIV/0!</v>
      </c>
      <c r="AI58" s="44" t="e">
        <v>#DIV/0!</v>
      </c>
      <c r="AJ58" s="44" t="e">
        <v>#DIV/0!</v>
      </c>
      <c r="AK58" s="40">
        <v>45413</v>
      </c>
      <c r="AL58" s="40"/>
      <c r="AM58" s="40"/>
      <c r="AN58" s="40"/>
      <c r="AO58" s="40"/>
      <c r="AP58" s="49"/>
      <c r="AQ58" s="41"/>
      <c r="AR58" s="41">
        <v>10</v>
      </c>
      <c r="AS58" s="34">
        <v>1198901.676</v>
      </c>
      <c r="AT58" s="43"/>
      <c r="AU58" s="44">
        <v>0</v>
      </c>
      <c r="AV58" s="46">
        <v>0</v>
      </c>
      <c r="AW58" s="46">
        <v>0</v>
      </c>
      <c r="AX58" s="43" t="s">
        <v>436</v>
      </c>
    </row>
    <row r="59" spans="1:50" ht="15.75" customHeight="1" x14ac:dyDescent="0.25">
      <c r="A59" s="47" t="s">
        <v>836</v>
      </c>
      <c r="B59" s="49">
        <v>45264</v>
      </c>
      <c r="C59" s="43">
        <v>1416</v>
      </c>
      <c r="D59" s="39" t="s">
        <v>837</v>
      </c>
      <c r="E59" s="42" t="s">
        <v>838</v>
      </c>
      <c r="F59" s="40">
        <v>45285</v>
      </c>
      <c r="G59" s="41" t="s">
        <v>839</v>
      </c>
      <c r="H59" s="43" t="s">
        <v>225</v>
      </c>
      <c r="I59" s="43" t="s">
        <v>840</v>
      </c>
      <c r="J59" s="55">
        <v>10021808.16</v>
      </c>
      <c r="K59" s="55">
        <v>10021808.16</v>
      </c>
      <c r="L59" s="55">
        <v>0</v>
      </c>
      <c r="M59" s="55">
        <v>0</v>
      </c>
      <c r="N59" s="44">
        <v>1229027.52</v>
      </c>
      <c r="O59" s="34">
        <v>1229027.52</v>
      </c>
      <c r="P59" s="34">
        <v>1229027.52</v>
      </c>
      <c r="Q59" s="43" t="s">
        <v>841</v>
      </c>
      <c r="R59" s="43" t="s">
        <v>842</v>
      </c>
      <c r="S59" s="43" t="s">
        <v>843</v>
      </c>
      <c r="T59" s="43" t="s">
        <v>81</v>
      </c>
      <c r="U59" s="48">
        <v>100</v>
      </c>
      <c r="V59" s="41">
        <v>0</v>
      </c>
      <c r="W59" s="41" t="s">
        <v>392</v>
      </c>
      <c r="X59" s="50">
        <v>21</v>
      </c>
      <c r="Y59" s="34">
        <v>98.86</v>
      </c>
      <c r="Z59" s="44">
        <v>2076.06</v>
      </c>
      <c r="AA59" s="44">
        <v>12432</v>
      </c>
      <c r="AB59" s="44">
        <v>12432</v>
      </c>
      <c r="AC59" s="44">
        <v>0</v>
      </c>
      <c r="AD59" s="44">
        <v>0</v>
      </c>
      <c r="AE59" s="44"/>
      <c r="AF59" s="44">
        <v>0</v>
      </c>
      <c r="AG59" s="44"/>
      <c r="AH59" s="44">
        <v>0</v>
      </c>
      <c r="AI59" s="44">
        <v>592</v>
      </c>
      <c r="AJ59" s="44">
        <v>592</v>
      </c>
      <c r="AK59" s="40">
        <v>45352</v>
      </c>
      <c r="AL59" s="40"/>
      <c r="AM59" s="40"/>
      <c r="AN59" s="40">
        <v>45383</v>
      </c>
      <c r="AO59" s="40"/>
      <c r="AP59" s="49"/>
      <c r="AQ59" s="41" t="s">
        <v>61</v>
      </c>
      <c r="AR59" s="41">
        <v>10</v>
      </c>
      <c r="AS59" s="34">
        <v>1002180.816</v>
      </c>
      <c r="AT59" s="43"/>
      <c r="AU59" s="44">
        <v>0</v>
      </c>
      <c r="AV59" s="46">
        <v>1229027.52</v>
      </c>
      <c r="AW59" s="46">
        <v>1229027.52</v>
      </c>
      <c r="AX59" s="43" t="s">
        <v>329</v>
      </c>
    </row>
    <row r="60" spans="1:50" ht="15.75" customHeight="1" x14ac:dyDescent="0.25">
      <c r="A60" s="47" t="s">
        <v>852</v>
      </c>
      <c r="B60" s="49">
        <v>45264</v>
      </c>
      <c r="C60" s="43">
        <v>1416</v>
      </c>
      <c r="D60" s="39" t="s">
        <v>853</v>
      </c>
      <c r="E60" s="42" t="s">
        <v>854</v>
      </c>
      <c r="F60" s="40">
        <v>45285</v>
      </c>
      <c r="G60" s="41" t="s">
        <v>855</v>
      </c>
      <c r="H60" s="43" t="s">
        <v>53</v>
      </c>
      <c r="I60" s="43" t="s">
        <v>856</v>
      </c>
      <c r="J60" s="55">
        <v>24725220.030000001</v>
      </c>
      <c r="K60" s="55">
        <v>24725220.030000001</v>
      </c>
      <c r="L60" s="55">
        <v>0</v>
      </c>
      <c r="M60" s="55">
        <v>0</v>
      </c>
      <c r="N60" s="44">
        <v>24601593.93</v>
      </c>
      <c r="O60" s="34">
        <v>24601583.789999999</v>
      </c>
      <c r="P60" s="34">
        <v>24601583.789999999</v>
      </c>
      <c r="Q60" s="43" t="s">
        <v>857</v>
      </c>
      <c r="R60" s="43" t="s">
        <v>858</v>
      </c>
      <c r="S60" s="43" t="s">
        <v>859</v>
      </c>
      <c r="T60" s="43" t="s">
        <v>81</v>
      </c>
      <c r="U60" s="48">
        <v>100</v>
      </c>
      <c r="V60" s="41">
        <v>0</v>
      </c>
      <c r="W60" s="41" t="s">
        <v>392</v>
      </c>
      <c r="X60" s="50">
        <v>21</v>
      </c>
      <c r="Y60" s="34">
        <v>10554.09</v>
      </c>
      <c r="Z60" s="44">
        <v>221635.89</v>
      </c>
      <c r="AA60" s="44">
        <v>2331</v>
      </c>
      <c r="AB60" s="44">
        <v>2331</v>
      </c>
      <c r="AC60" s="44">
        <v>0</v>
      </c>
      <c r="AD60" s="44">
        <v>0</v>
      </c>
      <c r="AE60" s="44"/>
      <c r="AF60" s="44">
        <v>0</v>
      </c>
      <c r="AG60" s="44"/>
      <c r="AH60" s="44">
        <v>0</v>
      </c>
      <c r="AI60" s="44">
        <v>111</v>
      </c>
      <c r="AJ60" s="44">
        <v>111</v>
      </c>
      <c r="AK60" s="40">
        <v>45352</v>
      </c>
      <c r="AL60" s="40"/>
      <c r="AM60" s="40"/>
      <c r="AN60" s="40">
        <v>45017</v>
      </c>
      <c r="AO60" s="40"/>
      <c r="AP60" s="49"/>
      <c r="AQ60" s="41" t="s">
        <v>61</v>
      </c>
      <c r="AR60" s="41">
        <v>10</v>
      </c>
      <c r="AS60" s="34">
        <v>2472522.003</v>
      </c>
      <c r="AT60" s="43"/>
      <c r="AU60" s="44">
        <v>0</v>
      </c>
      <c r="AV60" s="46">
        <v>24601583.789999999</v>
      </c>
      <c r="AW60" s="46">
        <v>24601583.789999999</v>
      </c>
      <c r="AX60" s="43" t="s">
        <v>329</v>
      </c>
    </row>
    <row r="61" spans="1:50" ht="15.75" customHeight="1" x14ac:dyDescent="0.25">
      <c r="A61" s="47" t="s">
        <v>860</v>
      </c>
      <c r="B61" s="49">
        <v>45264</v>
      </c>
      <c r="C61" s="43">
        <v>1416</v>
      </c>
      <c r="D61" s="39" t="s">
        <v>436</v>
      </c>
      <c r="E61" s="42" t="s">
        <v>861</v>
      </c>
      <c r="F61" s="40" t="s">
        <v>436</v>
      </c>
      <c r="G61" s="41" t="s">
        <v>436</v>
      </c>
      <c r="H61" s="43" t="s">
        <v>436</v>
      </c>
      <c r="I61" s="43" t="s">
        <v>862</v>
      </c>
      <c r="J61" s="55">
        <v>1009470</v>
      </c>
      <c r="K61" s="55">
        <v>1009470</v>
      </c>
      <c r="L61" s="55"/>
      <c r="M61" s="55"/>
      <c r="N61" s="44">
        <v>0</v>
      </c>
      <c r="O61" s="34">
        <v>0</v>
      </c>
      <c r="P61" s="34">
        <v>0</v>
      </c>
      <c r="Q61" s="43"/>
      <c r="R61" s="43"/>
      <c r="S61" s="43"/>
      <c r="T61" s="43"/>
      <c r="U61" s="48"/>
      <c r="V61" s="41"/>
      <c r="W61" s="41"/>
      <c r="X61" s="50"/>
      <c r="Y61" s="34" t="e">
        <v>#DIV/0!</v>
      </c>
      <c r="Z61" s="44" t="e">
        <v>#DIV/0!</v>
      </c>
      <c r="AA61" s="44">
        <v>0</v>
      </c>
      <c r="AB61" s="44">
        <v>0</v>
      </c>
      <c r="AC61" s="44">
        <v>0</v>
      </c>
      <c r="AD61" s="44">
        <v>0</v>
      </c>
      <c r="AE61" s="44"/>
      <c r="AF61" s="44" t="e">
        <v>#DIV/0!</v>
      </c>
      <c r="AG61" s="44"/>
      <c r="AH61" s="44" t="e">
        <v>#DIV/0!</v>
      </c>
      <c r="AI61" s="44" t="e">
        <v>#DIV/0!</v>
      </c>
      <c r="AJ61" s="44" t="e">
        <v>#DIV/0!</v>
      </c>
      <c r="AK61" s="40">
        <v>45352</v>
      </c>
      <c r="AL61" s="40"/>
      <c r="AM61" s="40"/>
      <c r="AN61" s="40"/>
      <c r="AO61" s="40"/>
      <c r="AP61" s="49"/>
      <c r="AQ61" s="41"/>
      <c r="AR61" s="41">
        <v>10</v>
      </c>
      <c r="AS61" s="34">
        <v>100947</v>
      </c>
      <c r="AT61" s="43"/>
      <c r="AU61" s="44">
        <v>0</v>
      </c>
      <c r="AV61" s="46">
        <v>0</v>
      </c>
      <c r="AW61" s="46">
        <v>0</v>
      </c>
      <c r="AX61" s="43" t="s">
        <v>436</v>
      </c>
    </row>
    <row r="62" spans="1:50" ht="15.75" customHeight="1" x14ac:dyDescent="0.25">
      <c r="A62" s="47" t="s">
        <v>863</v>
      </c>
      <c r="B62" s="49">
        <v>45268</v>
      </c>
      <c r="C62" s="43">
        <v>1416</v>
      </c>
      <c r="D62" s="39" t="s">
        <v>864</v>
      </c>
      <c r="E62" s="42" t="s">
        <v>865</v>
      </c>
      <c r="F62" s="40">
        <v>45289</v>
      </c>
      <c r="G62" s="41" t="s">
        <v>866</v>
      </c>
      <c r="H62" s="43" t="s">
        <v>140</v>
      </c>
      <c r="I62" s="43" t="s">
        <v>867</v>
      </c>
      <c r="J62" s="55">
        <v>14412600</v>
      </c>
      <c r="K62" s="55">
        <v>14412600</v>
      </c>
      <c r="L62" s="55">
        <v>0</v>
      </c>
      <c r="M62" s="55">
        <v>0</v>
      </c>
      <c r="N62" s="44">
        <v>14412600</v>
      </c>
      <c r="O62" s="34">
        <v>14412600</v>
      </c>
      <c r="P62" s="34">
        <v>14412600</v>
      </c>
      <c r="Q62" s="43" t="s">
        <v>868</v>
      </c>
      <c r="R62" s="43" t="s">
        <v>869</v>
      </c>
      <c r="S62" s="43" t="s">
        <v>870</v>
      </c>
      <c r="T62" s="43" t="s">
        <v>81</v>
      </c>
      <c r="U62" s="48">
        <v>100</v>
      </c>
      <c r="V62" s="41">
        <v>0</v>
      </c>
      <c r="W62" s="41" t="s">
        <v>94</v>
      </c>
      <c r="X62" s="50">
        <v>500</v>
      </c>
      <c r="Y62" s="34">
        <v>7.85</v>
      </c>
      <c r="Z62" s="44">
        <v>3925</v>
      </c>
      <c r="AA62" s="44">
        <v>1836000</v>
      </c>
      <c r="AB62" s="44">
        <v>1836000</v>
      </c>
      <c r="AC62" s="44">
        <v>0</v>
      </c>
      <c r="AD62" s="44">
        <v>0</v>
      </c>
      <c r="AE62" s="44"/>
      <c r="AF62" s="44">
        <v>4812050</v>
      </c>
      <c r="AG62" s="44"/>
      <c r="AH62" s="44">
        <v>0</v>
      </c>
      <c r="AI62" s="44">
        <v>3672</v>
      </c>
      <c r="AJ62" s="44">
        <v>3672</v>
      </c>
      <c r="AK62" s="40">
        <v>45383</v>
      </c>
      <c r="AL62" s="40"/>
      <c r="AM62" s="40"/>
      <c r="AN62" s="40">
        <v>45413</v>
      </c>
      <c r="AO62" s="40"/>
      <c r="AP62" s="49"/>
      <c r="AQ62" s="41" t="s">
        <v>61</v>
      </c>
      <c r="AR62" s="41">
        <v>10</v>
      </c>
      <c r="AS62" s="34">
        <v>1441260</v>
      </c>
      <c r="AT62" s="43"/>
      <c r="AU62" s="44">
        <v>0</v>
      </c>
      <c r="AV62" s="46">
        <v>14412600</v>
      </c>
      <c r="AW62" s="46">
        <v>14412600</v>
      </c>
      <c r="AX62" s="43" t="s">
        <v>329</v>
      </c>
    </row>
    <row r="63" spans="1:50" ht="15.75" customHeight="1" x14ac:dyDescent="0.25">
      <c r="A63" s="47" t="s">
        <v>871</v>
      </c>
      <c r="B63" s="49">
        <v>45268</v>
      </c>
      <c r="C63" s="43">
        <v>1416</v>
      </c>
      <c r="D63" s="39"/>
      <c r="E63" s="42" t="s">
        <v>872</v>
      </c>
      <c r="F63" s="40">
        <v>45302</v>
      </c>
      <c r="G63" s="41" t="s">
        <v>873</v>
      </c>
      <c r="H63" s="43" t="s">
        <v>87</v>
      </c>
      <c r="I63" s="43" t="s">
        <v>874</v>
      </c>
      <c r="J63" s="55">
        <v>312035112</v>
      </c>
      <c r="K63" s="55">
        <v>312035112</v>
      </c>
      <c r="L63" s="55">
        <v>0</v>
      </c>
      <c r="M63" s="55">
        <v>0</v>
      </c>
      <c r="N63" s="44">
        <v>312035112</v>
      </c>
      <c r="O63" s="34">
        <v>312035112</v>
      </c>
      <c r="P63" s="34">
        <v>312035112</v>
      </c>
      <c r="Q63" s="43" t="s">
        <v>694</v>
      </c>
      <c r="R63" s="43" t="s">
        <v>875</v>
      </c>
      <c r="S63" s="43" t="s">
        <v>696</v>
      </c>
      <c r="T63" s="43" t="s">
        <v>93</v>
      </c>
      <c r="U63" s="48">
        <v>0</v>
      </c>
      <c r="V63" s="41">
        <v>100</v>
      </c>
      <c r="W63" s="41" t="s">
        <v>94</v>
      </c>
      <c r="X63" s="50">
        <v>2400</v>
      </c>
      <c r="Y63" s="34">
        <v>12.84</v>
      </c>
      <c r="Z63" s="44">
        <v>30816</v>
      </c>
      <c r="AA63" s="44">
        <v>24301800</v>
      </c>
      <c r="AB63" s="44">
        <v>11232000</v>
      </c>
      <c r="AC63" s="44">
        <v>13069800</v>
      </c>
      <c r="AD63" s="44">
        <v>0</v>
      </c>
      <c r="AE63" s="44"/>
      <c r="AF63" s="44">
        <v>126276264</v>
      </c>
      <c r="AG63" s="44"/>
      <c r="AH63" s="44">
        <v>0</v>
      </c>
      <c r="AI63" s="44">
        <v>10125.75</v>
      </c>
      <c r="AJ63" s="44">
        <v>10126</v>
      </c>
      <c r="AK63" s="40">
        <v>45352</v>
      </c>
      <c r="AL63" s="40">
        <v>45444</v>
      </c>
      <c r="AM63" s="40"/>
      <c r="AN63" s="40">
        <v>45383</v>
      </c>
      <c r="AO63" s="40">
        <v>45474</v>
      </c>
      <c r="AP63" s="49"/>
      <c r="AQ63" s="41" t="s">
        <v>61</v>
      </c>
      <c r="AR63" s="41">
        <v>10</v>
      </c>
      <c r="AS63" s="34">
        <v>31203511.199999999</v>
      </c>
      <c r="AT63" s="43"/>
      <c r="AU63" s="44">
        <v>0</v>
      </c>
      <c r="AV63" s="46">
        <v>312035112</v>
      </c>
      <c r="AW63" s="46">
        <v>312035112</v>
      </c>
      <c r="AX63" s="43" t="s">
        <v>329</v>
      </c>
    </row>
    <row r="64" spans="1:50" ht="15.75" customHeight="1" x14ac:dyDescent="0.25">
      <c r="A64" s="47" t="s">
        <v>876</v>
      </c>
      <c r="B64" s="49">
        <v>45268</v>
      </c>
      <c r="C64" s="43">
        <v>1416</v>
      </c>
      <c r="D64" s="39" t="s">
        <v>877</v>
      </c>
      <c r="E64" s="42" t="s">
        <v>878</v>
      </c>
      <c r="F64" s="40">
        <v>45300</v>
      </c>
      <c r="G64" s="41" t="s">
        <v>879</v>
      </c>
      <c r="H64" s="43" t="s">
        <v>225</v>
      </c>
      <c r="I64" s="43" t="s">
        <v>880</v>
      </c>
      <c r="J64" s="55">
        <v>26867326.5</v>
      </c>
      <c r="K64" s="55">
        <v>26867326.5</v>
      </c>
      <c r="L64" s="55">
        <v>0</v>
      </c>
      <c r="M64" s="55">
        <v>0</v>
      </c>
      <c r="N64" s="44">
        <v>26732989.870000001</v>
      </c>
      <c r="O64" s="34">
        <v>26723938.5</v>
      </c>
      <c r="P64" s="34">
        <v>26723938.5</v>
      </c>
      <c r="Q64" s="43" t="s">
        <v>881</v>
      </c>
      <c r="R64" s="43" t="s">
        <v>882</v>
      </c>
      <c r="S64" s="43" t="s">
        <v>883</v>
      </c>
      <c r="T64" s="43" t="s">
        <v>81</v>
      </c>
      <c r="U64" s="48">
        <v>100</v>
      </c>
      <c r="V64" s="41">
        <v>0</v>
      </c>
      <c r="W64" s="41" t="s">
        <v>392</v>
      </c>
      <c r="X64" s="50">
        <v>50</v>
      </c>
      <c r="Y64" s="34">
        <v>14.91</v>
      </c>
      <c r="Z64" s="44">
        <v>745.5</v>
      </c>
      <c r="AA64" s="44">
        <v>1792350</v>
      </c>
      <c r="AB64" s="44">
        <v>1792350</v>
      </c>
      <c r="AC64" s="44">
        <v>0</v>
      </c>
      <c r="AD64" s="44">
        <v>0</v>
      </c>
      <c r="AE64" s="44"/>
      <c r="AF64" s="44">
        <v>851361</v>
      </c>
      <c r="AG64" s="44"/>
      <c r="AH64" s="44">
        <v>0</v>
      </c>
      <c r="AI64" s="44">
        <v>35847</v>
      </c>
      <c r="AJ64" s="44">
        <v>35847</v>
      </c>
      <c r="AK64" s="40">
        <v>45323</v>
      </c>
      <c r="AL64" s="40"/>
      <c r="AM64" s="40"/>
      <c r="AN64" s="40">
        <v>45352</v>
      </c>
      <c r="AO64" s="40"/>
      <c r="AP64" s="49"/>
      <c r="AQ64" s="41" t="s">
        <v>61</v>
      </c>
      <c r="AR64" s="41">
        <v>10</v>
      </c>
      <c r="AS64" s="34">
        <v>2686732.65</v>
      </c>
      <c r="AT64" s="43"/>
      <c r="AU64" s="44">
        <v>0</v>
      </c>
      <c r="AV64" s="46">
        <v>26723938.5</v>
      </c>
      <c r="AW64" s="46">
        <v>26723938.5</v>
      </c>
      <c r="AX64" s="43" t="s">
        <v>329</v>
      </c>
    </row>
    <row r="65" spans="1:50" ht="15.75" customHeight="1" x14ac:dyDescent="0.25">
      <c r="A65" s="47" t="s">
        <v>884</v>
      </c>
      <c r="B65" s="49">
        <v>45264</v>
      </c>
      <c r="C65" s="43">
        <v>1416</v>
      </c>
      <c r="D65" s="39" t="s">
        <v>436</v>
      </c>
      <c r="E65" s="42" t="s">
        <v>885</v>
      </c>
      <c r="F65" s="40" t="s">
        <v>436</v>
      </c>
      <c r="G65" s="41" t="s">
        <v>436</v>
      </c>
      <c r="H65" s="43" t="s">
        <v>436</v>
      </c>
      <c r="I65" s="43" t="s">
        <v>886</v>
      </c>
      <c r="J65" s="55">
        <v>90409106.969999999</v>
      </c>
      <c r="K65" s="55">
        <v>90409106.969999999</v>
      </c>
      <c r="L65" s="55"/>
      <c r="M65" s="55"/>
      <c r="N65" s="44">
        <v>0</v>
      </c>
      <c r="O65" s="34">
        <v>0</v>
      </c>
      <c r="P65" s="34">
        <v>0</v>
      </c>
      <c r="Q65" s="43"/>
      <c r="R65" s="43"/>
      <c r="S65" s="43"/>
      <c r="T65" s="43"/>
      <c r="U65" s="48"/>
      <c r="V65" s="41"/>
      <c r="W65" s="41"/>
      <c r="X65" s="50"/>
      <c r="Y65" s="34" t="e">
        <v>#DIV/0!</v>
      </c>
      <c r="Z65" s="44" t="e">
        <v>#DIV/0!</v>
      </c>
      <c r="AA65" s="44">
        <v>0</v>
      </c>
      <c r="AB65" s="44">
        <v>0</v>
      </c>
      <c r="AC65" s="44">
        <v>0</v>
      </c>
      <c r="AD65" s="44">
        <v>0</v>
      </c>
      <c r="AE65" s="44"/>
      <c r="AF65" s="44" t="e">
        <v>#DIV/0!</v>
      </c>
      <c r="AG65" s="44"/>
      <c r="AH65" s="44" t="e">
        <v>#DIV/0!</v>
      </c>
      <c r="AI65" s="44" t="e">
        <v>#DIV/0!</v>
      </c>
      <c r="AJ65" s="44" t="e">
        <v>#DIV/0!</v>
      </c>
      <c r="AK65" s="40">
        <v>45412</v>
      </c>
      <c r="AL65" s="40"/>
      <c r="AM65" s="40"/>
      <c r="AN65" s="40"/>
      <c r="AO65" s="40"/>
      <c r="AP65" s="49"/>
      <c r="AQ65" s="41"/>
      <c r="AR65" s="41">
        <v>10</v>
      </c>
      <c r="AS65" s="34">
        <v>9040910.6970000006</v>
      </c>
      <c r="AT65" s="43"/>
      <c r="AU65" s="44">
        <v>0</v>
      </c>
      <c r="AV65" s="46">
        <v>0</v>
      </c>
      <c r="AW65" s="46">
        <v>0</v>
      </c>
      <c r="AX65" s="43" t="s">
        <v>436</v>
      </c>
    </row>
    <row r="66" spans="1:50" ht="15.75" customHeight="1" x14ac:dyDescent="0.25">
      <c r="A66" s="47" t="s">
        <v>894</v>
      </c>
      <c r="B66" s="49">
        <v>45268</v>
      </c>
      <c r="C66" s="43">
        <v>1416</v>
      </c>
      <c r="D66" s="39" t="s">
        <v>895</v>
      </c>
      <c r="E66" s="42" t="s">
        <v>896</v>
      </c>
      <c r="F66" s="40">
        <v>45289</v>
      </c>
      <c r="G66" s="41" t="s">
        <v>897</v>
      </c>
      <c r="H66" s="43" t="s">
        <v>225</v>
      </c>
      <c r="I66" s="43" t="s">
        <v>898</v>
      </c>
      <c r="J66" s="55">
        <v>215192050</v>
      </c>
      <c r="K66" s="55">
        <v>215192050</v>
      </c>
      <c r="L66" s="55">
        <v>0</v>
      </c>
      <c r="M66" s="55">
        <v>0</v>
      </c>
      <c r="N66" s="44">
        <v>215192050</v>
      </c>
      <c r="O66" s="34">
        <v>215192050</v>
      </c>
      <c r="P66" s="34">
        <v>215192050</v>
      </c>
      <c r="Q66" s="43" t="s">
        <v>899</v>
      </c>
      <c r="R66" s="43" t="s">
        <v>900</v>
      </c>
      <c r="S66" s="43" t="s">
        <v>901</v>
      </c>
      <c r="T66" s="43" t="s">
        <v>81</v>
      </c>
      <c r="U66" s="48">
        <v>100</v>
      </c>
      <c r="V66" s="41">
        <v>0</v>
      </c>
      <c r="W66" s="41" t="s">
        <v>94</v>
      </c>
      <c r="X66" s="50">
        <v>1000</v>
      </c>
      <c r="Y66" s="34">
        <v>7.85</v>
      </c>
      <c r="Z66" s="44">
        <v>7850</v>
      </c>
      <c r="AA66" s="44">
        <v>27413000</v>
      </c>
      <c r="AB66" s="44">
        <v>27413000</v>
      </c>
      <c r="AC66" s="44">
        <v>0</v>
      </c>
      <c r="AD66" s="44">
        <v>0</v>
      </c>
      <c r="AE66" s="44"/>
      <c r="AF66" s="44">
        <v>57022400</v>
      </c>
      <c r="AG66" s="44"/>
      <c r="AH66" s="44">
        <v>0</v>
      </c>
      <c r="AI66" s="44">
        <v>27413</v>
      </c>
      <c r="AJ66" s="44">
        <v>27413</v>
      </c>
      <c r="AK66" s="40">
        <v>45383</v>
      </c>
      <c r="AL66" s="40"/>
      <c r="AM66" s="40"/>
      <c r="AN66" s="40"/>
      <c r="AO66" s="40"/>
      <c r="AP66" s="49"/>
      <c r="AQ66" s="41" t="s">
        <v>61</v>
      </c>
      <c r="AR66" s="41">
        <v>10</v>
      </c>
      <c r="AS66" s="34">
        <v>21519205</v>
      </c>
      <c r="AT66" s="43"/>
      <c r="AU66" s="44">
        <v>0</v>
      </c>
      <c r="AV66" s="46">
        <v>215192050</v>
      </c>
      <c r="AW66" s="46">
        <v>215192050</v>
      </c>
      <c r="AX66" s="43" t="s">
        <v>329</v>
      </c>
    </row>
    <row r="67" spans="1:50" ht="15.75" customHeight="1" x14ac:dyDescent="0.25">
      <c r="A67" s="47" t="s">
        <v>902</v>
      </c>
      <c r="B67" s="49">
        <v>45268</v>
      </c>
      <c r="C67" s="43">
        <v>1416</v>
      </c>
      <c r="D67" s="39" t="s">
        <v>436</v>
      </c>
      <c r="E67" s="42" t="s">
        <v>903</v>
      </c>
      <c r="F67" s="40" t="s">
        <v>436</v>
      </c>
      <c r="G67" s="41" t="s">
        <v>436</v>
      </c>
      <c r="H67" s="43" t="s">
        <v>436</v>
      </c>
      <c r="I67" s="43" t="s">
        <v>904</v>
      </c>
      <c r="J67" s="55">
        <v>378638760</v>
      </c>
      <c r="K67" s="55">
        <v>378638760</v>
      </c>
      <c r="L67" s="55"/>
      <c r="M67" s="55"/>
      <c r="N67" s="44">
        <v>0</v>
      </c>
      <c r="O67" s="34">
        <v>0</v>
      </c>
      <c r="P67" s="34">
        <v>0</v>
      </c>
      <c r="Q67" s="43"/>
      <c r="R67" s="43"/>
      <c r="S67" s="43"/>
      <c r="T67" s="43"/>
      <c r="U67" s="48"/>
      <c r="V67" s="41"/>
      <c r="W67" s="41"/>
      <c r="X67" s="50"/>
      <c r="Y67" s="34" t="e">
        <v>#DIV/0!</v>
      </c>
      <c r="Z67" s="44" t="e">
        <v>#DIV/0!</v>
      </c>
      <c r="AA67" s="44">
        <v>0</v>
      </c>
      <c r="AB67" s="44">
        <v>0</v>
      </c>
      <c r="AC67" s="44">
        <v>0</v>
      </c>
      <c r="AD67" s="44">
        <v>0</v>
      </c>
      <c r="AE67" s="44"/>
      <c r="AF67" s="44" t="e">
        <v>#DIV/0!</v>
      </c>
      <c r="AG67" s="44"/>
      <c r="AH67" s="44" t="e">
        <v>#DIV/0!</v>
      </c>
      <c r="AI67" s="44" t="e">
        <v>#DIV/0!</v>
      </c>
      <c r="AJ67" s="44" t="e">
        <v>#DIV/0!</v>
      </c>
      <c r="AK67" s="40">
        <v>45323</v>
      </c>
      <c r="AL67" s="40"/>
      <c r="AM67" s="40"/>
      <c r="AN67" s="40"/>
      <c r="AO67" s="40"/>
      <c r="AP67" s="49"/>
      <c r="AQ67" s="41"/>
      <c r="AR67" s="41">
        <v>10</v>
      </c>
      <c r="AS67" s="34">
        <v>37863876</v>
      </c>
      <c r="AT67" s="43"/>
      <c r="AU67" s="44">
        <v>0</v>
      </c>
      <c r="AV67" s="46">
        <v>0</v>
      </c>
      <c r="AW67" s="46">
        <v>0</v>
      </c>
      <c r="AX67" s="43" t="s">
        <v>436</v>
      </c>
    </row>
    <row r="68" spans="1:50" ht="15.75" customHeight="1" x14ac:dyDescent="0.25">
      <c r="A68" s="47" t="s">
        <v>905</v>
      </c>
      <c r="B68" s="49">
        <v>45268</v>
      </c>
      <c r="C68" s="43">
        <v>1416</v>
      </c>
      <c r="D68" s="39" t="s">
        <v>436</v>
      </c>
      <c r="E68" s="42" t="s">
        <v>906</v>
      </c>
      <c r="F68" s="40" t="s">
        <v>436</v>
      </c>
      <c r="G68" s="41" t="s">
        <v>436</v>
      </c>
      <c r="H68" s="43" t="s">
        <v>436</v>
      </c>
      <c r="I68" s="43" t="s">
        <v>907</v>
      </c>
      <c r="J68" s="55">
        <v>2719716153</v>
      </c>
      <c r="K68" s="55">
        <v>2719716153</v>
      </c>
      <c r="L68" s="55"/>
      <c r="M68" s="55"/>
      <c r="N68" s="44">
        <v>0</v>
      </c>
      <c r="O68" s="34">
        <v>0</v>
      </c>
      <c r="P68" s="34">
        <v>0</v>
      </c>
      <c r="Q68" s="43"/>
      <c r="R68" s="43"/>
      <c r="S68" s="43"/>
      <c r="T68" s="43"/>
      <c r="U68" s="48"/>
      <c r="V68" s="41"/>
      <c r="W68" s="41"/>
      <c r="X68" s="50"/>
      <c r="Y68" s="34" t="e">
        <v>#DIV/0!</v>
      </c>
      <c r="Z68" s="44" t="e">
        <v>#DIV/0!</v>
      </c>
      <c r="AA68" s="44">
        <v>0</v>
      </c>
      <c r="AB68" s="44">
        <v>0</v>
      </c>
      <c r="AC68" s="44">
        <v>0</v>
      </c>
      <c r="AD68" s="44">
        <v>0</v>
      </c>
      <c r="AE68" s="44"/>
      <c r="AF68" s="44" t="e">
        <v>#DIV/0!</v>
      </c>
      <c r="AG68" s="44"/>
      <c r="AH68" s="44" t="e">
        <v>#DIV/0!</v>
      </c>
      <c r="AI68" s="44" t="e">
        <v>#DIV/0!</v>
      </c>
      <c r="AJ68" s="44" t="e">
        <v>#DIV/0!</v>
      </c>
      <c r="AK68" s="40">
        <v>45352</v>
      </c>
      <c r="AL68" s="40">
        <v>45427</v>
      </c>
      <c r="AM68" s="40">
        <v>45458</v>
      </c>
      <c r="AN68" s="40"/>
      <c r="AO68" s="40"/>
      <c r="AP68" s="49"/>
      <c r="AQ68" s="41"/>
      <c r="AR68" s="41">
        <v>10</v>
      </c>
      <c r="AS68" s="34">
        <v>271971615.30000001</v>
      </c>
      <c r="AT68" s="43"/>
      <c r="AU68" s="44">
        <v>0</v>
      </c>
      <c r="AV68" s="46">
        <v>0</v>
      </c>
      <c r="AW68" s="46">
        <v>0</v>
      </c>
      <c r="AX68" s="43" t="s">
        <v>436</v>
      </c>
    </row>
    <row r="69" spans="1:50" ht="15.75" customHeight="1" x14ac:dyDescent="0.25">
      <c r="A69" s="47" t="s">
        <v>908</v>
      </c>
      <c r="B69" s="49">
        <v>45268</v>
      </c>
      <c r="C69" s="43">
        <v>1416</v>
      </c>
      <c r="D69" s="39" t="s">
        <v>436</v>
      </c>
      <c r="E69" s="42" t="s">
        <v>909</v>
      </c>
      <c r="F69" s="40" t="s">
        <v>436</v>
      </c>
      <c r="G69" s="41" t="s">
        <v>436</v>
      </c>
      <c r="H69" s="43" t="s">
        <v>436</v>
      </c>
      <c r="I69" s="43" t="s">
        <v>910</v>
      </c>
      <c r="J69" s="55">
        <v>360840</v>
      </c>
      <c r="K69" s="55">
        <v>360840</v>
      </c>
      <c r="L69" s="55"/>
      <c r="M69" s="55"/>
      <c r="N69" s="44">
        <v>0</v>
      </c>
      <c r="O69" s="34">
        <v>0</v>
      </c>
      <c r="P69" s="34">
        <v>0</v>
      </c>
      <c r="Q69" s="43"/>
      <c r="R69" s="43"/>
      <c r="S69" s="43"/>
      <c r="T69" s="43"/>
      <c r="U69" s="48"/>
      <c r="V69" s="41"/>
      <c r="W69" s="41"/>
      <c r="X69" s="50"/>
      <c r="Y69" s="34" t="e">
        <v>#DIV/0!</v>
      </c>
      <c r="Z69" s="44" t="e">
        <v>#DIV/0!</v>
      </c>
      <c r="AA69" s="44">
        <v>0</v>
      </c>
      <c r="AB69" s="44">
        <v>0</v>
      </c>
      <c r="AC69" s="44">
        <v>0</v>
      </c>
      <c r="AD69" s="44">
        <v>0</v>
      </c>
      <c r="AE69" s="44"/>
      <c r="AF69" s="44" t="e">
        <v>#DIV/0!</v>
      </c>
      <c r="AG69" s="44"/>
      <c r="AH69" s="44" t="e">
        <v>#DIV/0!</v>
      </c>
      <c r="AI69" s="44" t="e">
        <v>#DIV/0!</v>
      </c>
      <c r="AJ69" s="44" t="e">
        <v>#DIV/0!</v>
      </c>
      <c r="AK69" s="40">
        <v>45323</v>
      </c>
      <c r="AL69" s="40"/>
      <c r="AM69" s="40"/>
      <c r="AN69" s="40"/>
      <c r="AO69" s="40"/>
      <c r="AP69" s="49"/>
      <c r="AQ69" s="41"/>
      <c r="AR69" s="41">
        <v>10</v>
      </c>
      <c r="AS69" s="34">
        <v>36084</v>
      </c>
      <c r="AT69" s="43"/>
      <c r="AU69" s="44">
        <v>0</v>
      </c>
      <c r="AV69" s="46">
        <v>0</v>
      </c>
      <c r="AW69" s="46">
        <v>0</v>
      </c>
      <c r="AX69" s="43" t="s">
        <v>436</v>
      </c>
    </row>
    <row r="70" spans="1:50" ht="15.75" customHeight="1" x14ac:dyDescent="0.25">
      <c r="A70" s="47" t="s">
        <v>911</v>
      </c>
      <c r="B70" s="49">
        <v>45268</v>
      </c>
      <c r="C70" s="43">
        <v>1416</v>
      </c>
      <c r="D70" s="39" t="s">
        <v>912</v>
      </c>
      <c r="E70" s="42" t="s">
        <v>913</v>
      </c>
      <c r="F70" s="40">
        <v>45300</v>
      </c>
      <c r="G70" s="41" t="s">
        <v>914</v>
      </c>
      <c r="H70" s="59" t="s">
        <v>915</v>
      </c>
      <c r="I70" s="43" t="s">
        <v>916</v>
      </c>
      <c r="J70" s="55">
        <v>16921827.09</v>
      </c>
      <c r="K70" s="55">
        <v>16921827.09</v>
      </c>
      <c r="L70" s="55">
        <v>0</v>
      </c>
      <c r="M70" s="55">
        <v>0</v>
      </c>
      <c r="N70" s="44">
        <v>1673607.97</v>
      </c>
      <c r="O70" s="34">
        <v>1672673.31</v>
      </c>
      <c r="P70" s="34">
        <v>1672673.31</v>
      </c>
      <c r="Q70" s="43" t="s">
        <v>917</v>
      </c>
      <c r="R70" s="43" t="s">
        <v>918</v>
      </c>
      <c r="S70" s="43" t="s">
        <v>919</v>
      </c>
      <c r="T70" s="43" t="s">
        <v>81</v>
      </c>
      <c r="U70" s="48">
        <v>100</v>
      </c>
      <c r="V70" s="41">
        <v>0</v>
      </c>
      <c r="W70" s="41" t="s">
        <v>392</v>
      </c>
      <c r="X70" s="50">
        <v>21</v>
      </c>
      <c r="Y70" s="34">
        <v>92.51</v>
      </c>
      <c r="Z70" s="44">
        <v>1942.71</v>
      </c>
      <c r="AA70" s="44">
        <v>18081</v>
      </c>
      <c r="AB70" s="44">
        <v>18081</v>
      </c>
      <c r="AC70" s="44">
        <v>0</v>
      </c>
      <c r="AD70" s="44">
        <v>0</v>
      </c>
      <c r="AE70" s="44">
        <v>0</v>
      </c>
      <c r="AF70" s="44">
        <v>0</v>
      </c>
      <c r="AG70" s="44">
        <v>18081</v>
      </c>
      <c r="AH70" s="44">
        <v>1672673.31</v>
      </c>
      <c r="AI70" s="44">
        <v>861</v>
      </c>
      <c r="AJ70" s="44">
        <v>861</v>
      </c>
      <c r="AK70" s="40">
        <v>45323</v>
      </c>
      <c r="AL70" s="40"/>
      <c r="AM70" s="40"/>
      <c r="AN70" s="40">
        <v>45352</v>
      </c>
      <c r="AO70" s="40"/>
      <c r="AP70" s="49"/>
      <c r="AQ70" s="41" t="s">
        <v>220</v>
      </c>
      <c r="AR70" s="41">
        <v>10</v>
      </c>
      <c r="AS70" s="34">
        <v>1692182.709</v>
      </c>
      <c r="AT70" s="43"/>
      <c r="AU70" s="44">
        <v>0</v>
      </c>
      <c r="AV70" s="46">
        <v>1672673.31</v>
      </c>
      <c r="AW70" s="46">
        <v>1672673.31</v>
      </c>
      <c r="AX70" s="43" t="s">
        <v>329</v>
      </c>
    </row>
    <row r="71" spans="1:50" ht="15.75" customHeight="1" x14ac:dyDescent="0.25">
      <c r="A71" s="47" t="s">
        <v>920</v>
      </c>
      <c r="B71" s="49">
        <v>45268</v>
      </c>
      <c r="C71" s="43">
        <v>1416</v>
      </c>
      <c r="D71" s="39" t="s">
        <v>921</v>
      </c>
      <c r="E71" s="42" t="s">
        <v>922</v>
      </c>
      <c r="F71" s="40">
        <v>45289</v>
      </c>
      <c r="G71" s="41" t="s">
        <v>923</v>
      </c>
      <c r="H71" s="43" t="s">
        <v>87</v>
      </c>
      <c r="I71" s="43" t="s">
        <v>924</v>
      </c>
      <c r="J71" s="55">
        <v>9649710</v>
      </c>
      <c r="K71" s="55" t="s">
        <v>925</v>
      </c>
      <c r="L71" s="55" t="s">
        <v>925</v>
      </c>
      <c r="M71" s="55">
        <v>0</v>
      </c>
      <c r="N71" s="44">
        <v>4824855</v>
      </c>
      <c r="O71" s="34">
        <v>4824855</v>
      </c>
      <c r="P71" s="34">
        <v>9649710</v>
      </c>
      <c r="Q71" s="43" t="s">
        <v>926</v>
      </c>
      <c r="R71" s="43" t="s">
        <v>927</v>
      </c>
      <c r="S71" s="43" t="s">
        <v>928</v>
      </c>
      <c r="T71" s="43" t="s">
        <v>929</v>
      </c>
      <c r="U71" s="48">
        <v>0</v>
      </c>
      <c r="V71" s="41">
        <v>100</v>
      </c>
      <c r="W71" s="41" t="s">
        <v>94</v>
      </c>
      <c r="X71" s="50">
        <v>250</v>
      </c>
      <c r="Y71" s="34">
        <v>7.42</v>
      </c>
      <c r="Z71" s="44">
        <v>1855</v>
      </c>
      <c r="AA71" s="44">
        <v>1300500</v>
      </c>
      <c r="AB71" s="44">
        <v>433750</v>
      </c>
      <c r="AC71" s="44">
        <v>216500</v>
      </c>
      <c r="AD71" s="44">
        <v>650250</v>
      </c>
      <c r="AE71" s="44"/>
      <c r="AF71" s="44">
        <v>3147935</v>
      </c>
      <c r="AG71" s="44"/>
      <c r="AH71" s="44"/>
      <c r="AI71" s="44">
        <v>5202</v>
      </c>
      <c r="AJ71" s="44">
        <v>5202</v>
      </c>
      <c r="AK71" s="40">
        <v>45352</v>
      </c>
      <c r="AL71" s="40">
        <v>45565</v>
      </c>
      <c r="AM71" s="40">
        <v>45717</v>
      </c>
      <c r="AN71" s="40">
        <v>45383</v>
      </c>
      <c r="AO71" s="40">
        <v>45597</v>
      </c>
      <c r="AP71" s="49">
        <v>45748</v>
      </c>
      <c r="AQ71" s="41" t="s">
        <v>61</v>
      </c>
      <c r="AR71" s="41">
        <v>10</v>
      </c>
      <c r="AS71" s="34">
        <v>964971</v>
      </c>
      <c r="AT71" s="43"/>
      <c r="AU71" s="44">
        <v>0</v>
      </c>
      <c r="AV71" s="46">
        <v>4824855</v>
      </c>
      <c r="AW71" s="46">
        <v>4824855</v>
      </c>
      <c r="AX71" s="43" t="s">
        <v>329</v>
      </c>
    </row>
    <row r="72" spans="1:50" ht="15.75" customHeight="1" x14ac:dyDescent="0.25">
      <c r="A72" s="47" t="s">
        <v>930</v>
      </c>
      <c r="B72" s="49">
        <v>45268</v>
      </c>
      <c r="C72" s="43">
        <v>1416</v>
      </c>
      <c r="D72" s="39" t="s">
        <v>931</v>
      </c>
      <c r="E72" s="42" t="s">
        <v>932</v>
      </c>
      <c r="F72" s="40">
        <v>45303</v>
      </c>
      <c r="G72" s="41" t="s">
        <v>933</v>
      </c>
      <c r="H72" s="43" t="s">
        <v>140</v>
      </c>
      <c r="I72" s="43" t="s">
        <v>934</v>
      </c>
      <c r="J72" s="55">
        <v>4389001226.3999996</v>
      </c>
      <c r="K72" s="55">
        <v>4389001226.3999996</v>
      </c>
      <c r="L72" s="55">
        <v>0</v>
      </c>
      <c r="M72" s="55">
        <v>0</v>
      </c>
      <c r="N72" s="44">
        <v>4389001226.3999996</v>
      </c>
      <c r="O72" s="34">
        <v>4389001226.3999996</v>
      </c>
      <c r="P72" s="34">
        <v>4389001226.3999996</v>
      </c>
      <c r="Q72" s="43" t="s">
        <v>935</v>
      </c>
      <c r="R72" s="43" t="s">
        <v>936</v>
      </c>
      <c r="S72" s="43" t="s">
        <v>937</v>
      </c>
      <c r="T72" s="43" t="s">
        <v>81</v>
      </c>
      <c r="U72" s="48">
        <v>100</v>
      </c>
      <c r="V72" s="41">
        <v>0</v>
      </c>
      <c r="W72" s="41" t="s">
        <v>82</v>
      </c>
      <c r="X72" s="50">
        <v>30</v>
      </c>
      <c r="Y72" s="34">
        <v>9102.7899999999991</v>
      </c>
      <c r="Z72" s="44">
        <v>273083.69999999995</v>
      </c>
      <c r="AA72" s="44">
        <v>482160</v>
      </c>
      <c r="AB72" s="44">
        <v>482160</v>
      </c>
      <c r="AC72" s="44">
        <v>0</v>
      </c>
      <c r="AD72" s="44">
        <v>0</v>
      </c>
      <c r="AE72" s="44"/>
      <c r="AF72" s="44">
        <v>2507181449.6999998</v>
      </c>
      <c r="AG72" s="44"/>
      <c r="AH72" s="44"/>
      <c r="AI72" s="44">
        <v>16072</v>
      </c>
      <c r="AJ72" s="44">
        <v>16072</v>
      </c>
      <c r="AK72" s="40">
        <v>45381</v>
      </c>
      <c r="AL72" s="40"/>
      <c r="AM72" s="40"/>
      <c r="AN72" s="40">
        <v>45413</v>
      </c>
      <c r="AO72" s="40"/>
      <c r="AP72" s="49"/>
      <c r="AQ72" s="41" t="s">
        <v>61</v>
      </c>
      <c r="AR72" s="41">
        <v>10</v>
      </c>
      <c r="AS72" s="34">
        <v>438900122.63999999</v>
      </c>
      <c r="AT72" s="43"/>
      <c r="AU72" s="44">
        <v>0</v>
      </c>
      <c r="AV72" s="46">
        <v>4389001226.3999996</v>
      </c>
      <c r="AW72" s="46">
        <v>4389001226.3999996</v>
      </c>
      <c r="AX72" s="43" t="s">
        <v>329</v>
      </c>
    </row>
    <row r="73" spans="1:50" ht="15.75" customHeight="1" x14ac:dyDescent="0.25">
      <c r="A73" s="47" t="s">
        <v>938</v>
      </c>
      <c r="B73" s="49">
        <v>45268</v>
      </c>
      <c r="C73" s="43">
        <v>1416</v>
      </c>
      <c r="D73" s="39" t="s">
        <v>939</v>
      </c>
      <c r="E73" s="42" t="s">
        <v>940</v>
      </c>
      <c r="F73" s="40">
        <v>45300</v>
      </c>
      <c r="G73" s="41" t="s">
        <v>941</v>
      </c>
      <c r="H73" s="43" t="s">
        <v>214</v>
      </c>
      <c r="I73" s="43" t="s">
        <v>942</v>
      </c>
      <c r="J73" s="55">
        <v>14067507.300000001</v>
      </c>
      <c r="K73" s="55">
        <v>14067507.300000001</v>
      </c>
      <c r="L73" s="55">
        <v>0</v>
      </c>
      <c r="M73" s="55">
        <v>0</v>
      </c>
      <c r="N73" s="44">
        <v>699690</v>
      </c>
      <c r="O73" s="34">
        <v>699649.44</v>
      </c>
      <c r="P73" s="34">
        <v>699649.44</v>
      </c>
      <c r="Q73" s="43" t="s">
        <v>217</v>
      </c>
      <c r="R73" s="43" t="s">
        <v>237</v>
      </c>
      <c r="S73" s="43" t="s">
        <v>219</v>
      </c>
      <c r="T73" s="43" t="s">
        <v>81</v>
      </c>
      <c r="U73" s="48">
        <v>100</v>
      </c>
      <c r="V73" s="41">
        <v>0</v>
      </c>
      <c r="W73" s="41" t="s">
        <v>392</v>
      </c>
      <c r="X73" s="50">
        <v>21</v>
      </c>
      <c r="Y73" s="34">
        <v>220.64</v>
      </c>
      <c r="Z73" s="44">
        <v>4633.4399999999996</v>
      </c>
      <c r="AA73" s="44">
        <v>3171</v>
      </c>
      <c r="AB73" s="44">
        <v>3171</v>
      </c>
      <c r="AC73" s="44">
        <v>0</v>
      </c>
      <c r="AD73" s="44">
        <v>0</v>
      </c>
      <c r="AE73" s="44"/>
      <c r="AF73" s="44">
        <v>0</v>
      </c>
      <c r="AG73" s="44"/>
      <c r="AH73" s="44"/>
      <c r="AI73" s="44">
        <v>151</v>
      </c>
      <c r="AJ73" s="44">
        <v>151</v>
      </c>
      <c r="AK73" s="40">
        <v>45383</v>
      </c>
      <c r="AL73" s="40"/>
      <c r="AM73" s="40"/>
      <c r="AN73" s="40">
        <v>45413</v>
      </c>
      <c r="AO73" s="40"/>
      <c r="AP73" s="49"/>
      <c r="AQ73" s="41" t="s">
        <v>220</v>
      </c>
      <c r="AR73" s="41">
        <v>10</v>
      </c>
      <c r="AS73" s="34">
        <v>1406750.73</v>
      </c>
      <c r="AT73" s="43"/>
      <c r="AU73" s="44">
        <v>0</v>
      </c>
      <c r="AV73" s="46">
        <v>699649.44</v>
      </c>
      <c r="AW73" s="46">
        <v>699649.44</v>
      </c>
      <c r="AX73" s="43" t="s">
        <v>329</v>
      </c>
    </row>
    <row r="74" spans="1:50" ht="15.75" customHeight="1" x14ac:dyDescent="0.25">
      <c r="A74" s="47" t="s">
        <v>943</v>
      </c>
      <c r="B74" s="49">
        <v>45268</v>
      </c>
      <c r="C74" s="43">
        <v>1416</v>
      </c>
      <c r="D74" s="39" t="s">
        <v>944</v>
      </c>
      <c r="E74" s="42" t="s">
        <v>945</v>
      </c>
      <c r="F74" s="40">
        <v>45289</v>
      </c>
      <c r="G74" s="41" t="s">
        <v>946</v>
      </c>
      <c r="H74" s="43" t="s">
        <v>87</v>
      </c>
      <c r="I74" s="43" t="s">
        <v>947</v>
      </c>
      <c r="J74" s="55">
        <v>41731032</v>
      </c>
      <c r="K74" s="55">
        <v>41731032</v>
      </c>
      <c r="L74" s="55">
        <v>0</v>
      </c>
      <c r="M74" s="55">
        <v>0</v>
      </c>
      <c r="N74" s="44">
        <v>41731032</v>
      </c>
      <c r="O74" s="34">
        <v>41731032</v>
      </c>
      <c r="P74" s="34">
        <v>41731032</v>
      </c>
      <c r="Q74" s="43" t="s">
        <v>694</v>
      </c>
      <c r="R74" s="43" t="s">
        <v>948</v>
      </c>
      <c r="S74" s="43" t="s">
        <v>696</v>
      </c>
      <c r="T74" s="43" t="s">
        <v>93</v>
      </c>
      <c r="U74" s="48">
        <v>0</v>
      </c>
      <c r="V74" s="41">
        <v>100</v>
      </c>
      <c r="W74" s="41" t="s">
        <v>94</v>
      </c>
      <c r="X74" s="50">
        <v>600</v>
      </c>
      <c r="Y74" s="34">
        <v>22.12674019088017</v>
      </c>
      <c r="Z74" s="44">
        <v>13276.044114528102</v>
      </c>
      <c r="AA74" s="44">
        <v>1886000</v>
      </c>
      <c r="AB74" s="44">
        <v>1346000</v>
      </c>
      <c r="AC74" s="44">
        <v>540000</v>
      </c>
      <c r="AD74" s="44">
        <v>0</v>
      </c>
      <c r="AE74" s="44"/>
      <c r="AF74" s="44">
        <v>0</v>
      </c>
      <c r="AG74" s="44"/>
      <c r="AH74" s="44"/>
      <c r="AI74" s="44">
        <v>3143.3333333333335</v>
      </c>
      <c r="AJ74" s="44">
        <v>3144</v>
      </c>
      <c r="AK74" s="40">
        <v>45323</v>
      </c>
      <c r="AL74" s="40">
        <v>45412</v>
      </c>
      <c r="AM74" s="40"/>
      <c r="AN74" s="40">
        <v>45352</v>
      </c>
      <c r="AO74" s="40">
        <v>45444</v>
      </c>
      <c r="AP74" s="49"/>
      <c r="AQ74" s="41" t="s">
        <v>61</v>
      </c>
      <c r="AR74" s="41">
        <v>10</v>
      </c>
      <c r="AS74" s="34">
        <v>4173103.2</v>
      </c>
      <c r="AT74" s="43"/>
      <c r="AU74" s="44">
        <v>0</v>
      </c>
      <c r="AV74" s="46">
        <v>41731032</v>
      </c>
      <c r="AW74" s="46">
        <v>41731032</v>
      </c>
      <c r="AX74" s="43" t="s">
        <v>329</v>
      </c>
    </row>
    <row r="75" spans="1:50" ht="15.75" customHeight="1" x14ac:dyDescent="0.25">
      <c r="A75" s="47" t="s">
        <v>949</v>
      </c>
      <c r="B75" s="49">
        <v>45268</v>
      </c>
      <c r="C75" s="43">
        <v>1416</v>
      </c>
      <c r="D75" s="39"/>
      <c r="E75" s="42" t="s">
        <v>950</v>
      </c>
      <c r="F75" s="40"/>
      <c r="G75" s="41"/>
      <c r="H75" s="43"/>
      <c r="I75" s="43" t="s">
        <v>951</v>
      </c>
      <c r="J75" s="55">
        <v>468865320</v>
      </c>
      <c r="K75" s="55">
        <v>468865320</v>
      </c>
      <c r="L75" s="55"/>
      <c r="M75" s="55"/>
      <c r="N75" s="44">
        <v>0</v>
      </c>
      <c r="O75" s="34">
        <v>0</v>
      </c>
      <c r="P75" s="34">
        <v>0</v>
      </c>
      <c r="Q75" s="43"/>
      <c r="R75" s="43"/>
      <c r="S75" s="43"/>
      <c r="T75" s="43"/>
      <c r="U75" s="48"/>
      <c r="V75" s="41"/>
      <c r="W75" s="41"/>
      <c r="X75" s="50"/>
      <c r="Y75" s="34" t="e">
        <v>#DIV/0!</v>
      </c>
      <c r="Z75" s="44" t="e">
        <v>#DIV/0!</v>
      </c>
      <c r="AA75" s="44">
        <v>0</v>
      </c>
      <c r="AB75" s="44">
        <v>0</v>
      </c>
      <c r="AC75" s="44">
        <v>0</v>
      </c>
      <c r="AD75" s="44">
        <v>0</v>
      </c>
      <c r="AE75" s="44"/>
      <c r="AF75" s="44" t="e">
        <v>#DIV/0!</v>
      </c>
      <c r="AG75" s="44"/>
      <c r="AH75" s="44"/>
      <c r="AI75" s="44" t="e">
        <v>#DIV/0!</v>
      </c>
      <c r="AJ75" s="44" t="e">
        <v>#DIV/0!</v>
      </c>
      <c r="AK75" s="40">
        <v>45352</v>
      </c>
      <c r="AL75" s="40">
        <v>45565</v>
      </c>
      <c r="AM75" s="40">
        <v>45717</v>
      </c>
      <c r="AN75" s="40"/>
      <c r="AO75" s="40"/>
      <c r="AP75" s="49"/>
      <c r="AQ75" s="41"/>
      <c r="AR75" s="41">
        <v>10</v>
      </c>
      <c r="AS75" s="34">
        <v>46886532</v>
      </c>
      <c r="AT75" s="43"/>
      <c r="AU75" s="44">
        <v>0</v>
      </c>
      <c r="AV75" s="46">
        <v>0</v>
      </c>
      <c r="AW75" s="46">
        <v>0</v>
      </c>
      <c r="AX75" s="43" t="s">
        <v>436</v>
      </c>
    </row>
    <row r="76" spans="1:50" ht="15.75" customHeight="1" x14ac:dyDescent="0.25">
      <c r="A76" s="47" t="s">
        <v>952</v>
      </c>
      <c r="B76" s="49">
        <v>45268</v>
      </c>
      <c r="C76" s="43">
        <v>1416</v>
      </c>
      <c r="D76" s="39" t="s">
        <v>953</v>
      </c>
      <c r="E76" s="42" t="s">
        <v>954</v>
      </c>
      <c r="F76" s="40">
        <v>45289</v>
      </c>
      <c r="G76" s="41" t="s">
        <v>955</v>
      </c>
      <c r="H76" s="43" t="s">
        <v>140</v>
      </c>
      <c r="I76" s="43" t="s">
        <v>956</v>
      </c>
      <c r="J76" s="55">
        <v>85205610</v>
      </c>
      <c r="K76" s="55">
        <v>85205610</v>
      </c>
      <c r="L76" s="55">
        <v>0</v>
      </c>
      <c r="M76" s="55">
        <v>0</v>
      </c>
      <c r="N76" s="44">
        <v>85205610</v>
      </c>
      <c r="O76" s="34">
        <v>85205610</v>
      </c>
      <c r="P76" s="34">
        <v>85205610</v>
      </c>
      <c r="Q76" s="43" t="s">
        <v>957</v>
      </c>
      <c r="R76" s="43" t="s">
        <v>958</v>
      </c>
      <c r="S76" s="43" t="s">
        <v>959</v>
      </c>
      <c r="T76" s="43" t="s">
        <v>81</v>
      </c>
      <c r="U76" s="48">
        <v>100</v>
      </c>
      <c r="V76" s="41">
        <v>0</v>
      </c>
      <c r="W76" s="41" t="s">
        <v>94</v>
      </c>
      <c r="X76" s="50">
        <v>500</v>
      </c>
      <c r="Y76" s="34">
        <v>12.51</v>
      </c>
      <c r="Z76" s="44">
        <v>6255</v>
      </c>
      <c r="AA76" s="44">
        <v>6811000</v>
      </c>
      <c r="AB76" s="44">
        <v>6811000</v>
      </c>
      <c r="AC76" s="44">
        <v>0</v>
      </c>
      <c r="AD76" s="44">
        <v>0</v>
      </c>
      <c r="AE76" s="44"/>
      <c r="AF76" s="44">
        <v>3252600</v>
      </c>
      <c r="AG76" s="44"/>
      <c r="AH76" s="44"/>
      <c r="AI76" s="44">
        <v>13622</v>
      </c>
      <c r="AJ76" s="44">
        <v>13622</v>
      </c>
      <c r="AK76" s="40">
        <v>45381</v>
      </c>
      <c r="AL76" s="40"/>
      <c r="AM76" s="40"/>
      <c r="AN76" s="40">
        <v>45413</v>
      </c>
      <c r="AO76" s="40"/>
      <c r="AP76" s="49"/>
      <c r="AQ76" s="41" t="s">
        <v>61</v>
      </c>
      <c r="AR76" s="41">
        <v>10</v>
      </c>
      <c r="AS76" s="34">
        <v>8520561</v>
      </c>
      <c r="AT76" s="43"/>
      <c r="AU76" s="44">
        <v>0</v>
      </c>
      <c r="AV76" s="46">
        <v>85205610</v>
      </c>
      <c r="AW76" s="46">
        <v>85205610</v>
      </c>
      <c r="AX76" s="43" t="s">
        <v>329</v>
      </c>
    </row>
    <row r="77" spans="1:50" ht="15.75" customHeight="1" x14ac:dyDescent="0.25">
      <c r="A77" s="47" t="s">
        <v>960</v>
      </c>
      <c r="B77" s="49">
        <v>45268</v>
      </c>
      <c r="C77" s="43">
        <v>1416</v>
      </c>
      <c r="D77" s="39"/>
      <c r="E77" s="42" t="s">
        <v>961</v>
      </c>
      <c r="F77" s="40">
        <v>45310</v>
      </c>
      <c r="G77" s="41" t="s">
        <v>962</v>
      </c>
      <c r="H77" s="43" t="s">
        <v>140</v>
      </c>
      <c r="I77" s="43" t="s">
        <v>963</v>
      </c>
      <c r="J77" s="55">
        <v>6881444100</v>
      </c>
      <c r="K77" s="55">
        <v>3440722050</v>
      </c>
      <c r="L77" s="55">
        <v>3440722050</v>
      </c>
      <c r="M77" s="55">
        <v>0</v>
      </c>
      <c r="N77" s="44">
        <v>3440722050</v>
      </c>
      <c r="O77" s="34">
        <v>3440722050</v>
      </c>
      <c r="P77" s="34">
        <v>6881444100</v>
      </c>
      <c r="Q77" s="43" t="s">
        <v>964</v>
      </c>
      <c r="R77" s="43" t="s">
        <v>965</v>
      </c>
      <c r="S77" s="43" t="s">
        <v>966</v>
      </c>
      <c r="T77" s="43" t="s">
        <v>93</v>
      </c>
      <c r="U77" s="48">
        <v>0</v>
      </c>
      <c r="V77" s="41">
        <v>100</v>
      </c>
      <c r="W77" s="41" t="s">
        <v>82</v>
      </c>
      <c r="X77" s="50">
        <v>15</v>
      </c>
      <c r="Y77" s="34">
        <v>5594.67</v>
      </c>
      <c r="Z77" s="44">
        <v>83920.05</v>
      </c>
      <c r="AA77" s="44">
        <v>1230000</v>
      </c>
      <c r="AB77" s="44">
        <v>379500</v>
      </c>
      <c r="AC77" s="44">
        <v>235500</v>
      </c>
      <c r="AD77" s="44">
        <v>0</v>
      </c>
      <c r="AE77" s="44">
        <v>1660</v>
      </c>
      <c r="AF77" s="44">
        <v>9287152.1999999993</v>
      </c>
      <c r="AG77" s="44">
        <v>613340</v>
      </c>
      <c r="AH77" s="44">
        <v>3431434897.8000002</v>
      </c>
      <c r="AI77" s="44">
        <v>82000</v>
      </c>
      <c r="AJ77" s="44">
        <v>82000</v>
      </c>
      <c r="AK77" s="40">
        <v>45397</v>
      </c>
      <c r="AL77" s="40">
        <v>45474</v>
      </c>
      <c r="AM77" s="40" t="s">
        <v>967</v>
      </c>
      <c r="AN77" s="40">
        <v>45427</v>
      </c>
      <c r="AO77" s="40">
        <v>45505</v>
      </c>
      <c r="AP77" s="49" t="s">
        <v>968</v>
      </c>
      <c r="AQ77" s="41" t="s">
        <v>61</v>
      </c>
      <c r="AR77" s="41">
        <v>10</v>
      </c>
      <c r="AS77" s="34">
        <v>688144410</v>
      </c>
      <c r="AT77" s="43"/>
      <c r="AU77" s="44">
        <v>0</v>
      </c>
      <c r="AV77" s="46">
        <v>3440722050</v>
      </c>
      <c r="AW77" s="46">
        <v>3440722050</v>
      </c>
      <c r="AX77" s="43" t="s">
        <v>329</v>
      </c>
    </row>
    <row r="78" spans="1:50" ht="15.75" customHeight="1" x14ac:dyDescent="0.25">
      <c r="A78" s="47" t="s">
        <v>969</v>
      </c>
      <c r="B78" s="49">
        <v>45268</v>
      </c>
      <c r="C78" s="43">
        <v>1416</v>
      </c>
      <c r="D78" s="39" t="s">
        <v>970</v>
      </c>
      <c r="E78" s="42" t="s">
        <v>971</v>
      </c>
      <c r="F78" s="40">
        <v>45289</v>
      </c>
      <c r="G78" s="41" t="s">
        <v>972</v>
      </c>
      <c r="H78" s="43" t="s">
        <v>322</v>
      </c>
      <c r="I78" s="43" t="s">
        <v>973</v>
      </c>
      <c r="J78" s="55">
        <v>41597582.399999999</v>
      </c>
      <c r="K78" s="55">
        <v>41597582.399999999</v>
      </c>
      <c r="L78" s="55">
        <v>0</v>
      </c>
      <c r="M78" s="55">
        <v>0</v>
      </c>
      <c r="N78" s="44">
        <v>41597582.399999999</v>
      </c>
      <c r="O78" s="34">
        <v>41597582.399999999</v>
      </c>
      <c r="P78" s="34">
        <v>41597582.399999999</v>
      </c>
      <c r="Q78" s="43" t="s">
        <v>262</v>
      </c>
      <c r="R78" s="43" t="s">
        <v>974</v>
      </c>
      <c r="S78" s="43" t="s">
        <v>975</v>
      </c>
      <c r="T78" s="43" t="s">
        <v>93</v>
      </c>
      <c r="U78" s="48">
        <v>0</v>
      </c>
      <c r="V78" s="41">
        <v>100</v>
      </c>
      <c r="W78" s="41">
        <v>100</v>
      </c>
      <c r="X78" s="56">
        <v>3.6</v>
      </c>
      <c r="Y78" s="34">
        <v>16048.449999999999</v>
      </c>
      <c r="Z78" s="44">
        <v>57774.42</v>
      </c>
      <c r="AA78" s="44">
        <v>2592</v>
      </c>
      <c r="AB78" s="44">
        <v>2592</v>
      </c>
      <c r="AC78" s="44">
        <v>0</v>
      </c>
      <c r="AD78" s="44">
        <v>0</v>
      </c>
      <c r="AE78" s="44"/>
      <c r="AF78" s="44">
        <v>31718156.579999998</v>
      </c>
      <c r="AG78" s="44"/>
      <c r="AH78" s="44">
        <v>0</v>
      </c>
      <c r="AI78" s="44">
        <v>720</v>
      </c>
      <c r="AJ78" s="44">
        <v>720</v>
      </c>
      <c r="AK78" s="40">
        <v>45323</v>
      </c>
      <c r="AL78" s="40"/>
      <c r="AM78" s="40"/>
      <c r="AN78" s="40">
        <v>45352</v>
      </c>
      <c r="AO78" s="40"/>
      <c r="AP78" s="49"/>
      <c r="AQ78" s="41" t="s">
        <v>61</v>
      </c>
      <c r="AR78" s="41">
        <v>10</v>
      </c>
      <c r="AS78" s="34">
        <v>4159758.24</v>
      </c>
      <c r="AT78" s="43"/>
      <c r="AU78" s="44">
        <v>0</v>
      </c>
      <c r="AV78" s="46">
        <v>41597582.399999999</v>
      </c>
      <c r="AW78" s="46">
        <v>41597582.399999999</v>
      </c>
      <c r="AX78" s="43" t="s">
        <v>329</v>
      </c>
    </row>
    <row r="79" spans="1:50" ht="15.75" customHeight="1" x14ac:dyDescent="0.25">
      <c r="A79" s="47" t="s">
        <v>976</v>
      </c>
      <c r="B79" s="49">
        <v>45268</v>
      </c>
      <c r="C79" s="43">
        <v>1416</v>
      </c>
      <c r="D79" s="39"/>
      <c r="E79" s="42" t="s">
        <v>977</v>
      </c>
      <c r="F79" s="40"/>
      <c r="G79" s="41"/>
      <c r="H79" s="43"/>
      <c r="I79" s="43" t="s">
        <v>727</v>
      </c>
      <c r="J79" s="55">
        <v>2676317280</v>
      </c>
      <c r="K79" s="55">
        <v>2676317280</v>
      </c>
      <c r="L79" s="55"/>
      <c r="M79" s="55"/>
      <c r="N79" s="44">
        <v>0</v>
      </c>
      <c r="O79" s="34">
        <v>0</v>
      </c>
      <c r="P79" s="34">
        <v>0</v>
      </c>
      <c r="Q79" s="43"/>
      <c r="R79" s="43"/>
      <c r="S79" s="43"/>
      <c r="T79" s="43"/>
      <c r="U79" s="48"/>
      <c r="V79" s="41"/>
      <c r="W79" s="41"/>
      <c r="X79" s="50"/>
      <c r="Y79" s="34" t="e">
        <v>#DIV/0!</v>
      </c>
      <c r="Z79" s="44" t="e">
        <v>#DIV/0!</v>
      </c>
      <c r="AA79" s="44">
        <v>0</v>
      </c>
      <c r="AB79" s="44">
        <v>0</v>
      </c>
      <c r="AC79" s="44">
        <v>0</v>
      </c>
      <c r="AD79" s="44">
        <v>0</v>
      </c>
      <c r="AE79" s="44"/>
      <c r="AF79" s="44" t="e">
        <v>#DIV/0!</v>
      </c>
      <c r="AG79" s="44"/>
      <c r="AH79" s="44" t="e">
        <v>#DIV/0!</v>
      </c>
      <c r="AI79" s="44" t="e">
        <v>#DIV/0!</v>
      </c>
      <c r="AJ79" s="44" t="e">
        <v>#DIV/0!</v>
      </c>
      <c r="AK79" s="40">
        <v>45352</v>
      </c>
      <c r="AL79" s="40">
        <v>45504</v>
      </c>
      <c r="AM79" s="40">
        <v>45717</v>
      </c>
      <c r="AN79" s="40"/>
      <c r="AO79" s="40"/>
      <c r="AP79" s="49"/>
      <c r="AQ79" s="41"/>
      <c r="AR79" s="41">
        <v>10</v>
      </c>
      <c r="AS79" s="34">
        <v>267631728</v>
      </c>
      <c r="AT79" s="43"/>
      <c r="AU79" s="44">
        <v>0</v>
      </c>
      <c r="AV79" s="46">
        <v>0</v>
      </c>
      <c r="AW79" s="46">
        <v>0</v>
      </c>
      <c r="AX79" s="43" t="s">
        <v>436</v>
      </c>
    </row>
    <row r="80" spans="1:50" ht="15.75" customHeight="1" x14ac:dyDescent="0.25">
      <c r="A80" s="47" t="s">
        <v>978</v>
      </c>
      <c r="B80" s="49">
        <v>45268</v>
      </c>
      <c r="C80" s="43">
        <v>1416</v>
      </c>
      <c r="D80" s="39"/>
      <c r="E80" s="42" t="s">
        <v>979</v>
      </c>
      <c r="F80" s="40"/>
      <c r="G80" s="41"/>
      <c r="H80" s="43"/>
      <c r="I80" s="43" t="s">
        <v>980</v>
      </c>
      <c r="J80" s="55">
        <v>13163854000</v>
      </c>
      <c r="K80" s="55">
        <v>13163854000</v>
      </c>
      <c r="L80" s="55"/>
      <c r="M80" s="55"/>
      <c r="N80" s="44">
        <v>0</v>
      </c>
      <c r="O80" s="34">
        <v>0</v>
      </c>
      <c r="P80" s="34">
        <v>0</v>
      </c>
      <c r="Q80" s="43"/>
      <c r="R80" s="43"/>
      <c r="S80" s="43"/>
      <c r="T80" s="43"/>
      <c r="U80" s="48"/>
      <c r="V80" s="41"/>
      <c r="W80" s="41"/>
      <c r="X80" s="50"/>
      <c r="Y80" s="34" t="e">
        <v>#DIV/0!</v>
      </c>
      <c r="Z80" s="44" t="e">
        <v>#DIV/0!</v>
      </c>
      <c r="AA80" s="44">
        <v>0</v>
      </c>
      <c r="AB80" s="44">
        <v>0</v>
      </c>
      <c r="AC80" s="44">
        <v>0</v>
      </c>
      <c r="AD80" s="44">
        <v>0</v>
      </c>
      <c r="AE80" s="44"/>
      <c r="AF80" s="44" t="e">
        <v>#DIV/0!</v>
      </c>
      <c r="AG80" s="44"/>
      <c r="AH80" s="44" t="e">
        <v>#DIV/0!</v>
      </c>
      <c r="AI80" s="44" t="e">
        <v>#DIV/0!</v>
      </c>
      <c r="AJ80" s="44" t="e">
        <v>#DIV/0!</v>
      </c>
      <c r="AK80" s="40">
        <v>45352</v>
      </c>
      <c r="AL80" s="40">
        <v>45717</v>
      </c>
      <c r="AM80" s="40"/>
      <c r="AN80" s="40"/>
      <c r="AO80" s="40"/>
      <c r="AP80" s="49"/>
      <c r="AQ80" s="41"/>
      <c r="AR80" s="41">
        <v>10</v>
      </c>
      <c r="AS80" s="34">
        <v>1316385400</v>
      </c>
      <c r="AT80" s="43"/>
      <c r="AU80" s="44">
        <v>0</v>
      </c>
      <c r="AV80" s="46">
        <v>0</v>
      </c>
      <c r="AW80" s="46">
        <v>0</v>
      </c>
      <c r="AX80" s="43" t="s">
        <v>436</v>
      </c>
    </row>
    <row r="81" spans="1:16383" ht="15.75" customHeight="1" x14ac:dyDescent="0.25">
      <c r="A81" s="47" t="s">
        <v>981</v>
      </c>
      <c r="B81" s="49">
        <v>45271</v>
      </c>
      <c r="C81" s="43">
        <v>1416</v>
      </c>
      <c r="D81" s="39"/>
      <c r="E81" s="42" t="s">
        <v>982</v>
      </c>
      <c r="F81" s="40">
        <v>45307</v>
      </c>
      <c r="G81" s="41" t="s">
        <v>983</v>
      </c>
      <c r="H81" s="43" t="s">
        <v>140</v>
      </c>
      <c r="I81" s="43" t="s">
        <v>984</v>
      </c>
      <c r="J81" s="55">
        <v>522671220</v>
      </c>
      <c r="K81" s="55">
        <v>522671220</v>
      </c>
      <c r="L81" s="55">
        <v>0</v>
      </c>
      <c r="M81" s="55">
        <v>0</v>
      </c>
      <c r="N81" s="55">
        <v>522671220</v>
      </c>
      <c r="O81" s="34">
        <v>522671220</v>
      </c>
      <c r="P81" s="34">
        <v>522671220</v>
      </c>
      <c r="Q81" s="43" t="s">
        <v>985</v>
      </c>
      <c r="R81" s="43" t="s">
        <v>986</v>
      </c>
      <c r="S81" s="43" t="s">
        <v>987</v>
      </c>
      <c r="T81" s="43" t="s">
        <v>81</v>
      </c>
      <c r="U81" s="48">
        <v>100</v>
      </c>
      <c r="V81" s="41">
        <v>0</v>
      </c>
      <c r="W81" s="41" t="s">
        <v>94</v>
      </c>
      <c r="X81" s="50">
        <v>1000</v>
      </c>
      <c r="Y81" s="34">
        <v>12.38</v>
      </c>
      <c r="Z81" s="44">
        <v>12380</v>
      </c>
      <c r="AA81" s="44">
        <v>42219000</v>
      </c>
      <c r="AB81" s="44">
        <v>42219000</v>
      </c>
      <c r="AC81" s="44">
        <v>0</v>
      </c>
      <c r="AD81" s="44">
        <v>0</v>
      </c>
      <c r="AE81" s="44"/>
      <c r="AF81" s="44">
        <v>17245340</v>
      </c>
      <c r="AG81" s="44"/>
      <c r="AH81" s="44">
        <v>0</v>
      </c>
      <c r="AI81" s="44">
        <v>42219</v>
      </c>
      <c r="AJ81" s="44">
        <v>42219</v>
      </c>
      <c r="AK81" s="40">
        <v>45381</v>
      </c>
      <c r="AL81" s="40"/>
      <c r="AM81" s="40"/>
      <c r="AN81" s="40">
        <v>45413</v>
      </c>
      <c r="AO81" s="40"/>
      <c r="AP81" s="49"/>
      <c r="AQ81" s="41" t="s">
        <v>61</v>
      </c>
      <c r="AR81" s="41">
        <v>10</v>
      </c>
      <c r="AS81" s="34">
        <v>52267122</v>
      </c>
      <c r="AT81" s="43"/>
      <c r="AU81" s="44">
        <v>0</v>
      </c>
      <c r="AV81" s="46">
        <v>522671220</v>
      </c>
      <c r="AW81" s="46">
        <v>522671220</v>
      </c>
      <c r="AX81" s="43" t="s">
        <v>329</v>
      </c>
    </row>
    <row r="82" spans="1:16383" ht="15.75" customHeight="1" x14ac:dyDescent="0.25">
      <c r="A82" s="47" t="s">
        <v>988</v>
      </c>
      <c r="B82" s="49">
        <v>45271</v>
      </c>
      <c r="C82" s="43">
        <v>1416</v>
      </c>
      <c r="D82" s="39" t="s">
        <v>989</v>
      </c>
      <c r="E82" s="42" t="s">
        <v>990</v>
      </c>
      <c r="F82" s="40">
        <v>45300</v>
      </c>
      <c r="G82" s="41" t="s">
        <v>991</v>
      </c>
      <c r="H82" s="43" t="s">
        <v>225</v>
      </c>
      <c r="I82" s="43" t="s">
        <v>992</v>
      </c>
      <c r="J82" s="55">
        <v>220214728.80000001</v>
      </c>
      <c r="K82" s="55">
        <v>220214728.80000001</v>
      </c>
      <c r="L82" s="55">
        <v>0</v>
      </c>
      <c r="M82" s="55">
        <v>0</v>
      </c>
      <c r="N82" s="44">
        <v>219113499.59999999</v>
      </c>
      <c r="O82" s="34">
        <v>219113499.59999999</v>
      </c>
      <c r="P82" s="34">
        <v>219113499.59999999</v>
      </c>
      <c r="Q82" s="43" t="s">
        <v>993</v>
      </c>
      <c r="R82" s="43" t="s">
        <v>994</v>
      </c>
      <c r="S82" s="43" t="s">
        <v>995</v>
      </c>
      <c r="T82" s="43" t="s">
        <v>81</v>
      </c>
      <c r="U82" s="48">
        <v>100</v>
      </c>
      <c r="V82" s="41">
        <v>0</v>
      </c>
      <c r="W82" s="41" t="s">
        <v>392</v>
      </c>
      <c r="X82" s="50">
        <v>1</v>
      </c>
      <c r="Y82" s="34">
        <v>4084.89</v>
      </c>
      <c r="Z82" s="44">
        <v>4084.89</v>
      </c>
      <c r="AA82" s="44">
        <v>53640</v>
      </c>
      <c r="AB82" s="44">
        <v>53640</v>
      </c>
      <c r="AC82" s="44">
        <v>0</v>
      </c>
      <c r="AD82" s="44">
        <v>0</v>
      </c>
      <c r="AE82" s="44"/>
      <c r="AF82" s="44">
        <v>0</v>
      </c>
      <c r="AG82" s="44"/>
      <c r="AH82" s="44">
        <v>0</v>
      </c>
      <c r="AI82" s="44">
        <v>53640</v>
      </c>
      <c r="AJ82" s="44">
        <v>53640</v>
      </c>
      <c r="AK82" s="40">
        <v>45352</v>
      </c>
      <c r="AL82" s="40"/>
      <c r="AM82" s="40"/>
      <c r="AN82" s="40">
        <v>45383</v>
      </c>
      <c r="AO82" s="40"/>
      <c r="AP82" s="49"/>
      <c r="AQ82" s="41" t="s">
        <v>61</v>
      </c>
      <c r="AR82" s="41">
        <v>10</v>
      </c>
      <c r="AS82" s="34">
        <v>22021472.879999999</v>
      </c>
      <c r="AT82" s="43"/>
      <c r="AU82" s="44">
        <v>0</v>
      </c>
      <c r="AV82" s="46">
        <v>219113499.59999999</v>
      </c>
      <c r="AW82" s="46">
        <v>219113499.59999999</v>
      </c>
      <c r="AX82" s="43" t="s">
        <v>329</v>
      </c>
    </row>
    <row r="83" spans="1:16383" ht="15.75" customHeight="1" x14ac:dyDescent="0.25">
      <c r="A83" s="47" t="s">
        <v>996</v>
      </c>
      <c r="B83" s="49">
        <v>45273</v>
      </c>
      <c r="C83" s="43">
        <v>1416</v>
      </c>
      <c r="D83" s="39" t="s">
        <v>997</v>
      </c>
      <c r="E83" s="42" t="s">
        <v>998</v>
      </c>
      <c r="F83" s="40">
        <v>45303</v>
      </c>
      <c r="G83" s="41" t="s">
        <v>999</v>
      </c>
      <c r="H83" s="43" t="s">
        <v>140</v>
      </c>
      <c r="I83" s="43" t="s">
        <v>1000</v>
      </c>
      <c r="J83" s="55">
        <v>158125500</v>
      </c>
      <c r="K83" s="55">
        <v>158125500</v>
      </c>
      <c r="L83" s="55">
        <v>0</v>
      </c>
      <c r="M83" s="55">
        <v>0</v>
      </c>
      <c r="N83" s="44">
        <v>158125500</v>
      </c>
      <c r="O83" s="34">
        <v>158125500</v>
      </c>
      <c r="P83" s="34">
        <v>158125500</v>
      </c>
      <c r="Q83" s="43" t="s">
        <v>1001</v>
      </c>
      <c r="R83" s="43" t="s">
        <v>1002</v>
      </c>
      <c r="S83" s="43" t="s">
        <v>1003</v>
      </c>
      <c r="T83" s="43" t="s">
        <v>81</v>
      </c>
      <c r="U83" s="48">
        <v>100</v>
      </c>
      <c r="V83" s="41">
        <v>0</v>
      </c>
      <c r="W83" s="41" t="s">
        <v>94</v>
      </c>
      <c r="X83" s="50">
        <v>2000</v>
      </c>
      <c r="Y83" s="34">
        <v>11.05</v>
      </c>
      <c r="Z83" s="44">
        <v>22100</v>
      </c>
      <c r="AA83" s="44">
        <v>14310000</v>
      </c>
      <c r="AB83" s="44">
        <v>14310000</v>
      </c>
      <c r="AC83" s="44">
        <v>0</v>
      </c>
      <c r="AD83" s="44">
        <v>0</v>
      </c>
      <c r="AE83" s="44"/>
      <c r="AF83" s="44">
        <v>2386800</v>
      </c>
      <c r="AG83" s="44"/>
      <c r="AH83" s="44">
        <v>0</v>
      </c>
      <c r="AI83" s="44">
        <v>7155</v>
      </c>
      <c r="AJ83" s="44">
        <v>7155</v>
      </c>
      <c r="AK83" s="40">
        <v>45381</v>
      </c>
      <c r="AL83" s="40"/>
      <c r="AM83" s="40"/>
      <c r="AN83" s="40">
        <v>45413</v>
      </c>
      <c r="AO83" s="40"/>
      <c r="AP83" s="49"/>
      <c r="AQ83" s="41" t="s">
        <v>61</v>
      </c>
      <c r="AR83" s="41">
        <v>10</v>
      </c>
      <c r="AS83" s="34">
        <v>15812550</v>
      </c>
      <c r="AT83" s="43"/>
      <c r="AU83" s="44">
        <v>0</v>
      </c>
      <c r="AV83" s="46">
        <v>158125500</v>
      </c>
      <c r="AW83" s="46">
        <v>158125500</v>
      </c>
      <c r="AX83" s="43" t="s">
        <v>329</v>
      </c>
    </row>
    <row r="84" spans="1:16383" ht="15.75" customHeight="1" x14ac:dyDescent="0.25">
      <c r="A84" s="47" t="s">
        <v>1004</v>
      </c>
      <c r="B84" s="49">
        <v>45273</v>
      </c>
      <c r="C84" s="43">
        <v>1416</v>
      </c>
      <c r="D84" s="39" t="s">
        <v>1005</v>
      </c>
      <c r="E84" s="42" t="s">
        <v>1006</v>
      </c>
      <c r="F84" s="40">
        <v>45300</v>
      </c>
      <c r="G84" s="41" t="s">
        <v>1007</v>
      </c>
      <c r="H84" s="43" t="s">
        <v>361</v>
      </c>
      <c r="I84" s="43" t="s">
        <v>1008</v>
      </c>
      <c r="J84" s="55">
        <v>206377759.94</v>
      </c>
      <c r="K84" s="55">
        <v>206377759.94</v>
      </c>
      <c r="L84" s="55">
        <v>0</v>
      </c>
      <c r="M84" s="55">
        <v>0</v>
      </c>
      <c r="N84" s="44">
        <v>206377759.94</v>
      </c>
      <c r="O84" s="34">
        <v>206377759.94</v>
      </c>
      <c r="P84" s="34">
        <v>206377759.94</v>
      </c>
      <c r="Q84" s="43" t="s">
        <v>749</v>
      </c>
      <c r="R84" s="43" t="s">
        <v>1009</v>
      </c>
      <c r="S84" s="43" t="s">
        <v>751</v>
      </c>
      <c r="T84" s="43" t="s">
        <v>265</v>
      </c>
      <c r="U84" s="48">
        <v>0</v>
      </c>
      <c r="V84" s="41">
        <v>100</v>
      </c>
      <c r="W84" s="41" t="s">
        <v>82</v>
      </c>
      <c r="X84" s="50">
        <v>1</v>
      </c>
      <c r="Y84" s="34">
        <v>52768.54</v>
      </c>
      <c r="Z84" s="44">
        <v>52768.54</v>
      </c>
      <c r="AA84" s="44">
        <v>3911</v>
      </c>
      <c r="AB84" s="44">
        <v>1326</v>
      </c>
      <c r="AC84" s="44">
        <v>2585</v>
      </c>
      <c r="AD84" s="44">
        <v>0</v>
      </c>
      <c r="AE84" s="44"/>
      <c r="AF84" s="44">
        <v>182790222.56</v>
      </c>
      <c r="AG84" s="44"/>
      <c r="AH84" s="44">
        <v>0</v>
      </c>
      <c r="AI84" s="44">
        <v>3911</v>
      </c>
      <c r="AJ84" s="44">
        <v>3911</v>
      </c>
      <c r="AK84" s="40">
        <v>45366</v>
      </c>
      <c r="AL84" s="40">
        <v>45413</v>
      </c>
      <c r="AM84" s="40"/>
      <c r="AN84" s="40">
        <v>45397</v>
      </c>
      <c r="AO84" s="40">
        <v>45458</v>
      </c>
      <c r="AP84" s="49"/>
      <c r="AQ84" s="41" t="s">
        <v>61</v>
      </c>
      <c r="AR84" s="41">
        <v>10</v>
      </c>
      <c r="AS84" s="34">
        <v>20637775.994000003</v>
      </c>
      <c r="AT84" s="43"/>
      <c r="AU84" s="44">
        <v>0</v>
      </c>
      <c r="AV84" s="46">
        <v>206377759.94</v>
      </c>
      <c r="AW84" s="46">
        <v>206377759.94</v>
      </c>
      <c r="AX84" s="43" t="s">
        <v>329</v>
      </c>
    </row>
    <row r="85" spans="1:16383" ht="15.75" customHeight="1" x14ac:dyDescent="0.25">
      <c r="A85" s="47" t="s">
        <v>1024</v>
      </c>
      <c r="B85" s="49">
        <v>45273</v>
      </c>
      <c r="C85" s="43">
        <v>1416</v>
      </c>
      <c r="D85" s="39"/>
      <c r="E85" s="42" t="s">
        <v>1025</v>
      </c>
      <c r="F85" s="40">
        <v>45310</v>
      </c>
      <c r="G85" s="41" t="s">
        <v>1026</v>
      </c>
      <c r="H85" s="43" t="s">
        <v>1027</v>
      </c>
      <c r="I85" s="43" t="s">
        <v>1028</v>
      </c>
      <c r="J85" s="55">
        <v>1174571925</v>
      </c>
      <c r="K85" s="55">
        <v>1174571925</v>
      </c>
      <c r="L85" s="55">
        <v>0</v>
      </c>
      <c r="M85" s="55">
        <v>0</v>
      </c>
      <c r="N85" s="44">
        <v>1174571925</v>
      </c>
      <c r="O85" s="34">
        <v>1174571925</v>
      </c>
      <c r="P85" s="34">
        <v>1174571925</v>
      </c>
      <c r="Q85" s="43" t="s">
        <v>1029</v>
      </c>
      <c r="R85" s="43" t="s">
        <v>1030</v>
      </c>
      <c r="S85" s="43" t="s">
        <v>1031</v>
      </c>
      <c r="T85" s="43" t="s">
        <v>93</v>
      </c>
      <c r="U85" s="48">
        <v>0</v>
      </c>
      <c r="V85" s="41">
        <v>100</v>
      </c>
      <c r="W85" s="41" t="s">
        <v>82</v>
      </c>
      <c r="X85" s="50">
        <v>5</v>
      </c>
      <c r="Y85" s="34">
        <v>18607.080000000002</v>
      </c>
      <c r="Z85" s="44">
        <v>93035.400000000009</v>
      </c>
      <c r="AA85" s="44">
        <v>63125</v>
      </c>
      <c r="AB85" s="44">
        <v>20000</v>
      </c>
      <c r="AC85" s="44">
        <v>43125</v>
      </c>
      <c r="AD85" s="44">
        <v>0</v>
      </c>
      <c r="AE85" s="44">
        <v>35700</v>
      </c>
      <c r="AF85" s="44">
        <v>664272756.00000012</v>
      </c>
      <c r="AG85" s="44">
        <v>27425</v>
      </c>
      <c r="AH85" s="44">
        <v>510299169.00000006</v>
      </c>
      <c r="AI85" s="44">
        <v>12625</v>
      </c>
      <c r="AJ85" s="44">
        <v>12625</v>
      </c>
      <c r="AK85" s="40">
        <v>45443</v>
      </c>
      <c r="AL85" s="40">
        <v>45596</v>
      </c>
      <c r="AM85" s="40"/>
      <c r="AN85" s="40">
        <v>45474</v>
      </c>
      <c r="AO85" s="40">
        <v>45627</v>
      </c>
      <c r="AP85" s="49"/>
      <c r="AQ85" s="41" t="s">
        <v>61</v>
      </c>
      <c r="AR85" s="41">
        <v>10</v>
      </c>
      <c r="AS85" s="34">
        <v>117457192.5</v>
      </c>
      <c r="AT85" s="43"/>
      <c r="AU85" s="44">
        <v>0</v>
      </c>
      <c r="AV85" s="46">
        <v>1174571925</v>
      </c>
      <c r="AW85" s="46">
        <v>1174571925</v>
      </c>
      <c r="AX85" s="43" t="s">
        <v>329</v>
      </c>
    </row>
    <row r="86" spans="1:16383" ht="15.75" customHeight="1" x14ac:dyDescent="0.25">
      <c r="A86" s="47" t="s">
        <v>1035</v>
      </c>
      <c r="B86" s="49">
        <v>45274</v>
      </c>
      <c r="C86" s="43">
        <v>1416</v>
      </c>
      <c r="D86" s="39" t="s">
        <v>436</v>
      </c>
      <c r="E86" s="42" t="s">
        <v>1036</v>
      </c>
      <c r="F86" s="40" t="s">
        <v>436</v>
      </c>
      <c r="G86" s="41" t="s">
        <v>436</v>
      </c>
      <c r="H86" s="43" t="s">
        <v>436</v>
      </c>
      <c r="I86" s="43" t="s">
        <v>1037</v>
      </c>
      <c r="J86" s="55">
        <v>1379400</v>
      </c>
      <c r="K86" s="55">
        <v>1379400</v>
      </c>
      <c r="L86" s="55"/>
      <c r="M86" s="55"/>
      <c r="N86" s="44">
        <v>0</v>
      </c>
      <c r="O86" s="34">
        <v>0</v>
      </c>
      <c r="P86" s="34">
        <v>0</v>
      </c>
      <c r="Q86" s="43"/>
      <c r="R86" s="43"/>
      <c r="S86" s="43"/>
      <c r="T86" s="43"/>
      <c r="U86" s="48"/>
      <c r="V86" s="41"/>
      <c r="W86" s="41"/>
      <c r="X86" s="50"/>
      <c r="Y86" s="34" t="e">
        <v>#DIV/0!</v>
      </c>
      <c r="Z86" s="44" t="e">
        <v>#DIV/0!</v>
      </c>
      <c r="AA86" s="44">
        <v>0</v>
      </c>
      <c r="AB86" s="44">
        <v>0</v>
      </c>
      <c r="AC86" s="44">
        <v>0</v>
      </c>
      <c r="AD86" s="44">
        <v>0</v>
      </c>
      <c r="AE86" s="44"/>
      <c r="AF86" s="44" t="e">
        <v>#DIV/0!</v>
      </c>
      <c r="AG86" s="44"/>
      <c r="AH86" s="44" t="e">
        <v>#DIV/0!</v>
      </c>
      <c r="AI86" s="44" t="e">
        <v>#DIV/0!</v>
      </c>
      <c r="AJ86" s="44" t="e">
        <v>#DIV/0!</v>
      </c>
      <c r="AK86" s="40">
        <v>45352</v>
      </c>
      <c r="AL86" s="40"/>
      <c r="AM86" s="40"/>
      <c r="AN86" s="40"/>
      <c r="AO86" s="40"/>
      <c r="AP86" s="49"/>
      <c r="AQ86" s="41"/>
      <c r="AR86" s="41">
        <v>10</v>
      </c>
      <c r="AS86" s="34">
        <v>137940</v>
      </c>
      <c r="AT86" s="43"/>
      <c r="AU86" s="44">
        <v>0</v>
      </c>
      <c r="AV86" s="46">
        <v>0</v>
      </c>
      <c r="AW86" s="46">
        <v>0</v>
      </c>
      <c r="AX86" s="43" t="s">
        <v>436</v>
      </c>
    </row>
    <row r="87" spans="1:16383" ht="15.75" customHeight="1" x14ac:dyDescent="0.25">
      <c r="A87" s="47" t="s">
        <v>1047</v>
      </c>
      <c r="B87" s="49">
        <v>45275</v>
      </c>
      <c r="C87" s="43">
        <v>1416</v>
      </c>
      <c r="D87" s="39"/>
      <c r="E87" s="42" t="s">
        <v>1048</v>
      </c>
      <c r="F87" s="40">
        <v>45313</v>
      </c>
      <c r="G87" s="41" t="s">
        <v>1049</v>
      </c>
      <c r="H87" s="43" t="s">
        <v>87</v>
      </c>
      <c r="I87" s="43" t="s">
        <v>719</v>
      </c>
      <c r="J87" s="55">
        <v>421756960</v>
      </c>
      <c r="K87" s="55">
        <v>210878480</v>
      </c>
      <c r="L87" s="55">
        <v>210878480</v>
      </c>
      <c r="M87" s="55">
        <v>0</v>
      </c>
      <c r="N87" s="44">
        <v>210878480</v>
      </c>
      <c r="O87" s="34">
        <v>210878480</v>
      </c>
      <c r="P87" s="34">
        <v>421756960</v>
      </c>
      <c r="Q87" s="43" t="s">
        <v>1050</v>
      </c>
      <c r="R87" s="43" t="s">
        <v>1051</v>
      </c>
      <c r="S87" s="43" t="s">
        <v>1052</v>
      </c>
      <c r="T87" s="43" t="s">
        <v>1053</v>
      </c>
      <c r="U87" s="48">
        <v>0</v>
      </c>
      <c r="V87" s="41">
        <v>100</v>
      </c>
      <c r="W87" s="41" t="s">
        <v>94</v>
      </c>
      <c r="X87" s="54" t="s">
        <v>1054</v>
      </c>
      <c r="Y87" s="34">
        <v>21.44</v>
      </c>
      <c r="Z87" s="44" t="e">
        <v>#VALUE!</v>
      </c>
      <c r="AA87" s="44">
        <v>19671500</v>
      </c>
      <c r="AB87" s="44">
        <v>9838000</v>
      </c>
      <c r="AC87" s="44">
        <v>9833500</v>
      </c>
      <c r="AD87" s="44">
        <v>0</v>
      </c>
      <c r="AE87" s="44">
        <v>12913000</v>
      </c>
      <c r="AF87" s="44">
        <v>276854720</v>
      </c>
      <c r="AG87" s="44">
        <v>6758500</v>
      </c>
      <c r="AH87" s="44">
        <v>144902240</v>
      </c>
      <c r="AI87" s="44" t="s">
        <v>1055</v>
      </c>
      <c r="AJ87" s="55" t="s">
        <v>1056</v>
      </c>
      <c r="AK87" s="40">
        <v>45352</v>
      </c>
      <c r="AL87" s="40">
        <v>45504</v>
      </c>
      <c r="AM87" s="40">
        <v>45717</v>
      </c>
      <c r="AN87" s="40">
        <v>45383</v>
      </c>
      <c r="AO87" s="40">
        <v>45536</v>
      </c>
      <c r="AP87" s="49">
        <v>45748</v>
      </c>
      <c r="AQ87" s="41" t="s">
        <v>61</v>
      </c>
      <c r="AR87" s="41">
        <v>10</v>
      </c>
      <c r="AS87" s="34">
        <v>42175696</v>
      </c>
      <c r="AT87" s="43"/>
      <c r="AU87" s="44">
        <v>0</v>
      </c>
      <c r="AV87" s="46">
        <v>210878480</v>
      </c>
      <c r="AW87" s="46">
        <v>210878480</v>
      </c>
      <c r="AX87" s="43" t="s">
        <v>329</v>
      </c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B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  <c r="JT87" s="60"/>
      <c r="JU87" s="60"/>
      <c r="JV87" s="60"/>
      <c r="JW87" s="60"/>
      <c r="JX87" s="60"/>
      <c r="JY87" s="60"/>
      <c r="JZ87" s="60"/>
      <c r="KA87" s="60"/>
      <c r="KB87" s="60"/>
      <c r="KC87" s="60"/>
      <c r="KD87" s="60"/>
      <c r="KE87" s="60"/>
      <c r="KF87" s="60"/>
      <c r="KG87" s="60"/>
      <c r="KH87" s="60"/>
      <c r="KI87" s="60"/>
      <c r="KJ87" s="60"/>
      <c r="KK87" s="60"/>
      <c r="KL87" s="60"/>
      <c r="KM87" s="60"/>
      <c r="KN87" s="60"/>
      <c r="KO87" s="60"/>
      <c r="KP87" s="60"/>
      <c r="KQ87" s="60"/>
      <c r="KR87" s="60"/>
      <c r="KS87" s="60"/>
      <c r="KT87" s="60"/>
      <c r="KU87" s="60"/>
      <c r="KV87" s="60"/>
      <c r="KW87" s="60"/>
      <c r="KX87" s="60"/>
      <c r="KY87" s="60"/>
      <c r="KZ87" s="60"/>
      <c r="LA87" s="60"/>
      <c r="LB87" s="60"/>
      <c r="LC87" s="60"/>
      <c r="LD87" s="60"/>
      <c r="LE87" s="60"/>
      <c r="LF87" s="60"/>
      <c r="LG87" s="60"/>
      <c r="LH87" s="60"/>
      <c r="LI87" s="60"/>
      <c r="LJ87" s="60"/>
      <c r="LK87" s="60"/>
      <c r="LL87" s="60"/>
      <c r="LM87" s="60"/>
      <c r="LN87" s="60"/>
      <c r="LO87" s="60"/>
      <c r="LP87" s="60"/>
      <c r="LQ87" s="60"/>
      <c r="LR87" s="60"/>
      <c r="LS87" s="60"/>
      <c r="LT87" s="60"/>
      <c r="LU87" s="60"/>
      <c r="LV87" s="60"/>
      <c r="LW87" s="60"/>
      <c r="LX87" s="60"/>
      <c r="LY87" s="60"/>
      <c r="LZ87" s="60"/>
      <c r="MA87" s="60"/>
      <c r="MB87" s="60"/>
      <c r="MC87" s="60"/>
      <c r="MD87" s="60"/>
      <c r="ME87" s="60"/>
      <c r="MF87" s="60"/>
      <c r="MG87" s="60"/>
      <c r="MH87" s="60"/>
      <c r="MI87" s="60"/>
      <c r="MJ87" s="60"/>
      <c r="MK87" s="60"/>
      <c r="ML87" s="60"/>
      <c r="MM87" s="60"/>
      <c r="MN87" s="60"/>
      <c r="MO87" s="60"/>
      <c r="MP87" s="60"/>
      <c r="MQ87" s="60"/>
      <c r="MR87" s="60"/>
      <c r="MS87" s="60"/>
      <c r="MT87" s="60"/>
      <c r="MU87" s="60"/>
      <c r="MV87" s="60"/>
      <c r="MW87" s="60"/>
      <c r="MX87" s="60"/>
      <c r="MY87" s="60"/>
      <c r="MZ87" s="60"/>
      <c r="NA87" s="60"/>
      <c r="NB87" s="60"/>
      <c r="NC87" s="60"/>
      <c r="ND87" s="60"/>
      <c r="NE87" s="60"/>
      <c r="NF87" s="60"/>
      <c r="NG87" s="60"/>
      <c r="NH87" s="60"/>
      <c r="NI87" s="60"/>
      <c r="NJ87" s="60"/>
      <c r="NK87" s="60"/>
      <c r="NL87" s="60"/>
      <c r="NM87" s="60"/>
      <c r="NN87" s="60"/>
      <c r="NO87" s="60"/>
      <c r="NP87" s="60"/>
      <c r="NQ87" s="60"/>
      <c r="NR87" s="60"/>
      <c r="NS87" s="60"/>
      <c r="NT87" s="60"/>
      <c r="NU87" s="60"/>
      <c r="NV87" s="60"/>
      <c r="NW87" s="60"/>
      <c r="NX87" s="60"/>
      <c r="NY87" s="60"/>
      <c r="NZ87" s="60"/>
      <c r="OA87" s="60"/>
      <c r="OB87" s="60"/>
      <c r="OC87" s="60"/>
      <c r="OD87" s="60"/>
      <c r="OE87" s="60"/>
      <c r="OF87" s="60"/>
      <c r="OG87" s="60"/>
      <c r="OH87" s="60"/>
      <c r="OI87" s="60"/>
      <c r="OJ87" s="60"/>
      <c r="OK87" s="60"/>
      <c r="OL87" s="60"/>
      <c r="OM87" s="60"/>
      <c r="ON87" s="60"/>
      <c r="OO87" s="60"/>
      <c r="OP87" s="60"/>
      <c r="OQ87" s="60"/>
      <c r="OR87" s="60"/>
      <c r="OS87" s="60"/>
      <c r="OT87" s="60"/>
      <c r="OU87" s="60"/>
      <c r="OV87" s="60"/>
      <c r="OW87" s="60"/>
      <c r="OX87" s="60"/>
      <c r="OY87" s="60"/>
      <c r="OZ87" s="60"/>
      <c r="PA87" s="60"/>
      <c r="PB87" s="60"/>
      <c r="PC87" s="60"/>
      <c r="PD87" s="60"/>
      <c r="PE87" s="60"/>
      <c r="PF87" s="60"/>
      <c r="PG87" s="60"/>
      <c r="PH87" s="60"/>
      <c r="PI87" s="60"/>
      <c r="PJ87" s="60"/>
      <c r="PK87" s="60"/>
      <c r="PL87" s="60"/>
      <c r="PM87" s="60"/>
      <c r="PN87" s="60"/>
      <c r="PO87" s="60"/>
      <c r="PP87" s="60"/>
      <c r="PQ87" s="60"/>
      <c r="PR87" s="60"/>
      <c r="PS87" s="60"/>
      <c r="PT87" s="60"/>
      <c r="PU87" s="60"/>
      <c r="PV87" s="60"/>
      <c r="PW87" s="60"/>
      <c r="PX87" s="60"/>
      <c r="PY87" s="60"/>
      <c r="PZ87" s="60"/>
      <c r="QA87" s="60"/>
      <c r="QB87" s="60"/>
      <c r="QC87" s="60"/>
      <c r="QD87" s="60"/>
      <c r="QE87" s="60"/>
      <c r="QF87" s="60"/>
      <c r="QG87" s="60"/>
      <c r="QH87" s="60"/>
      <c r="QI87" s="60"/>
      <c r="QJ87" s="60"/>
      <c r="QK87" s="60"/>
      <c r="QL87" s="60"/>
      <c r="QM87" s="60"/>
      <c r="QN87" s="60"/>
      <c r="QO87" s="60"/>
      <c r="QP87" s="60"/>
      <c r="QQ87" s="60"/>
      <c r="QR87" s="60"/>
      <c r="QS87" s="60"/>
      <c r="QT87" s="60"/>
      <c r="QU87" s="60"/>
      <c r="QV87" s="60"/>
      <c r="QW87" s="60"/>
      <c r="QX87" s="60"/>
      <c r="QY87" s="60"/>
      <c r="QZ87" s="60"/>
      <c r="RA87" s="60"/>
      <c r="RB87" s="60"/>
      <c r="RC87" s="60"/>
      <c r="RD87" s="60"/>
      <c r="RE87" s="60"/>
      <c r="RF87" s="60"/>
      <c r="RG87" s="60"/>
      <c r="RH87" s="60"/>
      <c r="RI87" s="60"/>
      <c r="RJ87" s="60"/>
      <c r="RK87" s="60"/>
      <c r="RL87" s="60"/>
      <c r="RM87" s="60"/>
      <c r="RN87" s="60"/>
      <c r="RO87" s="60"/>
      <c r="RP87" s="60"/>
      <c r="RQ87" s="60"/>
      <c r="RR87" s="60"/>
      <c r="RS87" s="60"/>
      <c r="RT87" s="60"/>
      <c r="RU87" s="60"/>
      <c r="RV87" s="60"/>
      <c r="RW87" s="60"/>
      <c r="RX87" s="60"/>
      <c r="RY87" s="60"/>
      <c r="RZ87" s="60"/>
      <c r="SA87" s="60"/>
      <c r="SB87" s="60"/>
      <c r="SC87" s="60"/>
      <c r="SD87" s="60"/>
      <c r="SE87" s="60"/>
      <c r="SF87" s="60"/>
      <c r="SG87" s="60"/>
      <c r="SH87" s="60"/>
      <c r="SI87" s="60"/>
      <c r="SJ87" s="60"/>
      <c r="SK87" s="60"/>
      <c r="SL87" s="60"/>
      <c r="SM87" s="60"/>
      <c r="SN87" s="60"/>
      <c r="SO87" s="60"/>
      <c r="SP87" s="60"/>
      <c r="SQ87" s="60"/>
      <c r="SR87" s="60"/>
      <c r="SS87" s="60"/>
      <c r="ST87" s="60"/>
      <c r="SU87" s="60"/>
      <c r="SV87" s="60"/>
      <c r="SW87" s="60"/>
      <c r="SX87" s="60"/>
      <c r="SY87" s="60"/>
      <c r="SZ87" s="60"/>
      <c r="TA87" s="60"/>
      <c r="TB87" s="60"/>
      <c r="TC87" s="60"/>
      <c r="TD87" s="60"/>
      <c r="TE87" s="60"/>
      <c r="TF87" s="60"/>
      <c r="TG87" s="60"/>
      <c r="TH87" s="60"/>
      <c r="TI87" s="60"/>
      <c r="TJ87" s="60"/>
      <c r="TK87" s="60"/>
      <c r="TL87" s="60"/>
      <c r="TM87" s="60"/>
      <c r="TN87" s="60"/>
      <c r="TO87" s="60"/>
      <c r="TP87" s="60"/>
      <c r="TQ87" s="60"/>
      <c r="TR87" s="60"/>
      <c r="TS87" s="60"/>
      <c r="TT87" s="60"/>
      <c r="TU87" s="60"/>
      <c r="TV87" s="60"/>
      <c r="TW87" s="60"/>
      <c r="TX87" s="60"/>
      <c r="TY87" s="60"/>
      <c r="TZ87" s="60"/>
      <c r="UA87" s="60"/>
      <c r="UB87" s="60"/>
      <c r="UC87" s="60"/>
      <c r="UD87" s="60"/>
      <c r="UE87" s="60"/>
      <c r="UF87" s="60"/>
      <c r="UG87" s="60"/>
      <c r="UH87" s="60"/>
      <c r="UI87" s="60"/>
      <c r="UJ87" s="60"/>
      <c r="UK87" s="60"/>
      <c r="UL87" s="60"/>
      <c r="UM87" s="60"/>
      <c r="UN87" s="60"/>
      <c r="UO87" s="60"/>
      <c r="UP87" s="60"/>
      <c r="UQ87" s="60"/>
      <c r="UR87" s="60"/>
      <c r="US87" s="60"/>
      <c r="UT87" s="60"/>
      <c r="UU87" s="60"/>
      <c r="UV87" s="60"/>
      <c r="UW87" s="60"/>
      <c r="UX87" s="60"/>
      <c r="UY87" s="60"/>
      <c r="UZ87" s="60"/>
      <c r="VA87" s="60"/>
      <c r="VB87" s="60"/>
      <c r="VC87" s="60"/>
      <c r="VD87" s="60"/>
      <c r="VE87" s="60"/>
      <c r="VF87" s="60"/>
      <c r="VG87" s="60"/>
      <c r="VH87" s="60"/>
      <c r="VI87" s="60"/>
      <c r="VJ87" s="60"/>
      <c r="VK87" s="60"/>
      <c r="VL87" s="60"/>
      <c r="VM87" s="60"/>
      <c r="VN87" s="60"/>
      <c r="VO87" s="60"/>
      <c r="VP87" s="60"/>
      <c r="VQ87" s="60"/>
      <c r="VR87" s="60"/>
      <c r="VS87" s="60"/>
      <c r="VT87" s="60"/>
      <c r="VU87" s="60"/>
      <c r="VV87" s="60"/>
      <c r="VW87" s="60"/>
      <c r="VX87" s="60"/>
      <c r="VY87" s="60"/>
      <c r="VZ87" s="60"/>
      <c r="WA87" s="60"/>
      <c r="WB87" s="60"/>
      <c r="WC87" s="60"/>
      <c r="WD87" s="60"/>
      <c r="WE87" s="60"/>
      <c r="WF87" s="60"/>
      <c r="WG87" s="60"/>
      <c r="WH87" s="60"/>
      <c r="WI87" s="60"/>
      <c r="WJ87" s="60"/>
      <c r="WK87" s="60"/>
      <c r="WL87" s="60"/>
      <c r="WM87" s="60"/>
      <c r="WN87" s="60"/>
      <c r="WO87" s="60"/>
      <c r="WP87" s="60"/>
      <c r="WQ87" s="60"/>
      <c r="WR87" s="60"/>
      <c r="WS87" s="60"/>
      <c r="WT87" s="60"/>
      <c r="WU87" s="60"/>
      <c r="WV87" s="60"/>
      <c r="WW87" s="60"/>
      <c r="WX87" s="60"/>
      <c r="WY87" s="60"/>
      <c r="WZ87" s="60"/>
      <c r="XA87" s="60"/>
      <c r="XB87" s="60"/>
      <c r="XC87" s="60"/>
      <c r="XD87" s="60"/>
      <c r="XE87" s="60"/>
      <c r="XF87" s="60"/>
      <c r="XG87" s="60"/>
      <c r="XH87" s="60"/>
      <c r="XI87" s="60"/>
      <c r="XJ87" s="60"/>
      <c r="XK87" s="60"/>
      <c r="XL87" s="60"/>
      <c r="XM87" s="60"/>
      <c r="XN87" s="60"/>
      <c r="XO87" s="60"/>
      <c r="XP87" s="60"/>
      <c r="XQ87" s="60"/>
      <c r="XR87" s="60"/>
      <c r="XS87" s="60"/>
      <c r="XT87" s="60"/>
      <c r="XU87" s="60"/>
      <c r="XV87" s="60"/>
      <c r="XW87" s="60"/>
      <c r="XX87" s="60"/>
      <c r="XY87" s="60"/>
      <c r="XZ87" s="60"/>
      <c r="YA87" s="60"/>
      <c r="YB87" s="60"/>
      <c r="YC87" s="60"/>
      <c r="YD87" s="60"/>
      <c r="YE87" s="60"/>
      <c r="YF87" s="60"/>
      <c r="YG87" s="60"/>
      <c r="YH87" s="60"/>
      <c r="YI87" s="60"/>
      <c r="YJ87" s="60"/>
      <c r="YK87" s="60"/>
      <c r="YL87" s="60"/>
      <c r="YM87" s="60"/>
      <c r="YN87" s="60"/>
      <c r="YO87" s="60"/>
      <c r="YP87" s="60"/>
      <c r="YQ87" s="60"/>
      <c r="YR87" s="60"/>
      <c r="YS87" s="60"/>
      <c r="YT87" s="60"/>
      <c r="YU87" s="60"/>
      <c r="YV87" s="60"/>
      <c r="YW87" s="60"/>
      <c r="YX87" s="60"/>
      <c r="YY87" s="60"/>
      <c r="YZ87" s="60"/>
      <c r="ZA87" s="60"/>
      <c r="ZB87" s="60"/>
      <c r="ZC87" s="60"/>
      <c r="ZD87" s="60"/>
      <c r="ZE87" s="60"/>
      <c r="ZF87" s="60"/>
      <c r="ZG87" s="60"/>
      <c r="ZH87" s="60"/>
      <c r="ZI87" s="60"/>
      <c r="ZJ87" s="60"/>
      <c r="ZK87" s="60"/>
      <c r="ZL87" s="60"/>
      <c r="ZM87" s="60"/>
      <c r="ZN87" s="60"/>
      <c r="ZO87" s="60"/>
      <c r="ZP87" s="60"/>
      <c r="ZQ87" s="60"/>
      <c r="ZR87" s="60"/>
      <c r="ZS87" s="60"/>
      <c r="ZT87" s="60"/>
      <c r="ZU87" s="60"/>
      <c r="ZV87" s="60"/>
      <c r="ZW87" s="60"/>
      <c r="ZX87" s="60"/>
      <c r="ZY87" s="60"/>
      <c r="ZZ87" s="60"/>
      <c r="AAA87" s="60"/>
      <c r="AAB87" s="60"/>
      <c r="AAC87" s="60"/>
      <c r="AAD87" s="60"/>
      <c r="AAE87" s="60"/>
      <c r="AAF87" s="60"/>
      <c r="AAG87" s="60"/>
      <c r="AAH87" s="60"/>
      <c r="AAI87" s="60"/>
      <c r="AAJ87" s="60"/>
      <c r="AAK87" s="60"/>
      <c r="AAL87" s="60"/>
      <c r="AAM87" s="60"/>
      <c r="AAN87" s="60"/>
      <c r="AAO87" s="60"/>
      <c r="AAP87" s="60"/>
      <c r="AAQ87" s="60"/>
      <c r="AAR87" s="60"/>
      <c r="AAS87" s="60"/>
      <c r="AAT87" s="60"/>
      <c r="AAU87" s="60"/>
      <c r="AAV87" s="60"/>
      <c r="AAW87" s="60"/>
      <c r="AAX87" s="60"/>
      <c r="AAY87" s="60"/>
      <c r="AAZ87" s="60"/>
      <c r="ABA87" s="60"/>
      <c r="ABB87" s="60"/>
      <c r="ABC87" s="60"/>
      <c r="ABD87" s="60"/>
      <c r="ABE87" s="60"/>
      <c r="ABF87" s="60"/>
      <c r="ABG87" s="60"/>
      <c r="ABH87" s="60"/>
      <c r="ABI87" s="60"/>
      <c r="ABJ87" s="60"/>
      <c r="ABK87" s="60"/>
      <c r="ABL87" s="60"/>
      <c r="ABM87" s="60"/>
      <c r="ABN87" s="60"/>
      <c r="ABO87" s="60"/>
      <c r="ABP87" s="60"/>
      <c r="ABQ87" s="60"/>
      <c r="ABR87" s="60"/>
      <c r="ABS87" s="60"/>
      <c r="ABT87" s="60"/>
      <c r="ABU87" s="60"/>
      <c r="ABV87" s="60"/>
      <c r="ABW87" s="60"/>
      <c r="ABX87" s="60"/>
      <c r="ABY87" s="60"/>
      <c r="ABZ87" s="60"/>
      <c r="ACA87" s="60"/>
      <c r="ACB87" s="60"/>
      <c r="ACC87" s="60"/>
      <c r="ACD87" s="60"/>
      <c r="ACE87" s="60"/>
      <c r="ACF87" s="60"/>
      <c r="ACG87" s="60"/>
      <c r="ACH87" s="60"/>
      <c r="ACI87" s="60"/>
      <c r="ACJ87" s="60"/>
      <c r="ACK87" s="60"/>
      <c r="ACL87" s="60"/>
      <c r="ACM87" s="60"/>
      <c r="ACN87" s="60"/>
      <c r="ACO87" s="60"/>
      <c r="ACP87" s="60"/>
      <c r="ACQ87" s="60"/>
      <c r="ACR87" s="60"/>
      <c r="ACS87" s="60"/>
      <c r="ACT87" s="60"/>
      <c r="ACU87" s="60"/>
      <c r="ACV87" s="60"/>
      <c r="ACW87" s="60"/>
      <c r="ACX87" s="60"/>
      <c r="ACY87" s="60"/>
      <c r="ACZ87" s="60"/>
      <c r="ADA87" s="60"/>
      <c r="ADB87" s="60"/>
      <c r="ADC87" s="60"/>
      <c r="ADD87" s="60"/>
      <c r="ADE87" s="60"/>
      <c r="ADF87" s="60"/>
      <c r="ADG87" s="60"/>
      <c r="ADH87" s="60"/>
      <c r="ADI87" s="60"/>
      <c r="ADJ87" s="60"/>
      <c r="ADK87" s="60"/>
      <c r="ADL87" s="60"/>
      <c r="ADM87" s="60"/>
      <c r="ADN87" s="60"/>
      <c r="ADO87" s="60"/>
      <c r="ADP87" s="60"/>
      <c r="ADQ87" s="60"/>
      <c r="ADR87" s="60"/>
      <c r="ADS87" s="60"/>
      <c r="ADT87" s="60"/>
      <c r="ADU87" s="60"/>
      <c r="ADV87" s="60"/>
      <c r="ADW87" s="60"/>
      <c r="ADX87" s="60"/>
      <c r="ADY87" s="60"/>
      <c r="ADZ87" s="60"/>
      <c r="AEA87" s="60"/>
      <c r="AEB87" s="60"/>
      <c r="AEC87" s="60"/>
      <c r="AED87" s="60"/>
      <c r="AEE87" s="60"/>
      <c r="AEF87" s="60"/>
      <c r="AEG87" s="60"/>
      <c r="AEH87" s="60"/>
      <c r="AEI87" s="60"/>
      <c r="AEJ87" s="60"/>
      <c r="AEK87" s="60"/>
      <c r="AEL87" s="60"/>
      <c r="AEM87" s="60"/>
      <c r="AEN87" s="60"/>
      <c r="AEO87" s="60"/>
      <c r="AEP87" s="60"/>
      <c r="AEQ87" s="60"/>
      <c r="AER87" s="60"/>
      <c r="AES87" s="60"/>
      <c r="AET87" s="60"/>
      <c r="AEU87" s="60"/>
      <c r="AEV87" s="60"/>
      <c r="AEW87" s="60"/>
      <c r="AEX87" s="60"/>
      <c r="AEY87" s="60"/>
      <c r="AEZ87" s="60"/>
      <c r="AFA87" s="60"/>
      <c r="AFB87" s="60"/>
      <c r="AFC87" s="60"/>
      <c r="AFD87" s="60"/>
      <c r="AFE87" s="60"/>
      <c r="AFF87" s="60"/>
      <c r="AFG87" s="60"/>
      <c r="AFH87" s="60"/>
      <c r="AFI87" s="60"/>
      <c r="AFJ87" s="60"/>
      <c r="AFK87" s="60"/>
      <c r="AFL87" s="60"/>
      <c r="AFM87" s="60"/>
      <c r="AFN87" s="60"/>
      <c r="AFO87" s="60"/>
      <c r="AFP87" s="60"/>
      <c r="AFQ87" s="60"/>
      <c r="AFR87" s="60"/>
      <c r="AFS87" s="60"/>
      <c r="AFT87" s="60"/>
      <c r="AFU87" s="60"/>
      <c r="AFV87" s="60"/>
      <c r="AFW87" s="60"/>
      <c r="AFX87" s="60"/>
      <c r="AFY87" s="60"/>
      <c r="AFZ87" s="60"/>
      <c r="AGA87" s="60"/>
      <c r="AGB87" s="60"/>
      <c r="AGC87" s="60"/>
      <c r="AGD87" s="60"/>
      <c r="AGE87" s="60"/>
      <c r="AGF87" s="60"/>
      <c r="AGG87" s="60"/>
      <c r="AGH87" s="60"/>
      <c r="AGI87" s="60"/>
      <c r="AGJ87" s="60"/>
      <c r="AGK87" s="60"/>
      <c r="AGL87" s="60"/>
      <c r="AGM87" s="60"/>
      <c r="AGN87" s="60"/>
      <c r="AGO87" s="60"/>
      <c r="AGP87" s="60"/>
      <c r="AGQ87" s="60"/>
      <c r="AGR87" s="60"/>
      <c r="AGS87" s="60"/>
      <c r="AGT87" s="60"/>
      <c r="AGU87" s="60"/>
      <c r="AGV87" s="60"/>
      <c r="AGW87" s="60"/>
      <c r="AGX87" s="60"/>
      <c r="AGY87" s="60"/>
      <c r="AGZ87" s="60"/>
      <c r="AHA87" s="60"/>
      <c r="AHB87" s="60"/>
      <c r="AHC87" s="60"/>
      <c r="AHD87" s="60"/>
      <c r="AHE87" s="60"/>
      <c r="AHF87" s="60"/>
      <c r="AHG87" s="60"/>
      <c r="AHH87" s="60"/>
      <c r="AHI87" s="60"/>
      <c r="AHJ87" s="60"/>
      <c r="AHK87" s="60"/>
      <c r="AHL87" s="60"/>
      <c r="AHM87" s="60"/>
      <c r="AHN87" s="60"/>
      <c r="AHO87" s="60"/>
      <c r="AHP87" s="60"/>
      <c r="AHQ87" s="60"/>
      <c r="AHR87" s="60"/>
      <c r="AHS87" s="60"/>
      <c r="AHT87" s="60"/>
      <c r="AHU87" s="60"/>
      <c r="AHV87" s="60"/>
      <c r="AHW87" s="60"/>
      <c r="AHX87" s="60"/>
      <c r="AHY87" s="60"/>
      <c r="AHZ87" s="60"/>
      <c r="AIA87" s="60"/>
      <c r="AIB87" s="60"/>
      <c r="AIC87" s="60"/>
      <c r="AID87" s="60"/>
      <c r="AIE87" s="60"/>
      <c r="AIF87" s="60"/>
      <c r="AIG87" s="60"/>
      <c r="AIH87" s="60"/>
      <c r="AII87" s="60"/>
      <c r="AIJ87" s="60"/>
      <c r="AIK87" s="60"/>
      <c r="AIL87" s="60"/>
      <c r="AIM87" s="60"/>
      <c r="AIN87" s="60"/>
      <c r="AIO87" s="60"/>
      <c r="AIP87" s="60"/>
      <c r="AIQ87" s="60"/>
      <c r="AIR87" s="60"/>
      <c r="AIS87" s="60"/>
      <c r="AIT87" s="60"/>
      <c r="AIU87" s="60"/>
      <c r="AIV87" s="60"/>
      <c r="AIW87" s="60"/>
      <c r="AIX87" s="60"/>
      <c r="AIY87" s="60"/>
      <c r="AIZ87" s="60"/>
      <c r="AJA87" s="60"/>
      <c r="AJB87" s="60"/>
      <c r="AJC87" s="60"/>
      <c r="AJD87" s="60"/>
      <c r="AJE87" s="60"/>
      <c r="AJF87" s="60"/>
      <c r="AJG87" s="60"/>
      <c r="AJH87" s="60"/>
      <c r="AJI87" s="60"/>
      <c r="AJJ87" s="60"/>
      <c r="AJK87" s="60"/>
      <c r="AJL87" s="60"/>
      <c r="AJM87" s="60"/>
      <c r="AJN87" s="60"/>
      <c r="AJO87" s="60"/>
      <c r="AJP87" s="60"/>
      <c r="AJQ87" s="60"/>
      <c r="AJR87" s="60"/>
      <c r="AJS87" s="60"/>
      <c r="AJT87" s="60"/>
      <c r="AJU87" s="60"/>
      <c r="AJV87" s="60"/>
      <c r="AJW87" s="60"/>
      <c r="AJX87" s="60"/>
      <c r="AJY87" s="60"/>
      <c r="AJZ87" s="60"/>
      <c r="AKA87" s="60"/>
      <c r="AKB87" s="60"/>
      <c r="AKC87" s="60"/>
      <c r="AKD87" s="60"/>
      <c r="AKE87" s="60"/>
      <c r="AKF87" s="60"/>
      <c r="AKG87" s="60"/>
      <c r="AKH87" s="60"/>
      <c r="AKI87" s="60"/>
      <c r="AKJ87" s="60"/>
      <c r="AKK87" s="60"/>
      <c r="AKL87" s="60"/>
      <c r="AKM87" s="60"/>
      <c r="AKN87" s="60"/>
      <c r="AKO87" s="60"/>
      <c r="AKP87" s="60"/>
      <c r="AKQ87" s="60"/>
      <c r="AKR87" s="60"/>
      <c r="AKS87" s="60"/>
      <c r="AKT87" s="60"/>
      <c r="AKU87" s="60"/>
      <c r="AKV87" s="60"/>
      <c r="AKW87" s="60"/>
      <c r="AKX87" s="60"/>
      <c r="AKY87" s="60"/>
      <c r="AKZ87" s="60"/>
      <c r="ALA87" s="60"/>
      <c r="ALB87" s="60"/>
      <c r="ALC87" s="60"/>
      <c r="ALD87" s="60"/>
      <c r="ALE87" s="60"/>
      <c r="ALF87" s="60"/>
      <c r="ALG87" s="60"/>
      <c r="ALH87" s="60"/>
      <c r="ALI87" s="60"/>
      <c r="ALJ87" s="60"/>
      <c r="ALK87" s="60"/>
      <c r="ALL87" s="60"/>
      <c r="ALM87" s="60"/>
      <c r="ALN87" s="60"/>
      <c r="ALO87" s="60"/>
      <c r="ALP87" s="60"/>
      <c r="ALQ87" s="60"/>
      <c r="ALR87" s="60"/>
      <c r="ALS87" s="60"/>
      <c r="ALT87" s="60"/>
      <c r="ALU87" s="60"/>
      <c r="ALV87" s="60"/>
      <c r="ALW87" s="60"/>
      <c r="ALX87" s="60"/>
      <c r="ALY87" s="60"/>
      <c r="ALZ87" s="60"/>
      <c r="AMA87" s="60"/>
      <c r="AMB87" s="60"/>
      <c r="AMC87" s="60"/>
      <c r="AMD87" s="60"/>
      <c r="AME87" s="60"/>
      <c r="AMF87" s="60"/>
      <c r="AMG87" s="60"/>
      <c r="AMH87" s="60"/>
      <c r="AMI87" s="60"/>
      <c r="AMJ87" s="60"/>
      <c r="AMK87" s="60"/>
      <c r="AML87" s="60"/>
      <c r="AMM87" s="60"/>
      <c r="AMN87" s="60"/>
      <c r="AMO87" s="60"/>
      <c r="AMP87" s="60"/>
      <c r="AMQ87" s="60"/>
      <c r="AMR87" s="60"/>
      <c r="AMS87" s="60"/>
      <c r="AMT87" s="60"/>
      <c r="AMU87" s="60"/>
      <c r="AMV87" s="60"/>
      <c r="AMW87" s="60"/>
      <c r="AMX87" s="60"/>
      <c r="AMY87" s="60"/>
      <c r="AMZ87" s="60"/>
      <c r="ANA87" s="60"/>
      <c r="ANB87" s="60"/>
      <c r="ANC87" s="60"/>
      <c r="AND87" s="60"/>
      <c r="ANE87" s="60"/>
      <c r="ANF87" s="60"/>
      <c r="ANG87" s="60"/>
      <c r="ANH87" s="60"/>
      <c r="ANI87" s="60"/>
      <c r="ANJ87" s="60"/>
      <c r="ANK87" s="60"/>
      <c r="ANL87" s="60"/>
      <c r="ANM87" s="60"/>
      <c r="ANN87" s="60"/>
      <c r="ANO87" s="60"/>
      <c r="ANP87" s="60"/>
      <c r="ANQ87" s="60"/>
      <c r="ANR87" s="60"/>
      <c r="ANS87" s="60"/>
      <c r="ANT87" s="60"/>
      <c r="ANU87" s="60"/>
      <c r="ANV87" s="60"/>
      <c r="ANW87" s="60"/>
      <c r="ANX87" s="60"/>
      <c r="ANY87" s="60"/>
      <c r="ANZ87" s="60"/>
      <c r="AOA87" s="60"/>
      <c r="AOB87" s="60"/>
      <c r="AOC87" s="60"/>
      <c r="AOD87" s="60"/>
      <c r="AOE87" s="60"/>
      <c r="AOF87" s="60"/>
      <c r="AOG87" s="60"/>
      <c r="AOH87" s="60"/>
      <c r="AOI87" s="60"/>
      <c r="AOJ87" s="60"/>
      <c r="AOK87" s="60"/>
      <c r="AOL87" s="60"/>
      <c r="AOM87" s="60"/>
      <c r="AON87" s="60"/>
      <c r="AOO87" s="60"/>
      <c r="AOP87" s="60"/>
      <c r="AOQ87" s="60"/>
      <c r="AOR87" s="60"/>
      <c r="AOS87" s="60"/>
      <c r="AOT87" s="60"/>
      <c r="AOU87" s="60"/>
      <c r="AOV87" s="60"/>
      <c r="AOW87" s="60"/>
      <c r="AOX87" s="60"/>
      <c r="AOY87" s="60"/>
      <c r="AOZ87" s="60"/>
      <c r="APA87" s="60"/>
      <c r="APB87" s="60"/>
      <c r="APC87" s="60"/>
      <c r="APD87" s="60"/>
      <c r="APE87" s="60"/>
      <c r="APF87" s="60"/>
      <c r="APG87" s="60"/>
      <c r="APH87" s="60"/>
      <c r="API87" s="60"/>
      <c r="APJ87" s="60"/>
      <c r="APK87" s="60"/>
      <c r="APL87" s="60"/>
      <c r="APM87" s="60"/>
      <c r="APN87" s="60"/>
      <c r="APO87" s="60"/>
      <c r="APP87" s="60"/>
      <c r="APQ87" s="60"/>
      <c r="APR87" s="60"/>
      <c r="APS87" s="60"/>
      <c r="APT87" s="60"/>
      <c r="APU87" s="60"/>
      <c r="APV87" s="60"/>
      <c r="APW87" s="60"/>
      <c r="APX87" s="60"/>
      <c r="APY87" s="60"/>
      <c r="APZ87" s="60"/>
      <c r="AQA87" s="60"/>
      <c r="AQB87" s="60"/>
      <c r="AQC87" s="60"/>
      <c r="AQD87" s="60"/>
      <c r="AQE87" s="60"/>
      <c r="AQF87" s="60"/>
      <c r="AQG87" s="60"/>
      <c r="AQH87" s="60"/>
      <c r="AQI87" s="60"/>
      <c r="AQJ87" s="60"/>
      <c r="AQK87" s="60"/>
      <c r="AQL87" s="60"/>
      <c r="AQM87" s="60"/>
      <c r="AQN87" s="60"/>
      <c r="AQO87" s="60"/>
      <c r="AQP87" s="60"/>
      <c r="AQQ87" s="60"/>
      <c r="AQR87" s="60"/>
      <c r="AQS87" s="60"/>
      <c r="AQT87" s="60"/>
      <c r="AQU87" s="60"/>
      <c r="AQV87" s="60"/>
      <c r="AQW87" s="60"/>
      <c r="AQX87" s="60"/>
      <c r="AQY87" s="60"/>
      <c r="AQZ87" s="60"/>
      <c r="ARA87" s="60"/>
      <c r="ARB87" s="60"/>
      <c r="ARC87" s="60"/>
      <c r="ARD87" s="60"/>
      <c r="ARE87" s="60"/>
      <c r="ARF87" s="60"/>
      <c r="ARG87" s="60"/>
      <c r="ARH87" s="60"/>
      <c r="ARI87" s="60"/>
      <c r="ARJ87" s="60"/>
      <c r="ARK87" s="60"/>
      <c r="ARL87" s="60"/>
      <c r="ARM87" s="60"/>
      <c r="ARN87" s="60"/>
      <c r="ARO87" s="60"/>
      <c r="ARP87" s="60"/>
      <c r="ARQ87" s="60"/>
      <c r="ARR87" s="60"/>
      <c r="ARS87" s="60"/>
      <c r="ART87" s="60"/>
      <c r="ARU87" s="60"/>
      <c r="ARV87" s="60"/>
      <c r="ARW87" s="60"/>
      <c r="ARX87" s="60"/>
      <c r="ARY87" s="60"/>
      <c r="ARZ87" s="60"/>
      <c r="ASA87" s="60"/>
      <c r="ASB87" s="60"/>
      <c r="ASC87" s="60"/>
      <c r="ASD87" s="60"/>
      <c r="ASE87" s="60"/>
      <c r="ASF87" s="60"/>
      <c r="ASG87" s="60"/>
      <c r="ASH87" s="60"/>
      <c r="ASI87" s="60"/>
      <c r="ASJ87" s="60"/>
      <c r="ASK87" s="60"/>
      <c r="ASL87" s="60"/>
      <c r="ASM87" s="60"/>
      <c r="ASN87" s="60"/>
      <c r="ASO87" s="60"/>
      <c r="ASP87" s="60"/>
      <c r="ASQ87" s="60"/>
      <c r="ASR87" s="60"/>
      <c r="ASS87" s="60"/>
      <c r="AST87" s="60"/>
      <c r="ASU87" s="60"/>
      <c r="ASV87" s="60"/>
      <c r="ASW87" s="60"/>
      <c r="ASX87" s="60"/>
      <c r="ASY87" s="60"/>
      <c r="ASZ87" s="60"/>
      <c r="ATA87" s="60"/>
      <c r="ATB87" s="60"/>
      <c r="ATC87" s="60"/>
      <c r="ATD87" s="60"/>
      <c r="ATE87" s="60"/>
      <c r="ATF87" s="60"/>
      <c r="ATG87" s="60"/>
      <c r="ATH87" s="60"/>
      <c r="ATI87" s="60"/>
      <c r="ATJ87" s="60"/>
      <c r="ATK87" s="60"/>
      <c r="ATL87" s="60"/>
      <c r="ATM87" s="60"/>
      <c r="ATN87" s="60"/>
      <c r="ATO87" s="60"/>
      <c r="ATP87" s="60"/>
      <c r="ATQ87" s="60"/>
      <c r="ATR87" s="60"/>
      <c r="ATS87" s="60"/>
      <c r="ATT87" s="60"/>
      <c r="ATU87" s="60"/>
      <c r="ATV87" s="60"/>
      <c r="ATW87" s="60"/>
      <c r="ATX87" s="60"/>
      <c r="ATY87" s="60"/>
      <c r="ATZ87" s="60"/>
      <c r="AUA87" s="60"/>
      <c r="AUB87" s="60"/>
      <c r="AUC87" s="60"/>
      <c r="AUD87" s="60"/>
      <c r="AUE87" s="60"/>
      <c r="AUF87" s="60"/>
      <c r="AUG87" s="60"/>
      <c r="AUH87" s="60"/>
      <c r="AUI87" s="60"/>
      <c r="AUJ87" s="60"/>
      <c r="AUK87" s="60"/>
      <c r="AUL87" s="60"/>
      <c r="AUM87" s="60"/>
      <c r="AUN87" s="60"/>
      <c r="AUO87" s="60"/>
      <c r="AUP87" s="60"/>
      <c r="AUQ87" s="60"/>
      <c r="AUR87" s="60"/>
      <c r="AUS87" s="60"/>
      <c r="AUT87" s="60"/>
      <c r="AUU87" s="60"/>
      <c r="AUV87" s="60"/>
      <c r="AUW87" s="60"/>
      <c r="AUX87" s="60"/>
      <c r="AUY87" s="60"/>
      <c r="AUZ87" s="60"/>
      <c r="AVA87" s="60"/>
      <c r="AVB87" s="60"/>
      <c r="AVC87" s="60"/>
      <c r="AVD87" s="60"/>
      <c r="AVE87" s="60"/>
      <c r="AVF87" s="60"/>
      <c r="AVG87" s="60"/>
      <c r="AVH87" s="60"/>
      <c r="AVI87" s="60"/>
      <c r="AVJ87" s="60"/>
      <c r="AVK87" s="60"/>
      <c r="AVL87" s="60"/>
      <c r="AVM87" s="60"/>
      <c r="AVN87" s="60"/>
      <c r="AVO87" s="60"/>
      <c r="AVP87" s="60"/>
      <c r="AVQ87" s="60"/>
      <c r="AVR87" s="60"/>
      <c r="AVS87" s="60"/>
      <c r="AVT87" s="60"/>
      <c r="AVU87" s="60"/>
      <c r="AVV87" s="60"/>
      <c r="AVW87" s="60"/>
      <c r="AVX87" s="60"/>
      <c r="AVY87" s="60"/>
      <c r="AVZ87" s="60"/>
      <c r="AWA87" s="60"/>
      <c r="AWB87" s="60"/>
      <c r="AWC87" s="60"/>
      <c r="AWD87" s="60"/>
      <c r="AWE87" s="60"/>
      <c r="AWF87" s="60"/>
      <c r="AWG87" s="60"/>
      <c r="AWH87" s="60"/>
      <c r="AWI87" s="60"/>
      <c r="AWJ87" s="60"/>
      <c r="AWK87" s="60"/>
      <c r="AWL87" s="60"/>
      <c r="AWM87" s="60"/>
      <c r="AWN87" s="60"/>
      <c r="AWO87" s="60"/>
      <c r="AWP87" s="60"/>
      <c r="AWQ87" s="60"/>
      <c r="AWR87" s="60"/>
      <c r="AWS87" s="60"/>
      <c r="AWT87" s="60"/>
      <c r="AWU87" s="60"/>
      <c r="AWV87" s="60"/>
      <c r="AWW87" s="60"/>
      <c r="AWX87" s="60"/>
      <c r="AWY87" s="60"/>
      <c r="AWZ87" s="60"/>
      <c r="AXA87" s="60"/>
      <c r="AXB87" s="60"/>
      <c r="AXC87" s="60"/>
      <c r="AXD87" s="60"/>
      <c r="AXE87" s="60"/>
      <c r="AXF87" s="60"/>
      <c r="AXG87" s="60"/>
      <c r="AXH87" s="60"/>
      <c r="AXI87" s="60"/>
      <c r="AXJ87" s="60"/>
      <c r="AXK87" s="60"/>
      <c r="AXL87" s="60"/>
      <c r="AXM87" s="60"/>
      <c r="AXN87" s="60"/>
      <c r="AXO87" s="60"/>
      <c r="AXP87" s="60"/>
      <c r="AXQ87" s="60"/>
      <c r="AXR87" s="60"/>
      <c r="AXS87" s="60"/>
      <c r="AXT87" s="60"/>
      <c r="AXU87" s="60"/>
      <c r="AXV87" s="60"/>
      <c r="AXW87" s="60"/>
      <c r="AXX87" s="60"/>
      <c r="AXY87" s="60"/>
      <c r="AXZ87" s="60"/>
      <c r="AYA87" s="60"/>
      <c r="AYB87" s="60"/>
      <c r="AYC87" s="60"/>
      <c r="AYD87" s="60"/>
      <c r="AYE87" s="60"/>
      <c r="AYF87" s="60"/>
      <c r="AYG87" s="60"/>
      <c r="AYH87" s="60"/>
      <c r="AYI87" s="60"/>
      <c r="AYJ87" s="60"/>
      <c r="AYK87" s="60"/>
      <c r="AYL87" s="60"/>
      <c r="AYM87" s="60"/>
      <c r="AYN87" s="60"/>
      <c r="AYO87" s="60"/>
      <c r="AYP87" s="60"/>
      <c r="AYQ87" s="60"/>
      <c r="AYR87" s="60"/>
      <c r="AYS87" s="60"/>
      <c r="AYT87" s="60"/>
      <c r="AYU87" s="60"/>
      <c r="AYV87" s="60"/>
      <c r="AYW87" s="60"/>
      <c r="AYX87" s="60"/>
      <c r="AYY87" s="60"/>
      <c r="AYZ87" s="60"/>
      <c r="AZA87" s="60"/>
      <c r="AZB87" s="60"/>
      <c r="AZC87" s="60"/>
      <c r="AZD87" s="60"/>
      <c r="AZE87" s="60"/>
      <c r="AZF87" s="60"/>
      <c r="AZG87" s="60"/>
      <c r="AZH87" s="60"/>
      <c r="AZI87" s="60"/>
      <c r="AZJ87" s="60"/>
      <c r="AZK87" s="60"/>
      <c r="AZL87" s="60"/>
      <c r="AZM87" s="60"/>
      <c r="AZN87" s="60"/>
      <c r="AZO87" s="60"/>
      <c r="AZP87" s="60"/>
      <c r="AZQ87" s="60"/>
      <c r="AZR87" s="60"/>
      <c r="AZS87" s="60"/>
      <c r="AZT87" s="60"/>
      <c r="AZU87" s="60"/>
      <c r="AZV87" s="60"/>
      <c r="AZW87" s="60"/>
      <c r="AZX87" s="60"/>
      <c r="AZY87" s="60"/>
      <c r="AZZ87" s="60"/>
      <c r="BAA87" s="60"/>
      <c r="BAB87" s="60"/>
      <c r="BAC87" s="60"/>
      <c r="BAD87" s="60"/>
      <c r="BAE87" s="60"/>
      <c r="BAF87" s="60"/>
      <c r="BAG87" s="60"/>
      <c r="BAH87" s="60"/>
      <c r="BAI87" s="60"/>
      <c r="BAJ87" s="60"/>
      <c r="BAK87" s="60"/>
      <c r="BAL87" s="60"/>
      <c r="BAM87" s="60"/>
      <c r="BAN87" s="60"/>
      <c r="BAO87" s="60"/>
      <c r="BAP87" s="60"/>
      <c r="BAQ87" s="60"/>
      <c r="BAR87" s="60"/>
      <c r="BAS87" s="60"/>
      <c r="BAT87" s="60"/>
      <c r="BAU87" s="60"/>
      <c r="BAV87" s="60"/>
      <c r="BAW87" s="60"/>
      <c r="BAX87" s="60"/>
      <c r="BAY87" s="60"/>
      <c r="BAZ87" s="60"/>
      <c r="BBA87" s="60"/>
      <c r="BBB87" s="60"/>
      <c r="BBC87" s="60"/>
      <c r="BBD87" s="60"/>
      <c r="BBE87" s="60"/>
      <c r="BBF87" s="60"/>
      <c r="BBG87" s="60"/>
      <c r="BBH87" s="60"/>
      <c r="BBI87" s="60"/>
      <c r="BBJ87" s="60"/>
      <c r="BBK87" s="60"/>
      <c r="BBL87" s="60"/>
      <c r="BBM87" s="60"/>
      <c r="BBN87" s="60"/>
      <c r="BBO87" s="60"/>
      <c r="BBP87" s="60"/>
      <c r="BBQ87" s="60"/>
      <c r="BBR87" s="60"/>
      <c r="BBS87" s="60"/>
      <c r="BBT87" s="60"/>
      <c r="BBU87" s="60"/>
      <c r="BBV87" s="60"/>
      <c r="BBW87" s="60"/>
      <c r="BBX87" s="60"/>
      <c r="BBY87" s="60"/>
      <c r="BBZ87" s="60"/>
      <c r="BCA87" s="60"/>
      <c r="BCB87" s="60"/>
      <c r="BCC87" s="60"/>
      <c r="BCD87" s="60"/>
      <c r="BCE87" s="60"/>
      <c r="BCF87" s="60"/>
      <c r="BCG87" s="60"/>
      <c r="BCH87" s="60"/>
      <c r="BCI87" s="60"/>
      <c r="BCJ87" s="60"/>
      <c r="BCK87" s="60"/>
      <c r="BCL87" s="60"/>
      <c r="BCM87" s="60"/>
      <c r="BCN87" s="60"/>
      <c r="BCO87" s="60"/>
      <c r="BCP87" s="60"/>
      <c r="BCQ87" s="60"/>
      <c r="BCR87" s="60"/>
      <c r="BCS87" s="60"/>
      <c r="BCT87" s="60"/>
      <c r="BCU87" s="60"/>
      <c r="BCV87" s="60"/>
      <c r="BCW87" s="60"/>
      <c r="BCX87" s="60"/>
      <c r="BCY87" s="60"/>
      <c r="BCZ87" s="60"/>
      <c r="BDA87" s="60"/>
      <c r="BDB87" s="60"/>
      <c r="BDC87" s="60"/>
      <c r="BDD87" s="60"/>
      <c r="BDE87" s="60"/>
      <c r="BDF87" s="60"/>
      <c r="BDG87" s="60"/>
      <c r="BDH87" s="60"/>
      <c r="BDI87" s="60"/>
      <c r="BDJ87" s="60"/>
      <c r="BDK87" s="60"/>
      <c r="BDL87" s="60"/>
      <c r="BDM87" s="60"/>
      <c r="BDN87" s="60"/>
      <c r="BDO87" s="60"/>
      <c r="BDP87" s="60"/>
      <c r="BDQ87" s="60"/>
      <c r="BDR87" s="60"/>
      <c r="BDS87" s="60"/>
      <c r="BDT87" s="60"/>
      <c r="BDU87" s="60"/>
      <c r="BDV87" s="60"/>
      <c r="BDW87" s="60"/>
      <c r="BDX87" s="60"/>
      <c r="BDY87" s="60"/>
      <c r="BDZ87" s="60"/>
      <c r="BEA87" s="60"/>
      <c r="BEB87" s="60"/>
      <c r="BEC87" s="60"/>
      <c r="BED87" s="60"/>
      <c r="BEE87" s="60"/>
      <c r="BEF87" s="60"/>
      <c r="BEG87" s="60"/>
      <c r="BEH87" s="60"/>
      <c r="BEI87" s="60"/>
      <c r="BEJ87" s="60"/>
      <c r="BEK87" s="60"/>
      <c r="BEL87" s="60"/>
      <c r="BEM87" s="60"/>
      <c r="BEN87" s="60"/>
      <c r="BEO87" s="60"/>
      <c r="BEP87" s="60"/>
      <c r="BEQ87" s="60"/>
      <c r="BER87" s="60"/>
      <c r="BES87" s="60"/>
      <c r="BET87" s="60"/>
      <c r="BEU87" s="60"/>
      <c r="BEV87" s="60"/>
      <c r="BEW87" s="60"/>
      <c r="BEX87" s="60"/>
      <c r="BEY87" s="60"/>
      <c r="BEZ87" s="60"/>
      <c r="BFA87" s="60"/>
      <c r="BFB87" s="60"/>
      <c r="BFC87" s="60"/>
      <c r="BFD87" s="60"/>
      <c r="BFE87" s="60"/>
      <c r="BFF87" s="60"/>
      <c r="BFG87" s="60"/>
      <c r="BFH87" s="60"/>
      <c r="BFI87" s="60"/>
      <c r="BFJ87" s="60"/>
      <c r="BFK87" s="60"/>
      <c r="BFL87" s="60"/>
      <c r="BFM87" s="60"/>
      <c r="BFN87" s="60"/>
      <c r="BFO87" s="60"/>
      <c r="BFP87" s="60"/>
      <c r="BFQ87" s="60"/>
      <c r="BFR87" s="60"/>
      <c r="BFS87" s="60"/>
      <c r="BFT87" s="60"/>
      <c r="BFU87" s="60"/>
      <c r="BFV87" s="60"/>
      <c r="BFW87" s="60"/>
      <c r="BFX87" s="60"/>
      <c r="BFY87" s="60"/>
      <c r="BFZ87" s="60"/>
      <c r="BGA87" s="60"/>
      <c r="BGB87" s="60"/>
      <c r="BGC87" s="60"/>
      <c r="BGD87" s="60"/>
      <c r="BGE87" s="60"/>
      <c r="BGF87" s="60"/>
      <c r="BGG87" s="60"/>
      <c r="BGH87" s="60"/>
      <c r="BGI87" s="60"/>
      <c r="BGJ87" s="60"/>
      <c r="BGK87" s="60"/>
      <c r="BGL87" s="60"/>
      <c r="BGM87" s="60"/>
      <c r="BGN87" s="60"/>
      <c r="BGO87" s="60"/>
      <c r="BGP87" s="60"/>
      <c r="BGQ87" s="60"/>
      <c r="BGR87" s="60"/>
      <c r="BGS87" s="60"/>
      <c r="BGT87" s="60"/>
      <c r="BGU87" s="60"/>
      <c r="BGV87" s="60"/>
      <c r="BGW87" s="60"/>
      <c r="BGX87" s="60"/>
      <c r="BGY87" s="60"/>
      <c r="BGZ87" s="60"/>
      <c r="BHA87" s="60"/>
      <c r="BHB87" s="60"/>
      <c r="BHC87" s="60"/>
      <c r="BHD87" s="60"/>
      <c r="BHE87" s="60"/>
      <c r="BHF87" s="60"/>
      <c r="BHG87" s="60"/>
      <c r="BHH87" s="60"/>
      <c r="BHI87" s="60"/>
      <c r="BHJ87" s="60"/>
      <c r="BHK87" s="60"/>
      <c r="BHL87" s="60"/>
      <c r="BHM87" s="60"/>
      <c r="BHN87" s="60"/>
      <c r="BHO87" s="60"/>
      <c r="BHP87" s="60"/>
      <c r="BHQ87" s="60"/>
      <c r="BHR87" s="60"/>
      <c r="BHS87" s="60"/>
      <c r="BHT87" s="60"/>
      <c r="BHU87" s="60"/>
      <c r="BHV87" s="60"/>
      <c r="BHW87" s="60"/>
      <c r="BHX87" s="60"/>
      <c r="BHY87" s="60"/>
      <c r="BHZ87" s="60"/>
      <c r="BIA87" s="60"/>
      <c r="BIB87" s="60"/>
      <c r="BIC87" s="60"/>
      <c r="BID87" s="60"/>
      <c r="BIE87" s="60"/>
      <c r="BIF87" s="60"/>
      <c r="BIG87" s="60"/>
      <c r="BIH87" s="60"/>
      <c r="BII87" s="60"/>
      <c r="BIJ87" s="60"/>
      <c r="BIK87" s="60"/>
      <c r="BIL87" s="60"/>
      <c r="BIM87" s="60"/>
      <c r="BIN87" s="60"/>
      <c r="BIO87" s="60"/>
      <c r="BIP87" s="60"/>
      <c r="BIQ87" s="60"/>
      <c r="BIR87" s="60"/>
      <c r="BIS87" s="60"/>
      <c r="BIT87" s="60"/>
      <c r="BIU87" s="60"/>
      <c r="BIV87" s="60"/>
      <c r="BIW87" s="60"/>
      <c r="BIX87" s="60"/>
      <c r="BIY87" s="60"/>
      <c r="BIZ87" s="60"/>
      <c r="BJA87" s="60"/>
      <c r="BJB87" s="60"/>
      <c r="BJC87" s="60"/>
      <c r="BJD87" s="60"/>
      <c r="BJE87" s="60"/>
      <c r="BJF87" s="60"/>
      <c r="BJG87" s="60"/>
      <c r="BJH87" s="60"/>
      <c r="BJI87" s="60"/>
      <c r="BJJ87" s="60"/>
      <c r="BJK87" s="60"/>
      <c r="BJL87" s="60"/>
      <c r="BJM87" s="60"/>
      <c r="BJN87" s="60"/>
      <c r="BJO87" s="60"/>
      <c r="BJP87" s="60"/>
      <c r="BJQ87" s="60"/>
      <c r="BJR87" s="60"/>
      <c r="BJS87" s="60"/>
      <c r="BJT87" s="60"/>
      <c r="BJU87" s="60"/>
      <c r="BJV87" s="60"/>
      <c r="BJW87" s="60"/>
      <c r="BJX87" s="60"/>
      <c r="BJY87" s="60"/>
      <c r="BJZ87" s="60"/>
      <c r="BKA87" s="60"/>
      <c r="BKB87" s="60"/>
      <c r="BKC87" s="60"/>
      <c r="BKD87" s="60"/>
      <c r="BKE87" s="60"/>
      <c r="BKF87" s="60"/>
      <c r="BKG87" s="60"/>
      <c r="BKH87" s="60"/>
      <c r="BKI87" s="60"/>
      <c r="BKJ87" s="60"/>
      <c r="BKK87" s="60"/>
      <c r="BKL87" s="60"/>
      <c r="BKM87" s="60"/>
      <c r="BKN87" s="60"/>
      <c r="BKO87" s="60"/>
      <c r="BKP87" s="60"/>
      <c r="BKQ87" s="60"/>
      <c r="BKR87" s="60"/>
      <c r="BKS87" s="60"/>
      <c r="BKT87" s="60"/>
      <c r="BKU87" s="60"/>
      <c r="BKV87" s="60"/>
      <c r="BKW87" s="60"/>
      <c r="BKX87" s="60"/>
      <c r="BKY87" s="60"/>
      <c r="BKZ87" s="60"/>
      <c r="BLA87" s="60"/>
      <c r="BLB87" s="60"/>
      <c r="BLC87" s="60"/>
      <c r="BLD87" s="60"/>
      <c r="BLE87" s="60"/>
      <c r="BLF87" s="60"/>
      <c r="BLG87" s="60"/>
      <c r="BLH87" s="60"/>
      <c r="BLI87" s="60"/>
      <c r="BLJ87" s="60"/>
      <c r="BLK87" s="60"/>
      <c r="BLL87" s="60"/>
      <c r="BLM87" s="60"/>
      <c r="BLN87" s="60"/>
      <c r="BLO87" s="60"/>
      <c r="BLP87" s="60"/>
      <c r="BLQ87" s="60"/>
      <c r="BLR87" s="60"/>
      <c r="BLS87" s="60"/>
      <c r="BLT87" s="60"/>
      <c r="BLU87" s="60"/>
      <c r="BLV87" s="60"/>
      <c r="BLW87" s="60"/>
      <c r="BLX87" s="60"/>
      <c r="BLY87" s="60"/>
      <c r="BLZ87" s="60"/>
      <c r="BMA87" s="60"/>
      <c r="BMB87" s="60"/>
      <c r="BMC87" s="60"/>
      <c r="BMD87" s="60"/>
      <c r="BME87" s="60"/>
      <c r="BMF87" s="60"/>
      <c r="BMG87" s="60"/>
      <c r="BMH87" s="60"/>
      <c r="BMI87" s="60"/>
      <c r="BMJ87" s="60"/>
      <c r="BMK87" s="60"/>
      <c r="BML87" s="60"/>
      <c r="BMM87" s="60"/>
      <c r="BMN87" s="60"/>
      <c r="BMO87" s="60"/>
      <c r="BMP87" s="60"/>
      <c r="BMQ87" s="60"/>
      <c r="BMR87" s="60"/>
      <c r="BMS87" s="60"/>
      <c r="BMT87" s="60"/>
      <c r="BMU87" s="60"/>
      <c r="BMV87" s="60"/>
      <c r="BMW87" s="60"/>
      <c r="BMX87" s="60"/>
      <c r="BMY87" s="60"/>
      <c r="BMZ87" s="60"/>
      <c r="BNA87" s="60"/>
      <c r="BNB87" s="60"/>
      <c r="BNC87" s="60"/>
      <c r="BND87" s="60"/>
      <c r="BNE87" s="60"/>
      <c r="BNF87" s="60"/>
      <c r="BNG87" s="60"/>
      <c r="BNH87" s="60"/>
      <c r="BNI87" s="60"/>
      <c r="BNJ87" s="60"/>
      <c r="BNK87" s="60"/>
      <c r="BNL87" s="60"/>
      <c r="BNM87" s="60"/>
      <c r="BNN87" s="60"/>
      <c r="BNO87" s="60"/>
      <c r="BNP87" s="60"/>
      <c r="BNQ87" s="60"/>
      <c r="BNR87" s="60"/>
      <c r="BNS87" s="60"/>
      <c r="BNT87" s="60"/>
      <c r="BNU87" s="60"/>
      <c r="BNV87" s="60"/>
      <c r="BNW87" s="60"/>
      <c r="BNX87" s="60"/>
      <c r="BNY87" s="60"/>
      <c r="BNZ87" s="60"/>
      <c r="BOA87" s="60"/>
      <c r="BOB87" s="60"/>
      <c r="BOC87" s="60"/>
      <c r="BOD87" s="60"/>
      <c r="BOE87" s="60"/>
      <c r="BOF87" s="60"/>
      <c r="BOG87" s="60"/>
      <c r="BOH87" s="60"/>
      <c r="BOI87" s="60"/>
      <c r="BOJ87" s="60"/>
      <c r="BOK87" s="60"/>
      <c r="BOL87" s="60"/>
      <c r="BOM87" s="60"/>
      <c r="BON87" s="60"/>
      <c r="BOO87" s="60"/>
      <c r="BOP87" s="60"/>
      <c r="BOQ87" s="60"/>
      <c r="BOR87" s="60"/>
      <c r="BOS87" s="60"/>
      <c r="BOT87" s="60"/>
      <c r="BOU87" s="60"/>
      <c r="BOV87" s="60"/>
      <c r="BOW87" s="60"/>
      <c r="BOX87" s="60"/>
      <c r="BOY87" s="60"/>
      <c r="BOZ87" s="60"/>
      <c r="BPA87" s="60"/>
      <c r="BPB87" s="60"/>
      <c r="BPC87" s="60"/>
      <c r="BPD87" s="60"/>
      <c r="BPE87" s="60"/>
      <c r="BPF87" s="60"/>
      <c r="BPG87" s="60"/>
      <c r="BPH87" s="60"/>
      <c r="BPI87" s="60"/>
      <c r="BPJ87" s="60"/>
      <c r="BPK87" s="60"/>
      <c r="BPL87" s="60"/>
      <c r="BPM87" s="60"/>
      <c r="BPN87" s="60"/>
      <c r="BPO87" s="60"/>
      <c r="BPP87" s="60"/>
      <c r="BPQ87" s="60"/>
      <c r="BPR87" s="60"/>
      <c r="BPS87" s="60"/>
      <c r="BPT87" s="60"/>
      <c r="BPU87" s="60"/>
      <c r="BPV87" s="60"/>
      <c r="BPW87" s="60"/>
      <c r="BPX87" s="60"/>
      <c r="BPY87" s="60"/>
      <c r="BPZ87" s="60"/>
      <c r="BQA87" s="60"/>
      <c r="BQB87" s="60"/>
      <c r="BQC87" s="60"/>
      <c r="BQD87" s="60"/>
      <c r="BQE87" s="60"/>
      <c r="BQF87" s="60"/>
      <c r="BQG87" s="60"/>
      <c r="BQH87" s="60"/>
      <c r="BQI87" s="60"/>
      <c r="BQJ87" s="60"/>
      <c r="BQK87" s="60"/>
      <c r="BQL87" s="60"/>
      <c r="BQM87" s="60"/>
      <c r="BQN87" s="60"/>
      <c r="BQO87" s="60"/>
      <c r="BQP87" s="60"/>
      <c r="BQQ87" s="60"/>
      <c r="BQR87" s="60"/>
      <c r="BQS87" s="60"/>
      <c r="BQT87" s="60"/>
      <c r="BQU87" s="60"/>
      <c r="BQV87" s="60"/>
      <c r="BQW87" s="60"/>
      <c r="BQX87" s="60"/>
      <c r="BQY87" s="60"/>
      <c r="BQZ87" s="60"/>
      <c r="BRA87" s="60"/>
      <c r="BRB87" s="60"/>
      <c r="BRC87" s="60"/>
      <c r="BRD87" s="60"/>
      <c r="BRE87" s="60"/>
      <c r="BRF87" s="60"/>
      <c r="BRG87" s="60"/>
      <c r="BRH87" s="60"/>
      <c r="BRI87" s="60"/>
      <c r="BRJ87" s="60"/>
      <c r="BRK87" s="60"/>
      <c r="BRL87" s="60"/>
      <c r="BRM87" s="60"/>
      <c r="BRN87" s="60"/>
      <c r="BRO87" s="60"/>
      <c r="BRP87" s="60"/>
      <c r="BRQ87" s="60"/>
      <c r="BRR87" s="60"/>
      <c r="BRS87" s="60"/>
      <c r="BRT87" s="60"/>
      <c r="BRU87" s="60"/>
      <c r="BRV87" s="60"/>
      <c r="BRW87" s="60"/>
      <c r="BRX87" s="60"/>
      <c r="BRY87" s="60"/>
      <c r="BRZ87" s="60"/>
      <c r="BSA87" s="60"/>
      <c r="BSB87" s="60"/>
      <c r="BSC87" s="60"/>
      <c r="BSD87" s="60"/>
      <c r="BSE87" s="60"/>
      <c r="BSF87" s="60"/>
      <c r="BSG87" s="60"/>
      <c r="BSH87" s="60"/>
      <c r="BSI87" s="60"/>
      <c r="BSJ87" s="60"/>
      <c r="BSK87" s="60"/>
      <c r="BSL87" s="60"/>
      <c r="BSM87" s="60"/>
      <c r="BSN87" s="60"/>
      <c r="BSO87" s="60"/>
      <c r="BSP87" s="60"/>
      <c r="BSQ87" s="60"/>
      <c r="BSR87" s="60"/>
      <c r="BSS87" s="60"/>
      <c r="BST87" s="60"/>
      <c r="BSU87" s="60"/>
      <c r="BSV87" s="60"/>
      <c r="BSW87" s="60"/>
      <c r="BSX87" s="60"/>
      <c r="BSY87" s="60"/>
      <c r="BSZ87" s="60"/>
      <c r="BTA87" s="60"/>
      <c r="BTB87" s="60"/>
      <c r="BTC87" s="60"/>
      <c r="BTD87" s="60"/>
      <c r="BTE87" s="60"/>
      <c r="BTF87" s="60"/>
      <c r="BTG87" s="60"/>
      <c r="BTH87" s="60"/>
      <c r="BTI87" s="60"/>
      <c r="BTJ87" s="60"/>
      <c r="BTK87" s="60"/>
      <c r="BTL87" s="60"/>
      <c r="BTM87" s="60"/>
      <c r="BTN87" s="60"/>
      <c r="BTO87" s="60"/>
      <c r="BTP87" s="60"/>
      <c r="BTQ87" s="60"/>
      <c r="BTR87" s="60"/>
      <c r="BTS87" s="60"/>
      <c r="BTT87" s="60"/>
      <c r="BTU87" s="60"/>
      <c r="BTV87" s="60"/>
      <c r="BTW87" s="60"/>
      <c r="BTX87" s="60"/>
      <c r="BTY87" s="60"/>
      <c r="BTZ87" s="60"/>
      <c r="BUA87" s="60"/>
      <c r="BUB87" s="60"/>
      <c r="BUC87" s="60"/>
      <c r="BUD87" s="60"/>
      <c r="BUE87" s="60"/>
      <c r="BUF87" s="60"/>
      <c r="BUG87" s="60"/>
      <c r="BUH87" s="60"/>
      <c r="BUI87" s="60"/>
      <c r="BUJ87" s="60"/>
      <c r="BUK87" s="60"/>
      <c r="BUL87" s="60"/>
      <c r="BUM87" s="60"/>
      <c r="BUN87" s="60"/>
      <c r="BUO87" s="60"/>
      <c r="BUP87" s="60"/>
      <c r="BUQ87" s="60"/>
      <c r="BUR87" s="60"/>
      <c r="BUS87" s="60"/>
      <c r="BUT87" s="60"/>
      <c r="BUU87" s="60"/>
      <c r="BUV87" s="60"/>
      <c r="BUW87" s="60"/>
      <c r="BUX87" s="60"/>
      <c r="BUY87" s="60"/>
      <c r="BUZ87" s="60"/>
      <c r="BVA87" s="60"/>
      <c r="BVB87" s="60"/>
      <c r="BVC87" s="60"/>
      <c r="BVD87" s="60"/>
      <c r="BVE87" s="60"/>
      <c r="BVF87" s="60"/>
      <c r="BVG87" s="60"/>
      <c r="BVH87" s="60"/>
      <c r="BVI87" s="60"/>
      <c r="BVJ87" s="60"/>
      <c r="BVK87" s="60"/>
      <c r="BVL87" s="60"/>
      <c r="BVM87" s="60"/>
      <c r="BVN87" s="60"/>
      <c r="BVO87" s="60"/>
      <c r="BVP87" s="60"/>
      <c r="BVQ87" s="60"/>
      <c r="BVR87" s="60"/>
      <c r="BVS87" s="60"/>
      <c r="BVT87" s="60"/>
      <c r="BVU87" s="60"/>
      <c r="BVV87" s="60"/>
      <c r="BVW87" s="60"/>
      <c r="BVX87" s="60"/>
      <c r="BVY87" s="60"/>
      <c r="BVZ87" s="60"/>
      <c r="BWA87" s="60"/>
      <c r="BWB87" s="60"/>
      <c r="BWC87" s="60"/>
      <c r="BWD87" s="60"/>
      <c r="BWE87" s="60"/>
      <c r="BWF87" s="60"/>
      <c r="BWG87" s="60"/>
      <c r="BWH87" s="60"/>
      <c r="BWI87" s="60"/>
      <c r="BWJ87" s="60"/>
      <c r="BWK87" s="60"/>
      <c r="BWL87" s="60"/>
      <c r="BWM87" s="60"/>
      <c r="BWN87" s="60"/>
      <c r="BWO87" s="60"/>
      <c r="BWP87" s="60"/>
      <c r="BWQ87" s="60"/>
      <c r="BWR87" s="60"/>
      <c r="BWS87" s="60"/>
      <c r="BWT87" s="60"/>
      <c r="BWU87" s="60"/>
      <c r="BWV87" s="60"/>
      <c r="BWW87" s="60"/>
      <c r="BWX87" s="60"/>
      <c r="BWY87" s="60"/>
      <c r="BWZ87" s="60"/>
      <c r="BXA87" s="60"/>
      <c r="BXB87" s="60"/>
      <c r="BXC87" s="60"/>
      <c r="BXD87" s="60"/>
      <c r="BXE87" s="60"/>
      <c r="BXF87" s="60"/>
      <c r="BXG87" s="60"/>
      <c r="BXH87" s="60"/>
      <c r="BXI87" s="60"/>
      <c r="BXJ87" s="60"/>
      <c r="BXK87" s="60"/>
      <c r="BXL87" s="60"/>
      <c r="BXM87" s="60"/>
      <c r="BXN87" s="60"/>
      <c r="BXO87" s="60"/>
      <c r="BXP87" s="60"/>
      <c r="BXQ87" s="60"/>
      <c r="BXR87" s="60"/>
      <c r="BXS87" s="60"/>
      <c r="BXT87" s="60"/>
      <c r="BXU87" s="60"/>
      <c r="BXV87" s="60"/>
      <c r="BXW87" s="60"/>
      <c r="BXX87" s="60"/>
      <c r="BXY87" s="60"/>
      <c r="BXZ87" s="60"/>
      <c r="BYA87" s="60"/>
      <c r="BYB87" s="60"/>
      <c r="BYC87" s="60"/>
      <c r="BYD87" s="60"/>
      <c r="BYE87" s="60"/>
      <c r="BYF87" s="60"/>
      <c r="BYG87" s="60"/>
      <c r="BYH87" s="60"/>
      <c r="BYI87" s="60"/>
      <c r="BYJ87" s="60"/>
      <c r="BYK87" s="60"/>
      <c r="BYL87" s="60"/>
      <c r="BYM87" s="60"/>
      <c r="BYN87" s="60"/>
      <c r="BYO87" s="60"/>
      <c r="BYP87" s="60"/>
      <c r="BYQ87" s="60"/>
      <c r="BYR87" s="60"/>
      <c r="BYS87" s="60"/>
      <c r="BYT87" s="60"/>
      <c r="BYU87" s="60"/>
      <c r="BYV87" s="60"/>
      <c r="BYW87" s="60"/>
      <c r="BYX87" s="60"/>
      <c r="BYY87" s="60"/>
      <c r="BYZ87" s="60"/>
      <c r="BZA87" s="60"/>
      <c r="BZB87" s="60"/>
      <c r="BZC87" s="60"/>
      <c r="BZD87" s="60"/>
      <c r="BZE87" s="60"/>
      <c r="BZF87" s="60"/>
      <c r="BZG87" s="60"/>
      <c r="BZH87" s="60"/>
      <c r="BZI87" s="60"/>
      <c r="BZJ87" s="60"/>
      <c r="BZK87" s="60"/>
      <c r="BZL87" s="60"/>
      <c r="BZM87" s="60"/>
      <c r="BZN87" s="60"/>
      <c r="BZO87" s="60"/>
      <c r="BZP87" s="60"/>
      <c r="BZQ87" s="60"/>
      <c r="BZR87" s="60"/>
      <c r="BZS87" s="60"/>
      <c r="BZT87" s="60"/>
      <c r="BZU87" s="60"/>
      <c r="BZV87" s="60"/>
      <c r="BZW87" s="60"/>
      <c r="BZX87" s="60"/>
      <c r="BZY87" s="60"/>
      <c r="BZZ87" s="60"/>
      <c r="CAA87" s="60"/>
      <c r="CAB87" s="60"/>
      <c r="CAC87" s="60"/>
      <c r="CAD87" s="60"/>
      <c r="CAE87" s="60"/>
      <c r="CAF87" s="60"/>
      <c r="CAG87" s="60"/>
      <c r="CAH87" s="60"/>
      <c r="CAI87" s="60"/>
      <c r="CAJ87" s="60"/>
      <c r="CAK87" s="60"/>
      <c r="CAL87" s="60"/>
      <c r="CAM87" s="60"/>
      <c r="CAN87" s="60"/>
      <c r="CAO87" s="60"/>
      <c r="CAP87" s="60"/>
      <c r="CAQ87" s="60"/>
      <c r="CAR87" s="60"/>
      <c r="CAS87" s="60"/>
      <c r="CAT87" s="60"/>
      <c r="CAU87" s="60"/>
      <c r="CAV87" s="60"/>
      <c r="CAW87" s="60"/>
      <c r="CAX87" s="60"/>
      <c r="CAY87" s="60"/>
      <c r="CAZ87" s="60"/>
      <c r="CBA87" s="60"/>
      <c r="CBB87" s="60"/>
      <c r="CBC87" s="60"/>
      <c r="CBD87" s="60"/>
      <c r="CBE87" s="60"/>
      <c r="CBF87" s="60"/>
      <c r="CBG87" s="60"/>
      <c r="CBH87" s="60"/>
      <c r="CBI87" s="60"/>
      <c r="CBJ87" s="60"/>
      <c r="CBK87" s="60"/>
      <c r="CBL87" s="60"/>
      <c r="CBM87" s="60"/>
      <c r="CBN87" s="60"/>
      <c r="CBO87" s="60"/>
      <c r="CBP87" s="60"/>
      <c r="CBQ87" s="60"/>
      <c r="CBR87" s="60"/>
      <c r="CBS87" s="60"/>
      <c r="CBT87" s="60"/>
      <c r="CBU87" s="60"/>
      <c r="CBV87" s="60"/>
      <c r="CBW87" s="60"/>
      <c r="CBX87" s="60"/>
      <c r="CBY87" s="60"/>
      <c r="CBZ87" s="60"/>
      <c r="CCA87" s="60"/>
      <c r="CCB87" s="60"/>
      <c r="CCC87" s="60"/>
      <c r="CCD87" s="60"/>
      <c r="CCE87" s="60"/>
      <c r="CCF87" s="60"/>
      <c r="CCG87" s="60"/>
      <c r="CCH87" s="60"/>
      <c r="CCI87" s="60"/>
      <c r="CCJ87" s="60"/>
      <c r="CCK87" s="60"/>
      <c r="CCL87" s="60"/>
      <c r="CCM87" s="60"/>
      <c r="CCN87" s="60"/>
      <c r="CCO87" s="60"/>
      <c r="CCP87" s="60"/>
      <c r="CCQ87" s="60"/>
      <c r="CCR87" s="60"/>
      <c r="CCS87" s="60"/>
      <c r="CCT87" s="60"/>
      <c r="CCU87" s="60"/>
      <c r="CCV87" s="60"/>
      <c r="CCW87" s="60"/>
      <c r="CCX87" s="60"/>
      <c r="CCY87" s="60"/>
      <c r="CCZ87" s="60"/>
      <c r="CDA87" s="60"/>
      <c r="CDB87" s="60"/>
      <c r="CDC87" s="60"/>
      <c r="CDD87" s="60"/>
      <c r="CDE87" s="60"/>
      <c r="CDF87" s="60"/>
      <c r="CDG87" s="60"/>
      <c r="CDH87" s="60"/>
      <c r="CDI87" s="60"/>
      <c r="CDJ87" s="60"/>
      <c r="CDK87" s="60"/>
      <c r="CDL87" s="60"/>
      <c r="CDM87" s="60"/>
      <c r="CDN87" s="60"/>
      <c r="CDO87" s="60"/>
      <c r="CDP87" s="60"/>
      <c r="CDQ87" s="60"/>
      <c r="CDR87" s="60"/>
      <c r="CDS87" s="60"/>
      <c r="CDT87" s="60"/>
      <c r="CDU87" s="60"/>
      <c r="CDV87" s="60"/>
      <c r="CDW87" s="60"/>
      <c r="CDX87" s="60"/>
      <c r="CDY87" s="60"/>
      <c r="CDZ87" s="60"/>
      <c r="CEA87" s="60"/>
      <c r="CEB87" s="60"/>
      <c r="CEC87" s="60"/>
      <c r="CED87" s="60"/>
      <c r="CEE87" s="60"/>
      <c r="CEF87" s="60"/>
      <c r="CEG87" s="60"/>
      <c r="CEH87" s="60"/>
      <c r="CEI87" s="60"/>
      <c r="CEJ87" s="60"/>
      <c r="CEK87" s="60"/>
      <c r="CEL87" s="60"/>
      <c r="CEM87" s="60"/>
      <c r="CEN87" s="60"/>
      <c r="CEO87" s="60"/>
      <c r="CEP87" s="60"/>
      <c r="CEQ87" s="60"/>
      <c r="CER87" s="60"/>
      <c r="CES87" s="60"/>
      <c r="CET87" s="60"/>
      <c r="CEU87" s="60"/>
      <c r="CEV87" s="60"/>
      <c r="CEW87" s="60"/>
      <c r="CEX87" s="60"/>
      <c r="CEY87" s="60"/>
      <c r="CEZ87" s="60"/>
      <c r="CFA87" s="60"/>
      <c r="CFB87" s="60"/>
      <c r="CFC87" s="60"/>
      <c r="CFD87" s="60"/>
      <c r="CFE87" s="60"/>
      <c r="CFF87" s="60"/>
      <c r="CFG87" s="60"/>
      <c r="CFH87" s="60"/>
      <c r="CFI87" s="60"/>
      <c r="CFJ87" s="60"/>
      <c r="CFK87" s="60"/>
      <c r="CFL87" s="60"/>
      <c r="CFM87" s="60"/>
      <c r="CFN87" s="60"/>
      <c r="CFO87" s="60"/>
      <c r="CFP87" s="60"/>
      <c r="CFQ87" s="60"/>
      <c r="CFR87" s="60"/>
      <c r="CFS87" s="60"/>
      <c r="CFT87" s="60"/>
      <c r="CFU87" s="60"/>
      <c r="CFV87" s="60"/>
      <c r="CFW87" s="60"/>
      <c r="CFX87" s="60"/>
      <c r="CFY87" s="60"/>
      <c r="CFZ87" s="60"/>
      <c r="CGA87" s="60"/>
      <c r="CGB87" s="60"/>
      <c r="CGC87" s="60"/>
      <c r="CGD87" s="60"/>
      <c r="CGE87" s="60"/>
      <c r="CGF87" s="60"/>
      <c r="CGG87" s="60"/>
      <c r="CGH87" s="60"/>
      <c r="CGI87" s="60"/>
      <c r="CGJ87" s="60"/>
      <c r="CGK87" s="60"/>
      <c r="CGL87" s="60"/>
      <c r="CGM87" s="60"/>
      <c r="CGN87" s="60"/>
      <c r="CGO87" s="60"/>
      <c r="CGP87" s="60"/>
      <c r="CGQ87" s="60"/>
      <c r="CGR87" s="60"/>
      <c r="CGS87" s="60"/>
      <c r="CGT87" s="60"/>
      <c r="CGU87" s="60"/>
      <c r="CGV87" s="60"/>
      <c r="CGW87" s="60"/>
      <c r="CGX87" s="60"/>
      <c r="CGY87" s="60"/>
      <c r="CGZ87" s="60"/>
      <c r="CHA87" s="60"/>
      <c r="CHB87" s="60"/>
      <c r="CHC87" s="60"/>
      <c r="CHD87" s="60"/>
      <c r="CHE87" s="60"/>
      <c r="CHF87" s="60"/>
      <c r="CHG87" s="60"/>
      <c r="CHH87" s="60"/>
      <c r="CHI87" s="60"/>
      <c r="CHJ87" s="60"/>
      <c r="CHK87" s="60"/>
      <c r="CHL87" s="60"/>
      <c r="CHM87" s="60"/>
      <c r="CHN87" s="60"/>
      <c r="CHO87" s="60"/>
      <c r="CHP87" s="60"/>
      <c r="CHQ87" s="60"/>
      <c r="CHR87" s="60"/>
      <c r="CHS87" s="60"/>
      <c r="CHT87" s="60"/>
      <c r="CHU87" s="60"/>
      <c r="CHV87" s="60"/>
      <c r="CHW87" s="60"/>
      <c r="CHX87" s="60"/>
      <c r="CHY87" s="60"/>
      <c r="CHZ87" s="60"/>
      <c r="CIA87" s="60"/>
      <c r="CIB87" s="60"/>
      <c r="CIC87" s="60"/>
      <c r="CID87" s="60"/>
      <c r="CIE87" s="60"/>
      <c r="CIF87" s="60"/>
      <c r="CIG87" s="60"/>
      <c r="CIH87" s="60"/>
      <c r="CII87" s="60"/>
      <c r="CIJ87" s="60"/>
      <c r="CIK87" s="60"/>
      <c r="CIL87" s="60"/>
      <c r="CIM87" s="60"/>
      <c r="CIN87" s="60"/>
      <c r="CIO87" s="60"/>
      <c r="CIP87" s="60"/>
      <c r="CIQ87" s="60"/>
      <c r="CIR87" s="60"/>
      <c r="CIS87" s="60"/>
      <c r="CIT87" s="60"/>
      <c r="CIU87" s="60"/>
      <c r="CIV87" s="60"/>
      <c r="CIW87" s="60"/>
      <c r="CIX87" s="60"/>
      <c r="CIY87" s="60"/>
      <c r="CIZ87" s="60"/>
      <c r="CJA87" s="60"/>
      <c r="CJB87" s="60"/>
      <c r="CJC87" s="60"/>
      <c r="CJD87" s="60"/>
      <c r="CJE87" s="60"/>
      <c r="CJF87" s="60"/>
      <c r="CJG87" s="60"/>
      <c r="CJH87" s="60"/>
      <c r="CJI87" s="60"/>
      <c r="CJJ87" s="60"/>
      <c r="CJK87" s="60"/>
      <c r="CJL87" s="60"/>
      <c r="CJM87" s="60"/>
      <c r="CJN87" s="60"/>
      <c r="CJO87" s="60"/>
      <c r="CJP87" s="60"/>
      <c r="CJQ87" s="60"/>
      <c r="CJR87" s="60"/>
      <c r="CJS87" s="60"/>
      <c r="CJT87" s="60"/>
      <c r="CJU87" s="60"/>
      <c r="CJV87" s="60"/>
      <c r="CJW87" s="60"/>
      <c r="CJX87" s="60"/>
      <c r="CJY87" s="60"/>
      <c r="CJZ87" s="60"/>
      <c r="CKA87" s="60"/>
      <c r="CKB87" s="60"/>
      <c r="CKC87" s="60"/>
      <c r="CKD87" s="60"/>
      <c r="CKE87" s="60"/>
      <c r="CKF87" s="60"/>
      <c r="CKG87" s="60"/>
      <c r="CKH87" s="60"/>
      <c r="CKI87" s="60"/>
      <c r="CKJ87" s="60"/>
      <c r="CKK87" s="60"/>
      <c r="CKL87" s="60"/>
      <c r="CKM87" s="60"/>
      <c r="CKN87" s="60"/>
      <c r="CKO87" s="60"/>
      <c r="CKP87" s="60"/>
      <c r="CKQ87" s="60"/>
      <c r="CKR87" s="60"/>
      <c r="CKS87" s="60"/>
      <c r="CKT87" s="60"/>
      <c r="CKU87" s="60"/>
      <c r="CKV87" s="60"/>
      <c r="CKW87" s="60"/>
      <c r="CKX87" s="60"/>
      <c r="CKY87" s="60"/>
      <c r="CKZ87" s="60"/>
      <c r="CLA87" s="60"/>
      <c r="CLB87" s="60"/>
      <c r="CLC87" s="60"/>
      <c r="CLD87" s="60"/>
      <c r="CLE87" s="60"/>
      <c r="CLF87" s="60"/>
      <c r="CLG87" s="60"/>
      <c r="CLH87" s="60"/>
      <c r="CLI87" s="60"/>
      <c r="CLJ87" s="60"/>
      <c r="CLK87" s="60"/>
      <c r="CLL87" s="60"/>
      <c r="CLM87" s="60"/>
      <c r="CLN87" s="60"/>
      <c r="CLO87" s="60"/>
      <c r="CLP87" s="60"/>
      <c r="CLQ87" s="60"/>
      <c r="CLR87" s="60"/>
      <c r="CLS87" s="60"/>
      <c r="CLT87" s="60"/>
      <c r="CLU87" s="60"/>
      <c r="CLV87" s="60"/>
      <c r="CLW87" s="60"/>
      <c r="CLX87" s="60"/>
      <c r="CLY87" s="60"/>
      <c r="CLZ87" s="60"/>
      <c r="CMA87" s="60"/>
      <c r="CMB87" s="60"/>
      <c r="CMC87" s="60"/>
      <c r="CMD87" s="60"/>
      <c r="CME87" s="60"/>
      <c r="CMF87" s="60"/>
      <c r="CMG87" s="60"/>
      <c r="CMH87" s="60"/>
      <c r="CMI87" s="60"/>
      <c r="CMJ87" s="60"/>
      <c r="CMK87" s="60"/>
      <c r="CML87" s="60"/>
      <c r="CMM87" s="60"/>
      <c r="CMN87" s="60"/>
      <c r="CMO87" s="60"/>
      <c r="CMP87" s="60"/>
      <c r="CMQ87" s="60"/>
      <c r="CMR87" s="60"/>
      <c r="CMS87" s="60"/>
      <c r="CMT87" s="60"/>
      <c r="CMU87" s="60"/>
      <c r="CMV87" s="60"/>
      <c r="CMW87" s="60"/>
      <c r="CMX87" s="60"/>
      <c r="CMY87" s="60"/>
      <c r="CMZ87" s="60"/>
      <c r="CNA87" s="60"/>
      <c r="CNB87" s="60"/>
      <c r="CNC87" s="60"/>
      <c r="CND87" s="60"/>
      <c r="CNE87" s="60"/>
      <c r="CNF87" s="60"/>
      <c r="CNG87" s="60"/>
      <c r="CNH87" s="60"/>
      <c r="CNI87" s="60"/>
      <c r="CNJ87" s="60"/>
      <c r="CNK87" s="60"/>
      <c r="CNL87" s="60"/>
      <c r="CNM87" s="60"/>
      <c r="CNN87" s="60"/>
      <c r="CNO87" s="60"/>
      <c r="CNP87" s="60"/>
      <c r="CNQ87" s="60"/>
      <c r="CNR87" s="60"/>
      <c r="CNS87" s="60"/>
      <c r="CNT87" s="60"/>
      <c r="CNU87" s="60"/>
      <c r="CNV87" s="60"/>
      <c r="CNW87" s="60"/>
      <c r="CNX87" s="60"/>
      <c r="CNY87" s="60"/>
      <c r="CNZ87" s="60"/>
      <c r="COA87" s="60"/>
      <c r="COB87" s="60"/>
      <c r="COC87" s="60"/>
      <c r="COD87" s="60"/>
      <c r="COE87" s="60"/>
      <c r="COF87" s="60"/>
      <c r="COG87" s="60"/>
      <c r="COH87" s="60"/>
      <c r="COI87" s="60"/>
      <c r="COJ87" s="60"/>
      <c r="COK87" s="60"/>
      <c r="COL87" s="60"/>
      <c r="COM87" s="60"/>
      <c r="CON87" s="60"/>
      <c r="COO87" s="60"/>
      <c r="COP87" s="60"/>
      <c r="COQ87" s="60"/>
      <c r="COR87" s="60"/>
      <c r="COS87" s="60"/>
      <c r="COT87" s="60"/>
      <c r="COU87" s="60"/>
      <c r="COV87" s="60"/>
      <c r="COW87" s="60"/>
      <c r="COX87" s="60"/>
      <c r="COY87" s="60"/>
      <c r="COZ87" s="60"/>
      <c r="CPA87" s="60"/>
      <c r="CPB87" s="60"/>
      <c r="CPC87" s="60"/>
      <c r="CPD87" s="60"/>
      <c r="CPE87" s="60"/>
      <c r="CPF87" s="60"/>
      <c r="CPG87" s="60"/>
      <c r="CPH87" s="60"/>
      <c r="CPI87" s="60"/>
      <c r="CPJ87" s="60"/>
      <c r="CPK87" s="60"/>
      <c r="CPL87" s="60"/>
      <c r="CPM87" s="60"/>
      <c r="CPN87" s="60"/>
      <c r="CPO87" s="60"/>
      <c r="CPP87" s="60"/>
      <c r="CPQ87" s="60"/>
      <c r="CPR87" s="60"/>
      <c r="CPS87" s="60"/>
      <c r="CPT87" s="60"/>
      <c r="CPU87" s="60"/>
      <c r="CPV87" s="60"/>
      <c r="CPW87" s="60"/>
      <c r="CPX87" s="60"/>
      <c r="CPY87" s="60"/>
      <c r="CPZ87" s="60"/>
      <c r="CQA87" s="60"/>
      <c r="CQB87" s="60"/>
      <c r="CQC87" s="60"/>
      <c r="CQD87" s="60"/>
      <c r="CQE87" s="60"/>
      <c r="CQF87" s="60"/>
      <c r="CQG87" s="60"/>
      <c r="CQH87" s="60"/>
      <c r="CQI87" s="60"/>
      <c r="CQJ87" s="60"/>
      <c r="CQK87" s="60"/>
      <c r="CQL87" s="60"/>
      <c r="CQM87" s="60"/>
      <c r="CQN87" s="60"/>
      <c r="CQO87" s="60"/>
      <c r="CQP87" s="60"/>
      <c r="CQQ87" s="60"/>
      <c r="CQR87" s="60"/>
      <c r="CQS87" s="60"/>
      <c r="CQT87" s="60"/>
      <c r="CQU87" s="60"/>
      <c r="CQV87" s="60"/>
      <c r="CQW87" s="60"/>
      <c r="CQX87" s="60"/>
      <c r="CQY87" s="60"/>
      <c r="CQZ87" s="60"/>
      <c r="CRA87" s="60"/>
      <c r="CRB87" s="60"/>
      <c r="CRC87" s="60"/>
      <c r="CRD87" s="60"/>
      <c r="CRE87" s="60"/>
      <c r="CRF87" s="60"/>
      <c r="CRG87" s="60"/>
      <c r="CRH87" s="60"/>
      <c r="CRI87" s="60"/>
      <c r="CRJ87" s="60"/>
      <c r="CRK87" s="60"/>
      <c r="CRL87" s="60"/>
      <c r="CRM87" s="60"/>
      <c r="CRN87" s="60"/>
      <c r="CRO87" s="60"/>
      <c r="CRP87" s="60"/>
      <c r="CRQ87" s="60"/>
      <c r="CRR87" s="60"/>
      <c r="CRS87" s="60"/>
      <c r="CRT87" s="60"/>
      <c r="CRU87" s="60"/>
      <c r="CRV87" s="60"/>
      <c r="CRW87" s="60"/>
      <c r="CRX87" s="60"/>
      <c r="CRY87" s="60"/>
      <c r="CRZ87" s="60"/>
      <c r="CSA87" s="60"/>
      <c r="CSB87" s="60"/>
      <c r="CSC87" s="60"/>
      <c r="CSD87" s="60"/>
      <c r="CSE87" s="60"/>
      <c r="CSF87" s="60"/>
      <c r="CSG87" s="60"/>
      <c r="CSH87" s="60"/>
      <c r="CSI87" s="60"/>
      <c r="CSJ87" s="60"/>
      <c r="CSK87" s="60"/>
      <c r="CSL87" s="60"/>
      <c r="CSM87" s="60"/>
      <c r="CSN87" s="60"/>
      <c r="CSO87" s="60"/>
      <c r="CSP87" s="60"/>
      <c r="CSQ87" s="60"/>
      <c r="CSR87" s="60"/>
      <c r="CSS87" s="60"/>
      <c r="CST87" s="60"/>
      <c r="CSU87" s="60"/>
      <c r="CSV87" s="60"/>
      <c r="CSW87" s="60"/>
      <c r="CSX87" s="60"/>
      <c r="CSY87" s="60"/>
      <c r="CSZ87" s="60"/>
      <c r="CTA87" s="60"/>
      <c r="CTB87" s="60"/>
      <c r="CTC87" s="60"/>
      <c r="CTD87" s="60"/>
      <c r="CTE87" s="60"/>
      <c r="CTF87" s="60"/>
      <c r="CTG87" s="60"/>
      <c r="CTH87" s="60"/>
      <c r="CTI87" s="60"/>
      <c r="CTJ87" s="60"/>
      <c r="CTK87" s="60"/>
      <c r="CTL87" s="60"/>
      <c r="CTM87" s="60"/>
      <c r="CTN87" s="60"/>
      <c r="CTO87" s="60"/>
      <c r="CTP87" s="60"/>
      <c r="CTQ87" s="60"/>
      <c r="CTR87" s="60"/>
      <c r="CTS87" s="60"/>
      <c r="CTT87" s="60"/>
      <c r="CTU87" s="60"/>
      <c r="CTV87" s="60"/>
      <c r="CTW87" s="60"/>
      <c r="CTX87" s="60"/>
      <c r="CTY87" s="60"/>
      <c r="CTZ87" s="60"/>
      <c r="CUA87" s="60"/>
      <c r="CUB87" s="60"/>
      <c r="CUC87" s="60"/>
      <c r="CUD87" s="60"/>
      <c r="CUE87" s="60"/>
      <c r="CUF87" s="60"/>
      <c r="CUG87" s="60"/>
      <c r="CUH87" s="60"/>
      <c r="CUI87" s="60"/>
      <c r="CUJ87" s="60"/>
      <c r="CUK87" s="60"/>
      <c r="CUL87" s="60"/>
      <c r="CUM87" s="60"/>
      <c r="CUN87" s="60"/>
      <c r="CUO87" s="60"/>
      <c r="CUP87" s="60"/>
      <c r="CUQ87" s="60"/>
      <c r="CUR87" s="60"/>
      <c r="CUS87" s="60"/>
      <c r="CUT87" s="60"/>
      <c r="CUU87" s="60"/>
      <c r="CUV87" s="60"/>
      <c r="CUW87" s="60"/>
      <c r="CUX87" s="60"/>
      <c r="CUY87" s="60"/>
      <c r="CUZ87" s="60"/>
      <c r="CVA87" s="60"/>
      <c r="CVB87" s="60"/>
      <c r="CVC87" s="60"/>
      <c r="CVD87" s="60"/>
      <c r="CVE87" s="60"/>
      <c r="CVF87" s="60"/>
      <c r="CVG87" s="60"/>
      <c r="CVH87" s="60"/>
      <c r="CVI87" s="60"/>
      <c r="CVJ87" s="60"/>
      <c r="CVK87" s="60"/>
      <c r="CVL87" s="60"/>
      <c r="CVM87" s="60"/>
      <c r="CVN87" s="60"/>
      <c r="CVO87" s="60"/>
      <c r="CVP87" s="60"/>
      <c r="CVQ87" s="60"/>
      <c r="CVR87" s="60"/>
      <c r="CVS87" s="60"/>
      <c r="CVT87" s="60"/>
      <c r="CVU87" s="60"/>
      <c r="CVV87" s="60"/>
      <c r="CVW87" s="60"/>
      <c r="CVX87" s="60"/>
      <c r="CVY87" s="60"/>
      <c r="CVZ87" s="60"/>
      <c r="CWA87" s="60"/>
      <c r="CWB87" s="60"/>
      <c r="CWC87" s="60"/>
      <c r="CWD87" s="60"/>
      <c r="CWE87" s="60"/>
      <c r="CWF87" s="60"/>
      <c r="CWG87" s="60"/>
      <c r="CWH87" s="60"/>
      <c r="CWI87" s="60"/>
      <c r="CWJ87" s="60"/>
      <c r="CWK87" s="60"/>
      <c r="CWL87" s="60"/>
      <c r="CWM87" s="60"/>
      <c r="CWN87" s="60"/>
      <c r="CWO87" s="60"/>
      <c r="CWP87" s="60"/>
      <c r="CWQ87" s="60"/>
      <c r="CWR87" s="60"/>
      <c r="CWS87" s="60"/>
      <c r="CWT87" s="60"/>
      <c r="CWU87" s="60"/>
      <c r="CWV87" s="60"/>
      <c r="CWW87" s="60"/>
      <c r="CWX87" s="60"/>
      <c r="CWY87" s="60"/>
      <c r="CWZ87" s="60"/>
      <c r="CXA87" s="60"/>
      <c r="CXB87" s="60"/>
      <c r="CXC87" s="60"/>
      <c r="CXD87" s="60"/>
      <c r="CXE87" s="60"/>
      <c r="CXF87" s="60"/>
      <c r="CXG87" s="60"/>
      <c r="CXH87" s="60"/>
      <c r="CXI87" s="60"/>
      <c r="CXJ87" s="60"/>
      <c r="CXK87" s="60"/>
      <c r="CXL87" s="60"/>
      <c r="CXM87" s="60"/>
      <c r="CXN87" s="60"/>
      <c r="CXO87" s="60"/>
      <c r="CXP87" s="60"/>
      <c r="CXQ87" s="60"/>
      <c r="CXR87" s="60"/>
      <c r="CXS87" s="60"/>
      <c r="CXT87" s="60"/>
      <c r="CXU87" s="60"/>
      <c r="CXV87" s="60"/>
      <c r="CXW87" s="60"/>
      <c r="CXX87" s="60"/>
      <c r="CXY87" s="60"/>
      <c r="CXZ87" s="60"/>
      <c r="CYA87" s="60"/>
      <c r="CYB87" s="60"/>
      <c r="CYC87" s="60"/>
      <c r="CYD87" s="60"/>
      <c r="CYE87" s="60"/>
      <c r="CYF87" s="60"/>
      <c r="CYG87" s="60"/>
      <c r="CYH87" s="60"/>
      <c r="CYI87" s="60"/>
      <c r="CYJ87" s="60"/>
      <c r="CYK87" s="60"/>
      <c r="CYL87" s="60"/>
      <c r="CYM87" s="60"/>
      <c r="CYN87" s="60"/>
      <c r="CYO87" s="60"/>
      <c r="CYP87" s="60"/>
      <c r="CYQ87" s="60"/>
      <c r="CYR87" s="60"/>
      <c r="CYS87" s="60"/>
      <c r="CYT87" s="60"/>
      <c r="CYU87" s="60"/>
      <c r="CYV87" s="60"/>
      <c r="CYW87" s="60"/>
      <c r="CYX87" s="60"/>
      <c r="CYY87" s="60"/>
      <c r="CYZ87" s="60"/>
      <c r="CZA87" s="60"/>
      <c r="CZB87" s="60"/>
      <c r="CZC87" s="60"/>
      <c r="CZD87" s="60"/>
      <c r="CZE87" s="60"/>
      <c r="CZF87" s="60"/>
      <c r="CZG87" s="60"/>
      <c r="CZH87" s="60"/>
      <c r="CZI87" s="60"/>
      <c r="CZJ87" s="60"/>
      <c r="CZK87" s="60"/>
      <c r="CZL87" s="60"/>
      <c r="CZM87" s="60"/>
      <c r="CZN87" s="60"/>
      <c r="CZO87" s="60"/>
      <c r="CZP87" s="60"/>
      <c r="CZQ87" s="60"/>
      <c r="CZR87" s="60"/>
      <c r="CZS87" s="60"/>
      <c r="CZT87" s="60"/>
      <c r="CZU87" s="60"/>
      <c r="CZV87" s="60"/>
      <c r="CZW87" s="60"/>
      <c r="CZX87" s="60"/>
      <c r="CZY87" s="60"/>
      <c r="CZZ87" s="60"/>
      <c r="DAA87" s="60"/>
      <c r="DAB87" s="60"/>
      <c r="DAC87" s="60"/>
      <c r="DAD87" s="60"/>
      <c r="DAE87" s="60"/>
      <c r="DAF87" s="60"/>
      <c r="DAG87" s="60"/>
      <c r="DAH87" s="60"/>
      <c r="DAI87" s="60"/>
      <c r="DAJ87" s="60"/>
      <c r="DAK87" s="60"/>
      <c r="DAL87" s="60"/>
      <c r="DAM87" s="60"/>
      <c r="DAN87" s="60"/>
      <c r="DAO87" s="60"/>
      <c r="DAP87" s="60"/>
      <c r="DAQ87" s="60"/>
      <c r="DAR87" s="60"/>
      <c r="DAS87" s="60"/>
      <c r="DAT87" s="60"/>
      <c r="DAU87" s="60"/>
      <c r="DAV87" s="60"/>
      <c r="DAW87" s="60"/>
      <c r="DAX87" s="60"/>
      <c r="DAY87" s="60"/>
      <c r="DAZ87" s="60"/>
      <c r="DBA87" s="60"/>
      <c r="DBB87" s="60"/>
      <c r="DBC87" s="60"/>
      <c r="DBD87" s="60"/>
      <c r="DBE87" s="60"/>
      <c r="DBF87" s="60"/>
      <c r="DBG87" s="60"/>
      <c r="DBH87" s="60"/>
      <c r="DBI87" s="60"/>
      <c r="DBJ87" s="60"/>
      <c r="DBK87" s="60"/>
      <c r="DBL87" s="60"/>
      <c r="DBM87" s="60"/>
      <c r="DBN87" s="60"/>
      <c r="DBO87" s="60"/>
      <c r="DBP87" s="60"/>
      <c r="DBQ87" s="60"/>
      <c r="DBR87" s="60"/>
      <c r="DBS87" s="60"/>
      <c r="DBT87" s="60"/>
      <c r="DBU87" s="60"/>
      <c r="DBV87" s="60"/>
      <c r="DBW87" s="60"/>
      <c r="DBX87" s="60"/>
      <c r="DBY87" s="60"/>
      <c r="DBZ87" s="60"/>
      <c r="DCA87" s="60"/>
      <c r="DCB87" s="60"/>
      <c r="DCC87" s="60"/>
      <c r="DCD87" s="60"/>
      <c r="DCE87" s="60"/>
      <c r="DCF87" s="60"/>
      <c r="DCG87" s="60"/>
      <c r="DCH87" s="60"/>
      <c r="DCI87" s="60"/>
      <c r="DCJ87" s="60"/>
      <c r="DCK87" s="60"/>
      <c r="DCL87" s="60"/>
      <c r="DCM87" s="60"/>
      <c r="DCN87" s="60"/>
      <c r="DCO87" s="60"/>
      <c r="DCP87" s="60"/>
      <c r="DCQ87" s="60"/>
      <c r="DCR87" s="60"/>
      <c r="DCS87" s="60"/>
      <c r="DCT87" s="60"/>
      <c r="DCU87" s="60"/>
      <c r="DCV87" s="60"/>
      <c r="DCW87" s="60"/>
      <c r="DCX87" s="60"/>
      <c r="DCY87" s="60"/>
      <c r="DCZ87" s="60"/>
      <c r="DDA87" s="60"/>
      <c r="DDB87" s="60"/>
      <c r="DDC87" s="60"/>
      <c r="DDD87" s="60"/>
      <c r="DDE87" s="60"/>
      <c r="DDF87" s="60"/>
      <c r="DDG87" s="60"/>
      <c r="DDH87" s="60"/>
      <c r="DDI87" s="60"/>
      <c r="DDJ87" s="60"/>
      <c r="DDK87" s="60"/>
      <c r="DDL87" s="60"/>
      <c r="DDM87" s="60"/>
      <c r="DDN87" s="60"/>
      <c r="DDO87" s="60"/>
      <c r="DDP87" s="60"/>
      <c r="DDQ87" s="60"/>
      <c r="DDR87" s="60"/>
      <c r="DDS87" s="60"/>
      <c r="DDT87" s="60"/>
      <c r="DDU87" s="60"/>
      <c r="DDV87" s="60"/>
      <c r="DDW87" s="60"/>
      <c r="DDX87" s="60"/>
      <c r="DDY87" s="60"/>
      <c r="DDZ87" s="60"/>
      <c r="DEA87" s="60"/>
      <c r="DEB87" s="60"/>
      <c r="DEC87" s="60"/>
      <c r="DED87" s="60"/>
      <c r="DEE87" s="60"/>
      <c r="DEF87" s="60"/>
      <c r="DEG87" s="60"/>
      <c r="DEH87" s="60"/>
      <c r="DEI87" s="60"/>
      <c r="DEJ87" s="60"/>
      <c r="DEK87" s="60"/>
      <c r="DEL87" s="60"/>
      <c r="DEM87" s="60"/>
      <c r="DEN87" s="60"/>
      <c r="DEO87" s="60"/>
      <c r="DEP87" s="60"/>
      <c r="DEQ87" s="60"/>
      <c r="DER87" s="60"/>
      <c r="DES87" s="60"/>
      <c r="DET87" s="60"/>
      <c r="DEU87" s="60"/>
      <c r="DEV87" s="60"/>
      <c r="DEW87" s="60"/>
      <c r="DEX87" s="60"/>
      <c r="DEY87" s="60"/>
      <c r="DEZ87" s="60"/>
      <c r="DFA87" s="60"/>
      <c r="DFB87" s="60"/>
      <c r="DFC87" s="60"/>
      <c r="DFD87" s="60"/>
      <c r="DFE87" s="60"/>
      <c r="DFF87" s="60"/>
      <c r="DFG87" s="60"/>
      <c r="DFH87" s="60"/>
      <c r="DFI87" s="60"/>
      <c r="DFJ87" s="60"/>
      <c r="DFK87" s="60"/>
      <c r="DFL87" s="60"/>
      <c r="DFM87" s="60"/>
      <c r="DFN87" s="60"/>
      <c r="DFO87" s="60"/>
      <c r="DFP87" s="60"/>
      <c r="DFQ87" s="60"/>
      <c r="DFR87" s="60"/>
      <c r="DFS87" s="60"/>
      <c r="DFT87" s="60"/>
      <c r="DFU87" s="60"/>
      <c r="DFV87" s="60"/>
      <c r="DFW87" s="60"/>
      <c r="DFX87" s="60"/>
      <c r="DFY87" s="60"/>
      <c r="DFZ87" s="60"/>
      <c r="DGA87" s="60"/>
      <c r="DGB87" s="60"/>
      <c r="DGC87" s="60"/>
      <c r="DGD87" s="60"/>
      <c r="DGE87" s="60"/>
      <c r="DGF87" s="60"/>
      <c r="DGG87" s="60"/>
      <c r="DGH87" s="60"/>
      <c r="DGI87" s="60"/>
      <c r="DGJ87" s="60"/>
      <c r="DGK87" s="60"/>
      <c r="DGL87" s="60"/>
      <c r="DGM87" s="60"/>
      <c r="DGN87" s="60"/>
      <c r="DGO87" s="60"/>
      <c r="DGP87" s="60"/>
      <c r="DGQ87" s="60"/>
      <c r="DGR87" s="60"/>
      <c r="DGS87" s="60"/>
      <c r="DGT87" s="60"/>
      <c r="DGU87" s="60"/>
      <c r="DGV87" s="60"/>
      <c r="DGW87" s="60"/>
      <c r="DGX87" s="60"/>
      <c r="DGY87" s="60"/>
      <c r="DGZ87" s="60"/>
      <c r="DHA87" s="60"/>
      <c r="DHB87" s="60"/>
      <c r="DHC87" s="60"/>
      <c r="DHD87" s="60"/>
      <c r="DHE87" s="60"/>
      <c r="DHF87" s="60"/>
      <c r="DHG87" s="60"/>
      <c r="DHH87" s="60"/>
      <c r="DHI87" s="60"/>
      <c r="DHJ87" s="60"/>
      <c r="DHK87" s="60"/>
      <c r="DHL87" s="60"/>
      <c r="DHM87" s="60"/>
      <c r="DHN87" s="60"/>
      <c r="DHO87" s="60"/>
      <c r="DHP87" s="60"/>
      <c r="DHQ87" s="60"/>
      <c r="DHR87" s="60"/>
      <c r="DHS87" s="60"/>
      <c r="DHT87" s="60"/>
      <c r="DHU87" s="60"/>
      <c r="DHV87" s="60"/>
      <c r="DHW87" s="60"/>
      <c r="DHX87" s="60"/>
      <c r="DHY87" s="60"/>
      <c r="DHZ87" s="60"/>
      <c r="DIA87" s="60"/>
      <c r="DIB87" s="60"/>
      <c r="DIC87" s="60"/>
      <c r="DID87" s="60"/>
      <c r="DIE87" s="60"/>
      <c r="DIF87" s="60"/>
      <c r="DIG87" s="60"/>
      <c r="DIH87" s="60"/>
      <c r="DII87" s="60"/>
      <c r="DIJ87" s="60"/>
      <c r="DIK87" s="60"/>
      <c r="DIL87" s="60"/>
      <c r="DIM87" s="60"/>
      <c r="DIN87" s="60"/>
      <c r="DIO87" s="60"/>
      <c r="DIP87" s="60"/>
      <c r="DIQ87" s="60"/>
      <c r="DIR87" s="60"/>
      <c r="DIS87" s="60"/>
      <c r="DIT87" s="60"/>
      <c r="DIU87" s="60"/>
      <c r="DIV87" s="60"/>
      <c r="DIW87" s="60"/>
      <c r="DIX87" s="60"/>
      <c r="DIY87" s="60"/>
      <c r="DIZ87" s="60"/>
      <c r="DJA87" s="60"/>
      <c r="DJB87" s="60"/>
      <c r="DJC87" s="60"/>
      <c r="DJD87" s="60"/>
      <c r="DJE87" s="60"/>
      <c r="DJF87" s="60"/>
      <c r="DJG87" s="60"/>
      <c r="DJH87" s="60"/>
      <c r="DJI87" s="60"/>
      <c r="DJJ87" s="60"/>
      <c r="DJK87" s="60"/>
      <c r="DJL87" s="60"/>
      <c r="DJM87" s="60"/>
      <c r="DJN87" s="60"/>
      <c r="DJO87" s="60"/>
      <c r="DJP87" s="60"/>
      <c r="DJQ87" s="60"/>
      <c r="DJR87" s="60"/>
      <c r="DJS87" s="60"/>
      <c r="DJT87" s="60"/>
      <c r="DJU87" s="60"/>
      <c r="DJV87" s="60"/>
      <c r="DJW87" s="60"/>
      <c r="DJX87" s="60"/>
      <c r="DJY87" s="60"/>
      <c r="DJZ87" s="60"/>
      <c r="DKA87" s="60"/>
      <c r="DKB87" s="60"/>
      <c r="DKC87" s="60"/>
      <c r="DKD87" s="60"/>
      <c r="DKE87" s="60"/>
      <c r="DKF87" s="60"/>
      <c r="DKG87" s="60"/>
      <c r="DKH87" s="60"/>
      <c r="DKI87" s="60"/>
      <c r="DKJ87" s="60"/>
      <c r="DKK87" s="60"/>
      <c r="DKL87" s="60"/>
      <c r="DKM87" s="60"/>
      <c r="DKN87" s="60"/>
      <c r="DKO87" s="60"/>
      <c r="DKP87" s="60"/>
      <c r="DKQ87" s="60"/>
      <c r="DKR87" s="60"/>
      <c r="DKS87" s="60"/>
      <c r="DKT87" s="60"/>
      <c r="DKU87" s="60"/>
      <c r="DKV87" s="60"/>
      <c r="DKW87" s="60"/>
      <c r="DKX87" s="60"/>
      <c r="DKY87" s="60"/>
      <c r="DKZ87" s="60"/>
      <c r="DLA87" s="60"/>
      <c r="DLB87" s="60"/>
      <c r="DLC87" s="60"/>
      <c r="DLD87" s="60"/>
      <c r="DLE87" s="60"/>
      <c r="DLF87" s="60"/>
      <c r="DLG87" s="60"/>
      <c r="DLH87" s="60"/>
      <c r="DLI87" s="60"/>
      <c r="DLJ87" s="60"/>
      <c r="DLK87" s="60"/>
      <c r="DLL87" s="60"/>
      <c r="DLM87" s="60"/>
      <c r="DLN87" s="60"/>
      <c r="DLO87" s="60"/>
      <c r="DLP87" s="60"/>
      <c r="DLQ87" s="60"/>
      <c r="DLR87" s="60"/>
      <c r="DLS87" s="60"/>
      <c r="DLT87" s="60"/>
      <c r="DLU87" s="60"/>
      <c r="DLV87" s="60"/>
      <c r="DLW87" s="60"/>
      <c r="DLX87" s="60"/>
      <c r="DLY87" s="60"/>
      <c r="DLZ87" s="60"/>
      <c r="DMA87" s="60"/>
      <c r="DMB87" s="60"/>
      <c r="DMC87" s="60"/>
      <c r="DMD87" s="60"/>
      <c r="DME87" s="60"/>
      <c r="DMF87" s="60"/>
      <c r="DMG87" s="60"/>
      <c r="DMH87" s="60"/>
      <c r="DMI87" s="60"/>
      <c r="DMJ87" s="60"/>
      <c r="DMK87" s="60"/>
      <c r="DML87" s="60"/>
      <c r="DMM87" s="60"/>
      <c r="DMN87" s="60"/>
      <c r="DMO87" s="60"/>
      <c r="DMP87" s="60"/>
      <c r="DMQ87" s="60"/>
      <c r="DMR87" s="60"/>
      <c r="DMS87" s="60"/>
      <c r="DMT87" s="60"/>
      <c r="DMU87" s="60"/>
      <c r="DMV87" s="60"/>
      <c r="DMW87" s="60"/>
      <c r="DMX87" s="60"/>
      <c r="DMY87" s="60"/>
      <c r="DMZ87" s="60"/>
      <c r="DNA87" s="60"/>
      <c r="DNB87" s="60"/>
      <c r="DNC87" s="60"/>
      <c r="DND87" s="60"/>
      <c r="DNE87" s="60"/>
      <c r="DNF87" s="60"/>
      <c r="DNG87" s="60"/>
      <c r="DNH87" s="60"/>
      <c r="DNI87" s="60"/>
      <c r="DNJ87" s="60"/>
      <c r="DNK87" s="60"/>
      <c r="DNL87" s="60"/>
      <c r="DNM87" s="60"/>
      <c r="DNN87" s="60"/>
      <c r="DNO87" s="60"/>
      <c r="DNP87" s="60"/>
      <c r="DNQ87" s="60"/>
      <c r="DNR87" s="60"/>
      <c r="DNS87" s="60"/>
      <c r="DNT87" s="60"/>
      <c r="DNU87" s="60"/>
      <c r="DNV87" s="60"/>
      <c r="DNW87" s="60"/>
      <c r="DNX87" s="60"/>
      <c r="DNY87" s="60"/>
      <c r="DNZ87" s="60"/>
      <c r="DOA87" s="60"/>
      <c r="DOB87" s="60"/>
      <c r="DOC87" s="60"/>
      <c r="DOD87" s="60"/>
      <c r="DOE87" s="60"/>
      <c r="DOF87" s="60"/>
      <c r="DOG87" s="60"/>
      <c r="DOH87" s="60"/>
      <c r="DOI87" s="60"/>
      <c r="DOJ87" s="60"/>
      <c r="DOK87" s="60"/>
      <c r="DOL87" s="60"/>
      <c r="DOM87" s="60"/>
      <c r="DON87" s="60"/>
      <c r="DOO87" s="60"/>
      <c r="DOP87" s="60"/>
      <c r="DOQ87" s="60"/>
      <c r="DOR87" s="60"/>
      <c r="DOS87" s="60"/>
      <c r="DOT87" s="60"/>
      <c r="DOU87" s="60"/>
      <c r="DOV87" s="60"/>
      <c r="DOW87" s="60"/>
      <c r="DOX87" s="60"/>
      <c r="DOY87" s="60"/>
      <c r="DOZ87" s="60"/>
      <c r="DPA87" s="60"/>
      <c r="DPB87" s="60"/>
      <c r="DPC87" s="60"/>
      <c r="DPD87" s="60"/>
      <c r="DPE87" s="60"/>
      <c r="DPF87" s="60"/>
      <c r="DPG87" s="60"/>
      <c r="DPH87" s="60"/>
      <c r="DPI87" s="60"/>
      <c r="DPJ87" s="60"/>
      <c r="DPK87" s="60"/>
      <c r="DPL87" s="60"/>
      <c r="DPM87" s="60"/>
      <c r="DPN87" s="60"/>
      <c r="DPO87" s="60"/>
      <c r="DPP87" s="60"/>
      <c r="DPQ87" s="60"/>
      <c r="DPR87" s="60"/>
      <c r="DPS87" s="60"/>
      <c r="DPT87" s="60"/>
      <c r="DPU87" s="60"/>
      <c r="DPV87" s="60"/>
      <c r="DPW87" s="60"/>
      <c r="DPX87" s="60"/>
      <c r="DPY87" s="60"/>
      <c r="DPZ87" s="60"/>
      <c r="DQA87" s="60"/>
      <c r="DQB87" s="60"/>
      <c r="DQC87" s="60"/>
      <c r="DQD87" s="60"/>
      <c r="DQE87" s="60"/>
      <c r="DQF87" s="60"/>
      <c r="DQG87" s="60"/>
      <c r="DQH87" s="60"/>
      <c r="DQI87" s="60"/>
      <c r="DQJ87" s="60"/>
      <c r="DQK87" s="60"/>
      <c r="DQL87" s="60"/>
      <c r="DQM87" s="60"/>
      <c r="DQN87" s="60"/>
      <c r="DQO87" s="60"/>
      <c r="DQP87" s="60"/>
      <c r="DQQ87" s="60"/>
      <c r="DQR87" s="60"/>
      <c r="DQS87" s="60"/>
      <c r="DQT87" s="60"/>
      <c r="DQU87" s="60"/>
      <c r="DQV87" s="60"/>
      <c r="DQW87" s="60"/>
      <c r="DQX87" s="60"/>
      <c r="DQY87" s="60"/>
      <c r="DQZ87" s="60"/>
      <c r="DRA87" s="60"/>
      <c r="DRB87" s="60"/>
      <c r="DRC87" s="60"/>
      <c r="DRD87" s="60"/>
      <c r="DRE87" s="60"/>
      <c r="DRF87" s="60"/>
      <c r="DRG87" s="60"/>
      <c r="DRH87" s="60"/>
      <c r="DRI87" s="60"/>
      <c r="DRJ87" s="60"/>
      <c r="DRK87" s="60"/>
      <c r="DRL87" s="60"/>
      <c r="DRM87" s="60"/>
      <c r="DRN87" s="60"/>
      <c r="DRO87" s="60"/>
      <c r="DRP87" s="60"/>
      <c r="DRQ87" s="60"/>
      <c r="DRR87" s="60"/>
      <c r="DRS87" s="60"/>
      <c r="DRT87" s="60"/>
      <c r="DRU87" s="60"/>
      <c r="DRV87" s="60"/>
      <c r="DRW87" s="60"/>
      <c r="DRX87" s="60"/>
      <c r="DRY87" s="60"/>
      <c r="DRZ87" s="60"/>
      <c r="DSA87" s="60"/>
      <c r="DSB87" s="60"/>
      <c r="DSC87" s="60"/>
      <c r="DSD87" s="60"/>
      <c r="DSE87" s="60"/>
      <c r="DSF87" s="60"/>
      <c r="DSG87" s="60"/>
      <c r="DSH87" s="60"/>
      <c r="DSI87" s="60"/>
      <c r="DSJ87" s="60"/>
      <c r="DSK87" s="60"/>
      <c r="DSL87" s="60"/>
      <c r="DSM87" s="60"/>
      <c r="DSN87" s="60"/>
      <c r="DSO87" s="60"/>
      <c r="DSP87" s="60"/>
      <c r="DSQ87" s="60"/>
      <c r="DSR87" s="60"/>
      <c r="DSS87" s="60"/>
      <c r="DST87" s="60"/>
      <c r="DSU87" s="60"/>
      <c r="DSV87" s="60"/>
      <c r="DSW87" s="60"/>
      <c r="DSX87" s="60"/>
      <c r="DSY87" s="60"/>
      <c r="DSZ87" s="60"/>
      <c r="DTA87" s="60"/>
      <c r="DTB87" s="60"/>
      <c r="DTC87" s="60"/>
      <c r="DTD87" s="60"/>
      <c r="DTE87" s="60"/>
      <c r="DTF87" s="60"/>
      <c r="DTG87" s="60"/>
      <c r="DTH87" s="60"/>
      <c r="DTI87" s="60"/>
      <c r="DTJ87" s="60"/>
      <c r="DTK87" s="60"/>
      <c r="DTL87" s="60"/>
      <c r="DTM87" s="60"/>
      <c r="DTN87" s="60"/>
      <c r="DTO87" s="60"/>
      <c r="DTP87" s="60"/>
      <c r="DTQ87" s="60"/>
      <c r="DTR87" s="60"/>
      <c r="DTS87" s="60"/>
      <c r="DTT87" s="60"/>
      <c r="DTU87" s="60"/>
      <c r="DTV87" s="60"/>
      <c r="DTW87" s="60"/>
      <c r="DTX87" s="60"/>
      <c r="DTY87" s="60"/>
      <c r="DTZ87" s="60"/>
      <c r="DUA87" s="60"/>
      <c r="DUB87" s="60"/>
      <c r="DUC87" s="60"/>
      <c r="DUD87" s="60"/>
      <c r="DUE87" s="60"/>
      <c r="DUF87" s="60"/>
      <c r="DUG87" s="60"/>
      <c r="DUH87" s="60"/>
      <c r="DUI87" s="60"/>
      <c r="DUJ87" s="60"/>
      <c r="DUK87" s="60"/>
      <c r="DUL87" s="60"/>
      <c r="DUM87" s="60"/>
      <c r="DUN87" s="60"/>
      <c r="DUO87" s="60"/>
      <c r="DUP87" s="60"/>
      <c r="DUQ87" s="60"/>
      <c r="DUR87" s="60"/>
      <c r="DUS87" s="60"/>
      <c r="DUT87" s="60"/>
      <c r="DUU87" s="60"/>
      <c r="DUV87" s="60"/>
      <c r="DUW87" s="60"/>
      <c r="DUX87" s="60"/>
      <c r="DUY87" s="60"/>
      <c r="DUZ87" s="60"/>
      <c r="DVA87" s="60"/>
      <c r="DVB87" s="60"/>
      <c r="DVC87" s="60"/>
      <c r="DVD87" s="60"/>
      <c r="DVE87" s="60"/>
      <c r="DVF87" s="60"/>
      <c r="DVG87" s="60"/>
      <c r="DVH87" s="60"/>
      <c r="DVI87" s="60"/>
      <c r="DVJ87" s="60"/>
      <c r="DVK87" s="60"/>
      <c r="DVL87" s="60"/>
      <c r="DVM87" s="60"/>
      <c r="DVN87" s="60"/>
      <c r="DVO87" s="60"/>
      <c r="DVP87" s="60"/>
      <c r="DVQ87" s="60"/>
      <c r="DVR87" s="60"/>
      <c r="DVS87" s="60"/>
      <c r="DVT87" s="60"/>
      <c r="DVU87" s="60"/>
      <c r="DVV87" s="60"/>
      <c r="DVW87" s="60"/>
      <c r="DVX87" s="60"/>
      <c r="DVY87" s="60"/>
      <c r="DVZ87" s="60"/>
      <c r="DWA87" s="60"/>
      <c r="DWB87" s="60"/>
      <c r="DWC87" s="60"/>
      <c r="DWD87" s="60"/>
      <c r="DWE87" s="60"/>
      <c r="DWF87" s="60"/>
      <c r="DWG87" s="60"/>
      <c r="DWH87" s="60"/>
      <c r="DWI87" s="60"/>
      <c r="DWJ87" s="60"/>
      <c r="DWK87" s="60"/>
      <c r="DWL87" s="60"/>
      <c r="DWM87" s="60"/>
      <c r="DWN87" s="60"/>
      <c r="DWO87" s="60"/>
      <c r="DWP87" s="60"/>
      <c r="DWQ87" s="60"/>
      <c r="DWR87" s="60"/>
      <c r="DWS87" s="60"/>
      <c r="DWT87" s="60"/>
      <c r="DWU87" s="60"/>
      <c r="DWV87" s="60"/>
      <c r="DWW87" s="60"/>
      <c r="DWX87" s="60"/>
      <c r="DWY87" s="60"/>
      <c r="DWZ87" s="60"/>
      <c r="DXA87" s="60"/>
      <c r="DXB87" s="60"/>
      <c r="DXC87" s="60"/>
      <c r="DXD87" s="60"/>
      <c r="DXE87" s="60"/>
      <c r="DXF87" s="60"/>
      <c r="DXG87" s="60"/>
      <c r="DXH87" s="60"/>
      <c r="DXI87" s="60"/>
      <c r="DXJ87" s="60"/>
      <c r="DXK87" s="60"/>
      <c r="DXL87" s="60"/>
      <c r="DXM87" s="60"/>
      <c r="DXN87" s="60"/>
      <c r="DXO87" s="60"/>
      <c r="DXP87" s="60"/>
      <c r="DXQ87" s="60"/>
      <c r="DXR87" s="60"/>
      <c r="DXS87" s="60"/>
      <c r="DXT87" s="60"/>
      <c r="DXU87" s="60"/>
      <c r="DXV87" s="60"/>
      <c r="DXW87" s="60"/>
      <c r="DXX87" s="60"/>
      <c r="DXY87" s="60"/>
      <c r="DXZ87" s="60"/>
      <c r="DYA87" s="60"/>
      <c r="DYB87" s="60"/>
      <c r="DYC87" s="60"/>
      <c r="DYD87" s="60"/>
      <c r="DYE87" s="60"/>
      <c r="DYF87" s="60"/>
      <c r="DYG87" s="60"/>
      <c r="DYH87" s="60"/>
      <c r="DYI87" s="60"/>
      <c r="DYJ87" s="60"/>
      <c r="DYK87" s="60"/>
      <c r="DYL87" s="60"/>
      <c r="DYM87" s="60"/>
      <c r="DYN87" s="60"/>
      <c r="DYO87" s="60"/>
      <c r="DYP87" s="60"/>
      <c r="DYQ87" s="60"/>
      <c r="DYR87" s="60"/>
      <c r="DYS87" s="60"/>
      <c r="DYT87" s="60"/>
      <c r="DYU87" s="60"/>
      <c r="DYV87" s="60"/>
      <c r="DYW87" s="60"/>
      <c r="DYX87" s="60"/>
      <c r="DYY87" s="60"/>
      <c r="DYZ87" s="60"/>
      <c r="DZA87" s="60"/>
      <c r="DZB87" s="60"/>
      <c r="DZC87" s="60"/>
      <c r="DZD87" s="60"/>
      <c r="DZE87" s="60"/>
      <c r="DZF87" s="60"/>
      <c r="DZG87" s="60"/>
      <c r="DZH87" s="60"/>
      <c r="DZI87" s="60"/>
      <c r="DZJ87" s="60"/>
      <c r="DZK87" s="60"/>
      <c r="DZL87" s="60"/>
      <c r="DZM87" s="60"/>
      <c r="DZN87" s="60"/>
      <c r="DZO87" s="60"/>
      <c r="DZP87" s="60"/>
      <c r="DZQ87" s="60"/>
      <c r="DZR87" s="60"/>
      <c r="DZS87" s="60"/>
      <c r="DZT87" s="60"/>
      <c r="DZU87" s="60"/>
      <c r="DZV87" s="60"/>
      <c r="DZW87" s="60"/>
      <c r="DZX87" s="60"/>
      <c r="DZY87" s="60"/>
      <c r="DZZ87" s="60"/>
      <c r="EAA87" s="60"/>
      <c r="EAB87" s="60"/>
      <c r="EAC87" s="60"/>
      <c r="EAD87" s="60"/>
      <c r="EAE87" s="60"/>
      <c r="EAF87" s="60"/>
      <c r="EAG87" s="60"/>
      <c r="EAH87" s="60"/>
      <c r="EAI87" s="60"/>
      <c r="EAJ87" s="60"/>
      <c r="EAK87" s="60"/>
      <c r="EAL87" s="60"/>
      <c r="EAM87" s="60"/>
      <c r="EAN87" s="60"/>
      <c r="EAO87" s="60"/>
      <c r="EAP87" s="60"/>
      <c r="EAQ87" s="60"/>
      <c r="EAR87" s="60"/>
      <c r="EAS87" s="60"/>
      <c r="EAT87" s="60"/>
      <c r="EAU87" s="60"/>
      <c r="EAV87" s="60"/>
      <c r="EAW87" s="60"/>
      <c r="EAX87" s="60"/>
      <c r="EAY87" s="60"/>
      <c r="EAZ87" s="60"/>
      <c r="EBA87" s="60"/>
      <c r="EBB87" s="60"/>
      <c r="EBC87" s="60"/>
      <c r="EBD87" s="60"/>
      <c r="EBE87" s="60"/>
      <c r="EBF87" s="60"/>
      <c r="EBG87" s="60"/>
      <c r="EBH87" s="60"/>
      <c r="EBI87" s="60"/>
      <c r="EBJ87" s="60"/>
      <c r="EBK87" s="60"/>
      <c r="EBL87" s="60"/>
      <c r="EBM87" s="60"/>
      <c r="EBN87" s="60"/>
      <c r="EBO87" s="60"/>
      <c r="EBP87" s="60"/>
      <c r="EBQ87" s="60"/>
      <c r="EBR87" s="60"/>
      <c r="EBS87" s="60"/>
      <c r="EBT87" s="60"/>
      <c r="EBU87" s="60"/>
      <c r="EBV87" s="60"/>
      <c r="EBW87" s="60"/>
      <c r="EBX87" s="60"/>
      <c r="EBY87" s="60"/>
      <c r="EBZ87" s="60"/>
      <c r="ECA87" s="60"/>
      <c r="ECB87" s="60"/>
      <c r="ECC87" s="60"/>
      <c r="ECD87" s="60"/>
      <c r="ECE87" s="60"/>
      <c r="ECF87" s="60"/>
      <c r="ECG87" s="60"/>
      <c r="ECH87" s="60"/>
      <c r="ECI87" s="60"/>
      <c r="ECJ87" s="60"/>
      <c r="ECK87" s="60"/>
      <c r="ECL87" s="60"/>
      <c r="ECM87" s="60"/>
      <c r="ECN87" s="60"/>
      <c r="ECO87" s="60"/>
      <c r="ECP87" s="60"/>
      <c r="ECQ87" s="60"/>
      <c r="ECR87" s="60"/>
      <c r="ECS87" s="60"/>
      <c r="ECT87" s="60"/>
      <c r="ECU87" s="60"/>
      <c r="ECV87" s="60"/>
      <c r="ECW87" s="60"/>
      <c r="ECX87" s="60"/>
      <c r="ECY87" s="60"/>
      <c r="ECZ87" s="60"/>
      <c r="EDA87" s="60"/>
      <c r="EDB87" s="60"/>
      <c r="EDC87" s="60"/>
      <c r="EDD87" s="60"/>
      <c r="EDE87" s="60"/>
      <c r="EDF87" s="60"/>
      <c r="EDG87" s="60"/>
      <c r="EDH87" s="60"/>
      <c r="EDI87" s="60"/>
      <c r="EDJ87" s="60"/>
      <c r="EDK87" s="60"/>
      <c r="EDL87" s="60"/>
      <c r="EDM87" s="60"/>
      <c r="EDN87" s="60"/>
      <c r="EDO87" s="60"/>
      <c r="EDP87" s="60"/>
      <c r="EDQ87" s="60"/>
      <c r="EDR87" s="60"/>
      <c r="EDS87" s="60"/>
      <c r="EDT87" s="60"/>
      <c r="EDU87" s="60"/>
      <c r="EDV87" s="60"/>
      <c r="EDW87" s="60"/>
      <c r="EDX87" s="60"/>
      <c r="EDY87" s="60"/>
      <c r="EDZ87" s="60"/>
      <c r="EEA87" s="60"/>
      <c r="EEB87" s="60"/>
      <c r="EEC87" s="60"/>
      <c r="EED87" s="60"/>
      <c r="EEE87" s="60"/>
      <c r="EEF87" s="60"/>
      <c r="EEG87" s="60"/>
      <c r="EEH87" s="60"/>
      <c r="EEI87" s="60"/>
      <c r="EEJ87" s="60"/>
      <c r="EEK87" s="60"/>
      <c r="EEL87" s="60"/>
      <c r="EEM87" s="60"/>
      <c r="EEN87" s="60"/>
      <c r="EEO87" s="60"/>
      <c r="EEP87" s="60"/>
      <c r="EEQ87" s="60"/>
      <c r="EER87" s="60"/>
      <c r="EES87" s="60"/>
      <c r="EET87" s="60"/>
      <c r="EEU87" s="60"/>
      <c r="EEV87" s="60"/>
      <c r="EEW87" s="60"/>
      <c r="EEX87" s="60"/>
      <c r="EEY87" s="60"/>
      <c r="EEZ87" s="60"/>
      <c r="EFA87" s="60"/>
      <c r="EFB87" s="60"/>
      <c r="EFC87" s="60"/>
      <c r="EFD87" s="60"/>
      <c r="EFE87" s="60"/>
      <c r="EFF87" s="60"/>
      <c r="EFG87" s="60"/>
      <c r="EFH87" s="60"/>
      <c r="EFI87" s="60"/>
      <c r="EFJ87" s="60"/>
      <c r="EFK87" s="60"/>
      <c r="EFL87" s="60"/>
      <c r="EFM87" s="60"/>
      <c r="EFN87" s="60"/>
      <c r="EFO87" s="60"/>
      <c r="EFP87" s="60"/>
      <c r="EFQ87" s="60"/>
      <c r="EFR87" s="60"/>
      <c r="EFS87" s="60"/>
      <c r="EFT87" s="60"/>
      <c r="EFU87" s="60"/>
      <c r="EFV87" s="60"/>
      <c r="EFW87" s="60"/>
      <c r="EFX87" s="60"/>
      <c r="EFY87" s="60"/>
      <c r="EFZ87" s="60"/>
      <c r="EGA87" s="60"/>
      <c r="EGB87" s="60"/>
      <c r="EGC87" s="60"/>
      <c r="EGD87" s="60"/>
      <c r="EGE87" s="60"/>
      <c r="EGF87" s="60"/>
      <c r="EGG87" s="60"/>
      <c r="EGH87" s="60"/>
      <c r="EGI87" s="60"/>
      <c r="EGJ87" s="60"/>
      <c r="EGK87" s="60"/>
      <c r="EGL87" s="60"/>
      <c r="EGM87" s="60"/>
      <c r="EGN87" s="60"/>
      <c r="EGO87" s="60"/>
      <c r="EGP87" s="60"/>
      <c r="EGQ87" s="60"/>
      <c r="EGR87" s="60"/>
      <c r="EGS87" s="60"/>
      <c r="EGT87" s="60"/>
      <c r="EGU87" s="60"/>
      <c r="EGV87" s="60"/>
      <c r="EGW87" s="60"/>
      <c r="EGX87" s="60"/>
      <c r="EGY87" s="60"/>
      <c r="EGZ87" s="60"/>
      <c r="EHA87" s="60"/>
      <c r="EHB87" s="60"/>
      <c r="EHC87" s="60"/>
      <c r="EHD87" s="60"/>
      <c r="EHE87" s="60"/>
      <c r="EHF87" s="60"/>
      <c r="EHG87" s="60"/>
      <c r="EHH87" s="60"/>
      <c r="EHI87" s="60"/>
      <c r="EHJ87" s="60"/>
      <c r="EHK87" s="60"/>
      <c r="EHL87" s="60"/>
      <c r="EHM87" s="60"/>
      <c r="EHN87" s="60"/>
      <c r="EHO87" s="60"/>
      <c r="EHP87" s="60"/>
      <c r="EHQ87" s="60"/>
      <c r="EHR87" s="60"/>
      <c r="EHS87" s="60"/>
      <c r="EHT87" s="60"/>
      <c r="EHU87" s="60"/>
      <c r="EHV87" s="60"/>
      <c r="EHW87" s="60"/>
      <c r="EHX87" s="60"/>
      <c r="EHY87" s="60"/>
      <c r="EHZ87" s="60"/>
      <c r="EIA87" s="60"/>
      <c r="EIB87" s="60"/>
      <c r="EIC87" s="60"/>
      <c r="EID87" s="60"/>
      <c r="EIE87" s="60"/>
      <c r="EIF87" s="60"/>
      <c r="EIG87" s="60"/>
      <c r="EIH87" s="60"/>
      <c r="EII87" s="60"/>
      <c r="EIJ87" s="60"/>
      <c r="EIK87" s="60"/>
      <c r="EIL87" s="60"/>
      <c r="EIM87" s="60"/>
      <c r="EIN87" s="60"/>
      <c r="EIO87" s="60"/>
      <c r="EIP87" s="60"/>
      <c r="EIQ87" s="60"/>
      <c r="EIR87" s="60"/>
      <c r="EIS87" s="60"/>
      <c r="EIT87" s="60"/>
      <c r="EIU87" s="60"/>
      <c r="EIV87" s="60"/>
      <c r="EIW87" s="60"/>
      <c r="EIX87" s="60"/>
      <c r="EIY87" s="60"/>
      <c r="EIZ87" s="60"/>
      <c r="EJA87" s="60"/>
      <c r="EJB87" s="60"/>
      <c r="EJC87" s="60"/>
      <c r="EJD87" s="60"/>
      <c r="EJE87" s="60"/>
      <c r="EJF87" s="60"/>
      <c r="EJG87" s="60"/>
      <c r="EJH87" s="60"/>
      <c r="EJI87" s="60"/>
      <c r="EJJ87" s="60"/>
      <c r="EJK87" s="60"/>
      <c r="EJL87" s="60"/>
      <c r="EJM87" s="60"/>
      <c r="EJN87" s="60"/>
      <c r="EJO87" s="60"/>
      <c r="EJP87" s="60"/>
      <c r="EJQ87" s="60"/>
      <c r="EJR87" s="60"/>
      <c r="EJS87" s="60"/>
      <c r="EJT87" s="60"/>
      <c r="EJU87" s="60"/>
      <c r="EJV87" s="60"/>
      <c r="EJW87" s="60"/>
      <c r="EJX87" s="60"/>
      <c r="EJY87" s="60"/>
      <c r="EJZ87" s="60"/>
      <c r="EKA87" s="60"/>
      <c r="EKB87" s="60"/>
      <c r="EKC87" s="60"/>
      <c r="EKD87" s="60"/>
      <c r="EKE87" s="60"/>
      <c r="EKF87" s="60"/>
      <c r="EKG87" s="60"/>
      <c r="EKH87" s="60"/>
      <c r="EKI87" s="60"/>
      <c r="EKJ87" s="60"/>
      <c r="EKK87" s="60"/>
      <c r="EKL87" s="60"/>
      <c r="EKM87" s="60"/>
      <c r="EKN87" s="60"/>
      <c r="EKO87" s="60"/>
      <c r="EKP87" s="60"/>
      <c r="EKQ87" s="60"/>
      <c r="EKR87" s="60"/>
      <c r="EKS87" s="60"/>
      <c r="EKT87" s="60"/>
      <c r="EKU87" s="60"/>
      <c r="EKV87" s="60"/>
      <c r="EKW87" s="60"/>
      <c r="EKX87" s="60"/>
      <c r="EKY87" s="60"/>
      <c r="EKZ87" s="60"/>
      <c r="ELA87" s="60"/>
      <c r="ELB87" s="60"/>
      <c r="ELC87" s="60"/>
      <c r="ELD87" s="60"/>
      <c r="ELE87" s="60"/>
      <c r="ELF87" s="60"/>
      <c r="ELG87" s="60"/>
      <c r="ELH87" s="60"/>
      <c r="ELI87" s="60"/>
      <c r="ELJ87" s="60"/>
      <c r="ELK87" s="60"/>
      <c r="ELL87" s="60"/>
      <c r="ELM87" s="60"/>
      <c r="ELN87" s="60"/>
      <c r="ELO87" s="60"/>
      <c r="ELP87" s="60"/>
      <c r="ELQ87" s="60"/>
      <c r="ELR87" s="60"/>
      <c r="ELS87" s="60"/>
      <c r="ELT87" s="60"/>
      <c r="ELU87" s="60"/>
      <c r="ELV87" s="60"/>
      <c r="ELW87" s="60"/>
      <c r="ELX87" s="60"/>
      <c r="ELY87" s="60"/>
      <c r="ELZ87" s="60"/>
      <c r="EMA87" s="60"/>
      <c r="EMB87" s="60"/>
      <c r="EMC87" s="60"/>
      <c r="EMD87" s="60"/>
      <c r="EME87" s="60"/>
      <c r="EMF87" s="60"/>
      <c r="EMG87" s="60"/>
      <c r="EMH87" s="60"/>
      <c r="EMI87" s="60"/>
      <c r="EMJ87" s="60"/>
      <c r="EMK87" s="60"/>
      <c r="EML87" s="60"/>
      <c r="EMM87" s="60"/>
      <c r="EMN87" s="60"/>
      <c r="EMO87" s="60"/>
      <c r="EMP87" s="60"/>
      <c r="EMQ87" s="60"/>
      <c r="EMR87" s="60"/>
      <c r="EMS87" s="60"/>
      <c r="EMT87" s="60"/>
      <c r="EMU87" s="60"/>
      <c r="EMV87" s="60"/>
      <c r="EMW87" s="60"/>
      <c r="EMX87" s="60"/>
      <c r="EMY87" s="60"/>
      <c r="EMZ87" s="60"/>
      <c r="ENA87" s="60"/>
      <c r="ENB87" s="60"/>
      <c r="ENC87" s="60"/>
      <c r="END87" s="60"/>
      <c r="ENE87" s="60"/>
      <c r="ENF87" s="60"/>
      <c r="ENG87" s="60"/>
      <c r="ENH87" s="60"/>
      <c r="ENI87" s="60"/>
      <c r="ENJ87" s="60"/>
      <c r="ENK87" s="60"/>
      <c r="ENL87" s="60"/>
      <c r="ENM87" s="60"/>
      <c r="ENN87" s="60"/>
      <c r="ENO87" s="60"/>
      <c r="ENP87" s="60"/>
      <c r="ENQ87" s="60"/>
      <c r="ENR87" s="60"/>
      <c r="ENS87" s="60"/>
      <c r="ENT87" s="60"/>
      <c r="ENU87" s="60"/>
      <c r="ENV87" s="60"/>
      <c r="ENW87" s="60"/>
      <c r="ENX87" s="60"/>
      <c r="ENY87" s="60"/>
      <c r="ENZ87" s="60"/>
      <c r="EOA87" s="60"/>
      <c r="EOB87" s="60"/>
      <c r="EOC87" s="60"/>
      <c r="EOD87" s="60"/>
      <c r="EOE87" s="60"/>
      <c r="EOF87" s="60"/>
      <c r="EOG87" s="60"/>
      <c r="EOH87" s="60"/>
      <c r="EOI87" s="60"/>
      <c r="EOJ87" s="60"/>
      <c r="EOK87" s="60"/>
      <c r="EOL87" s="60"/>
      <c r="EOM87" s="60"/>
      <c r="EON87" s="60"/>
      <c r="EOO87" s="60"/>
      <c r="EOP87" s="60"/>
      <c r="EOQ87" s="60"/>
      <c r="EOR87" s="60"/>
      <c r="EOS87" s="60"/>
      <c r="EOT87" s="60"/>
      <c r="EOU87" s="60"/>
      <c r="EOV87" s="60"/>
      <c r="EOW87" s="60"/>
      <c r="EOX87" s="60"/>
      <c r="EOY87" s="60"/>
      <c r="EOZ87" s="60"/>
      <c r="EPA87" s="60"/>
      <c r="EPB87" s="60"/>
      <c r="EPC87" s="60"/>
      <c r="EPD87" s="60"/>
      <c r="EPE87" s="60"/>
      <c r="EPF87" s="60"/>
      <c r="EPG87" s="60"/>
      <c r="EPH87" s="60"/>
      <c r="EPI87" s="60"/>
      <c r="EPJ87" s="60"/>
      <c r="EPK87" s="60"/>
      <c r="EPL87" s="60"/>
      <c r="EPM87" s="60"/>
      <c r="EPN87" s="60"/>
      <c r="EPO87" s="60"/>
      <c r="EPP87" s="60"/>
      <c r="EPQ87" s="60"/>
      <c r="EPR87" s="60"/>
      <c r="EPS87" s="60"/>
      <c r="EPT87" s="60"/>
      <c r="EPU87" s="60"/>
      <c r="EPV87" s="60"/>
      <c r="EPW87" s="60"/>
      <c r="EPX87" s="60"/>
      <c r="EPY87" s="60"/>
      <c r="EPZ87" s="60"/>
      <c r="EQA87" s="60"/>
      <c r="EQB87" s="60"/>
      <c r="EQC87" s="60"/>
      <c r="EQD87" s="60"/>
      <c r="EQE87" s="60"/>
      <c r="EQF87" s="60"/>
      <c r="EQG87" s="60"/>
      <c r="EQH87" s="60"/>
      <c r="EQI87" s="60"/>
      <c r="EQJ87" s="60"/>
      <c r="EQK87" s="60"/>
      <c r="EQL87" s="60"/>
      <c r="EQM87" s="60"/>
      <c r="EQN87" s="60"/>
      <c r="EQO87" s="60"/>
      <c r="EQP87" s="60"/>
      <c r="EQQ87" s="60"/>
      <c r="EQR87" s="60"/>
      <c r="EQS87" s="60"/>
      <c r="EQT87" s="60"/>
      <c r="EQU87" s="60"/>
      <c r="EQV87" s="60"/>
      <c r="EQW87" s="60"/>
      <c r="EQX87" s="60"/>
      <c r="EQY87" s="60"/>
      <c r="EQZ87" s="60"/>
      <c r="ERA87" s="60"/>
      <c r="ERB87" s="60"/>
      <c r="ERC87" s="60"/>
      <c r="ERD87" s="60"/>
      <c r="ERE87" s="60"/>
      <c r="ERF87" s="60"/>
      <c r="ERG87" s="60"/>
      <c r="ERH87" s="60"/>
      <c r="ERI87" s="60"/>
      <c r="ERJ87" s="60"/>
      <c r="ERK87" s="60"/>
      <c r="ERL87" s="60"/>
      <c r="ERM87" s="60"/>
      <c r="ERN87" s="60"/>
      <c r="ERO87" s="60"/>
      <c r="ERP87" s="60"/>
      <c r="ERQ87" s="60"/>
      <c r="ERR87" s="60"/>
      <c r="ERS87" s="60"/>
      <c r="ERT87" s="60"/>
      <c r="ERU87" s="60"/>
      <c r="ERV87" s="60"/>
      <c r="ERW87" s="60"/>
      <c r="ERX87" s="60"/>
      <c r="ERY87" s="60"/>
      <c r="ERZ87" s="60"/>
      <c r="ESA87" s="60"/>
      <c r="ESB87" s="60"/>
      <c r="ESC87" s="60"/>
      <c r="ESD87" s="60"/>
      <c r="ESE87" s="60"/>
      <c r="ESF87" s="60"/>
      <c r="ESG87" s="60"/>
      <c r="ESH87" s="60"/>
      <c r="ESI87" s="60"/>
      <c r="ESJ87" s="60"/>
      <c r="ESK87" s="60"/>
      <c r="ESL87" s="60"/>
      <c r="ESM87" s="60"/>
      <c r="ESN87" s="60"/>
      <c r="ESO87" s="60"/>
      <c r="ESP87" s="60"/>
      <c r="ESQ87" s="60"/>
      <c r="ESR87" s="60"/>
      <c r="ESS87" s="60"/>
      <c r="EST87" s="60"/>
      <c r="ESU87" s="60"/>
      <c r="ESV87" s="60"/>
      <c r="ESW87" s="60"/>
      <c r="ESX87" s="60"/>
      <c r="ESY87" s="60"/>
      <c r="ESZ87" s="60"/>
      <c r="ETA87" s="60"/>
      <c r="ETB87" s="60"/>
      <c r="ETC87" s="60"/>
      <c r="ETD87" s="60"/>
      <c r="ETE87" s="60"/>
      <c r="ETF87" s="60"/>
      <c r="ETG87" s="60"/>
      <c r="ETH87" s="60"/>
      <c r="ETI87" s="60"/>
      <c r="ETJ87" s="60"/>
      <c r="ETK87" s="60"/>
      <c r="ETL87" s="60"/>
      <c r="ETM87" s="60"/>
      <c r="ETN87" s="60"/>
      <c r="ETO87" s="60"/>
      <c r="ETP87" s="60"/>
      <c r="ETQ87" s="60"/>
      <c r="ETR87" s="60"/>
      <c r="ETS87" s="60"/>
      <c r="ETT87" s="60"/>
      <c r="ETU87" s="60"/>
      <c r="ETV87" s="60"/>
      <c r="ETW87" s="60"/>
      <c r="ETX87" s="60"/>
      <c r="ETY87" s="60"/>
      <c r="ETZ87" s="60"/>
      <c r="EUA87" s="60"/>
      <c r="EUB87" s="60"/>
      <c r="EUC87" s="60"/>
      <c r="EUD87" s="60"/>
      <c r="EUE87" s="60"/>
      <c r="EUF87" s="60"/>
      <c r="EUG87" s="60"/>
      <c r="EUH87" s="60"/>
      <c r="EUI87" s="60"/>
      <c r="EUJ87" s="60"/>
      <c r="EUK87" s="60"/>
      <c r="EUL87" s="60"/>
      <c r="EUM87" s="60"/>
      <c r="EUN87" s="60"/>
      <c r="EUO87" s="60"/>
      <c r="EUP87" s="60"/>
      <c r="EUQ87" s="60"/>
      <c r="EUR87" s="60"/>
      <c r="EUS87" s="60"/>
      <c r="EUT87" s="60"/>
      <c r="EUU87" s="60"/>
      <c r="EUV87" s="60"/>
      <c r="EUW87" s="60"/>
      <c r="EUX87" s="60"/>
      <c r="EUY87" s="60"/>
      <c r="EUZ87" s="60"/>
      <c r="EVA87" s="60"/>
      <c r="EVB87" s="60"/>
      <c r="EVC87" s="60"/>
      <c r="EVD87" s="60"/>
      <c r="EVE87" s="60"/>
      <c r="EVF87" s="60"/>
      <c r="EVG87" s="60"/>
      <c r="EVH87" s="60"/>
      <c r="EVI87" s="60"/>
      <c r="EVJ87" s="60"/>
      <c r="EVK87" s="60"/>
      <c r="EVL87" s="60"/>
      <c r="EVM87" s="60"/>
      <c r="EVN87" s="60"/>
      <c r="EVO87" s="60"/>
      <c r="EVP87" s="60"/>
      <c r="EVQ87" s="60"/>
      <c r="EVR87" s="60"/>
      <c r="EVS87" s="60"/>
      <c r="EVT87" s="60"/>
      <c r="EVU87" s="60"/>
      <c r="EVV87" s="60"/>
      <c r="EVW87" s="60"/>
      <c r="EVX87" s="60"/>
      <c r="EVY87" s="60"/>
      <c r="EVZ87" s="60"/>
      <c r="EWA87" s="60"/>
      <c r="EWB87" s="60"/>
      <c r="EWC87" s="60"/>
      <c r="EWD87" s="60"/>
      <c r="EWE87" s="60"/>
      <c r="EWF87" s="60"/>
      <c r="EWG87" s="60"/>
      <c r="EWH87" s="60"/>
      <c r="EWI87" s="60"/>
      <c r="EWJ87" s="60"/>
      <c r="EWK87" s="60"/>
      <c r="EWL87" s="60"/>
      <c r="EWM87" s="60"/>
      <c r="EWN87" s="60"/>
      <c r="EWO87" s="60"/>
      <c r="EWP87" s="60"/>
      <c r="EWQ87" s="60"/>
      <c r="EWR87" s="60"/>
      <c r="EWS87" s="60"/>
      <c r="EWT87" s="60"/>
      <c r="EWU87" s="60"/>
      <c r="EWV87" s="60"/>
      <c r="EWW87" s="60"/>
      <c r="EWX87" s="60"/>
      <c r="EWY87" s="60"/>
      <c r="EWZ87" s="60"/>
      <c r="EXA87" s="60"/>
      <c r="EXB87" s="60"/>
      <c r="EXC87" s="60"/>
      <c r="EXD87" s="60"/>
      <c r="EXE87" s="60"/>
      <c r="EXF87" s="60"/>
      <c r="EXG87" s="60"/>
      <c r="EXH87" s="60"/>
      <c r="EXI87" s="60"/>
      <c r="EXJ87" s="60"/>
      <c r="EXK87" s="60"/>
      <c r="EXL87" s="60"/>
      <c r="EXM87" s="60"/>
      <c r="EXN87" s="60"/>
      <c r="EXO87" s="60"/>
      <c r="EXP87" s="60"/>
      <c r="EXQ87" s="60"/>
      <c r="EXR87" s="60"/>
      <c r="EXS87" s="60"/>
      <c r="EXT87" s="60"/>
      <c r="EXU87" s="60"/>
      <c r="EXV87" s="60"/>
      <c r="EXW87" s="60"/>
      <c r="EXX87" s="60"/>
      <c r="EXY87" s="60"/>
      <c r="EXZ87" s="60"/>
      <c r="EYA87" s="60"/>
      <c r="EYB87" s="60"/>
      <c r="EYC87" s="60"/>
      <c r="EYD87" s="60"/>
      <c r="EYE87" s="60"/>
      <c r="EYF87" s="60"/>
      <c r="EYG87" s="60"/>
      <c r="EYH87" s="60"/>
      <c r="EYI87" s="60"/>
      <c r="EYJ87" s="60"/>
      <c r="EYK87" s="60"/>
      <c r="EYL87" s="60"/>
      <c r="EYM87" s="60"/>
      <c r="EYN87" s="60"/>
      <c r="EYO87" s="60"/>
      <c r="EYP87" s="60"/>
      <c r="EYQ87" s="60"/>
      <c r="EYR87" s="60"/>
      <c r="EYS87" s="60"/>
      <c r="EYT87" s="60"/>
      <c r="EYU87" s="60"/>
      <c r="EYV87" s="60"/>
      <c r="EYW87" s="60"/>
      <c r="EYX87" s="60"/>
      <c r="EYY87" s="60"/>
      <c r="EYZ87" s="60"/>
      <c r="EZA87" s="60"/>
      <c r="EZB87" s="60"/>
      <c r="EZC87" s="60"/>
      <c r="EZD87" s="60"/>
      <c r="EZE87" s="60"/>
      <c r="EZF87" s="60"/>
      <c r="EZG87" s="60"/>
      <c r="EZH87" s="60"/>
      <c r="EZI87" s="60"/>
      <c r="EZJ87" s="60"/>
      <c r="EZK87" s="60"/>
      <c r="EZL87" s="60"/>
      <c r="EZM87" s="60"/>
      <c r="EZN87" s="60"/>
      <c r="EZO87" s="60"/>
      <c r="EZP87" s="60"/>
      <c r="EZQ87" s="60"/>
      <c r="EZR87" s="60"/>
      <c r="EZS87" s="60"/>
      <c r="EZT87" s="60"/>
      <c r="EZU87" s="60"/>
      <c r="EZV87" s="60"/>
      <c r="EZW87" s="60"/>
      <c r="EZX87" s="60"/>
      <c r="EZY87" s="60"/>
      <c r="EZZ87" s="60"/>
      <c r="FAA87" s="60"/>
      <c r="FAB87" s="60"/>
      <c r="FAC87" s="60"/>
      <c r="FAD87" s="60"/>
      <c r="FAE87" s="60"/>
      <c r="FAF87" s="60"/>
      <c r="FAG87" s="60"/>
      <c r="FAH87" s="60"/>
      <c r="FAI87" s="60"/>
      <c r="FAJ87" s="60"/>
      <c r="FAK87" s="60"/>
      <c r="FAL87" s="60"/>
      <c r="FAM87" s="60"/>
      <c r="FAN87" s="60"/>
      <c r="FAO87" s="60"/>
      <c r="FAP87" s="60"/>
      <c r="FAQ87" s="60"/>
      <c r="FAR87" s="60"/>
      <c r="FAS87" s="60"/>
      <c r="FAT87" s="60"/>
      <c r="FAU87" s="60"/>
      <c r="FAV87" s="60"/>
      <c r="FAW87" s="60"/>
      <c r="FAX87" s="60"/>
      <c r="FAY87" s="60"/>
      <c r="FAZ87" s="60"/>
      <c r="FBA87" s="60"/>
      <c r="FBB87" s="60"/>
      <c r="FBC87" s="60"/>
      <c r="FBD87" s="60"/>
      <c r="FBE87" s="60"/>
      <c r="FBF87" s="60"/>
      <c r="FBG87" s="60"/>
      <c r="FBH87" s="60"/>
      <c r="FBI87" s="60"/>
      <c r="FBJ87" s="60"/>
      <c r="FBK87" s="60"/>
      <c r="FBL87" s="60"/>
      <c r="FBM87" s="60"/>
      <c r="FBN87" s="60"/>
      <c r="FBO87" s="60"/>
      <c r="FBP87" s="60"/>
      <c r="FBQ87" s="60"/>
      <c r="FBR87" s="60"/>
      <c r="FBS87" s="60"/>
      <c r="FBT87" s="60"/>
      <c r="FBU87" s="60"/>
      <c r="FBV87" s="60"/>
      <c r="FBW87" s="60"/>
      <c r="FBX87" s="60"/>
      <c r="FBY87" s="60"/>
      <c r="FBZ87" s="60"/>
      <c r="FCA87" s="60"/>
      <c r="FCB87" s="60"/>
      <c r="FCC87" s="60"/>
      <c r="FCD87" s="60"/>
      <c r="FCE87" s="60"/>
      <c r="FCF87" s="60"/>
      <c r="FCG87" s="60"/>
      <c r="FCH87" s="60"/>
      <c r="FCI87" s="60"/>
      <c r="FCJ87" s="60"/>
      <c r="FCK87" s="60"/>
      <c r="FCL87" s="60"/>
      <c r="FCM87" s="60"/>
      <c r="FCN87" s="60"/>
      <c r="FCO87" s="60"/>
      <c r="FCP87" s="60"/>
      <c r="FCQ87" s="60"/>
      <c r="FCR87" s="60"/>
      <c r="FCS87" s="60"/>
      <c r="FCT87" s="60"/>
      <c r="FCU87" s="60"/>
      <c r="FCV87" s="60"/>
      <c r="FCW87" s="60"/>
      <c r="FCX87" s="60"/>
      <c r="FCY87" s="60"/>
      <c r="FCZ87" s="60"/>
      <c r="FDA87" s="60"/>
      <c r="FDB87" s="60"/>
      <c r="FDC87" s="60"/>
      <c r="FDD87" s="60"/>
      <c r="FDE87" s="60"/>
      <c r="FDF87" s="60"/>
      <c r="FDG87" s="60"/>
      <c r="FDH87" s="60"/>
      <c r="FDI87" s="60"/>
      <c r="FDJ87" s="60"/>
      <c r="FDK87" s="60"/>
      <c r="FDL87" s="60"/>
      <c r="FDM87" s="60"/>
      <c r="FDN87" s="60"/>
      <c r="FDO87" s="60"/>
      <c r="FDP87" s="60"/>
      <c r="FDQ87" s="60"/>
      <c r="FDR87" s="60"/>
      <c r="FDS87" s="60"/>
      <c r="FDT87" s="60"/>
      <c r="FDU87" s="60"/>
      <c r="FDV87" s="60"/>
      <c r="FDW87" s="60"/>
      <c r="FDX87" s="60"/>
      <c r="FDY87" s="60"/>
      <c r="FDZ87" s="60"/>
      <c r="FEA87" s="60"/>
      <c r="FEB87" s="60"/>
      <c r="FEC87" s="60"/>
      <c r="FED87" s="60"/>
      <c r="FEE87" s="60"/>
      <c r="FEF87" s="60"/>
      <c r="FEG87" s="60"/>
      <c r="FEH87" s="60"/>
      <c r="FEI87" s="60"/>
      <c r="FEJ87" s="60"/>
      <c r="FEK87" s="60"/>
      <c r="FEL87" s="60"/>
      <c r="FEM87" s="60"/>
      <c r="FEN87" s="60"/>
      <c r="FEO87" s="60"/>
      <c r="FEP87" s="60"/>
      <c r="FEQ87" s="60"/>
      <c r="FER87" s="60"/>
      <c r="FES87" s="60"/>
      <c r="FET87" s="60"/>
      <c r="FEU87" s="60"/>
      <c r="FEV87" s="60"/>
      <c r="FEW87" s="60"/>
      <c r="FEX87" s="60"/>
      <c r="FEY87" s="60"/>
      <c r="FEZ87" s="60"/>
      <c r="FFA87" s="60"/>
      <c r="FFB87" s="60"/>
      <c r="FFC87" s="60"/>
      <c r="FFD87" s="60"/>
      <c r="FFE87" s="60"/>
      <c r="FFF87" s="60"/>
      <c r="FFG87" s="60"/>
      <c r="FFH87" s="60"/>
      <c r="FFI87" s="60"/>
      <c r="FFJ87" s="60"/>
      <c r="FFK87" s="60"/>
      <c r="FFL87" s="60"/>
      <c r="FFM87" s="60"/>
      <c r="FFN87" s="60"/>
      <c r="FFO87" s="60"/>
      <c r="FFP87" s="60"/>
      <c r="FFQ87" s="60"/>
      <c r="FFR87" s="60"/>
      <c r="FFS87" s="60"/>
      <c r="FFT87" s="60"/>
      <c r="FFU87" s="60"/>
      <c r="FFV87" s="60"/>
      <c r="FFW87" s="60"/>
      <c r="FFX87" s="60"/>
      <c r="FFY87" s="60"/>
      <c r="FFZ87" s="60"/>
      <c r="FGA87" s="60"/>
      <c r="FGB87" s="60"/>
      <c r="FGC87" s="60"/>
      <c r="FGD87" s="60"/>
      <c r="FGE87" s="60"/>
      <c r="FGF87" s="60"/>
      <c r="FGG87" s="60"/>
      <c r="FGH87" s="60"/>
      <c r="FGI87" s="60"/>
      <c r="FGJ87" s="60"/>
      <c r="FGK87" s="60"/>
      <c r="FGL87" s="60"/>
      <c r="FGM87" s="60"/>
      <c r="FGN87" s="60"/>
      <c r="FGO87" s="60"/>
      <c r="FGP87" s="60"/>
      <c r="FGQ87" s="60"/>
      <c r="FGR87" s="60"/>
      <c r="FGS87" s="60"/>
      <c r="FGT87" s="60"/>
      <c r="FGU87" s="60"/>
      <c r="FGV87" s="60"/>
      <c r="FGW87" s="60"/>
      <c r="FGX87" s="60"/>
      <c r="FGY87" s="60"/>
      <c r="FGZ87" s="60"/>
      <c r="FHA87" s="60"/>
      <c r="FHB87" s="60"/>
      <c r="FHC87" s="60"/>
      <c r="FHD87" s="60"/>
      <c r="FHE87" s="60"/>
      <c r="FHF87" s="60"/>
      <c r="FHG87" s="60"/>
      <c r="FHH87" s="60"/>
      <c r="FHI87" s="60"/>
      <c r="FHJ87" s="60"/>
      <c r="FHK87" s="60"/>
      <c r="FHL87" s="60"/>
      <c r="FHM87" s="60"/>
      <c r="FHN87" s="60"/>
      <c r="FHO87" s="60"/>
      <c r="FHP87" s="60"/>
      <c r="FHQ87" s="60"/>
      <c r="FHR87" s="60"/>
      <c r="FHS87" s="60"/>
      <c r="FHT87" s="60"/>
      <c r="FHU87" s="60"/>
      <c r="FHV87" s="60"/>
      <c r="FHW87" s="60"/>
      <c r="FHX87" s="60"/>
      <c r="FHY87" s="60"/>
      <c r="FHZ87" s="60"/>
      <c r="FIA87" s="60"/>
      <c r="FIB87" s="60"/>
      <c r="FIC87" s="60"/>
      <c r="FID87" s="60"/>
      <c r="FIE87" s="60"/>
      <c r="FIF87" s="60"/>
      <c r="FIG87" s="60"/>
      <c r="FIH87" s="60"/>
      <c r="FII87" s="60"/>
      <c r="FIJ87" s="60"/>
      <c r="FIK87" s="60"/>
      <c r="FIL87" s="60"/>
      <c r="FIM87" s="60"/>
      <c r="FIN87" s="60"/>
      <c r="FIO87" s="60"/>
      <c r="FIP87" s="60"/>
      <c r="FIQ87" s="60"/>
      <c r="FIR87" s="60"/>
      <c r="FIS87" s="60"/>
      <c r="FIT87" s="60"/>
      <c r="FIU87" s="60"/>
      <c r="FIV87" s="60"/>
      <c r="FIW87" s="60"/>
      <c r="FIX87" s="60"/>
      <c r="FIY87" s="60"/>
      <c r="FIZ87" s="60"/>
      <c r="FJA87" s="60"/>
      <c r="FJB87" s="60"/>
      <c r="FJC87" s="60"/>
      <c r="FJD87" s="60"/>
      <c r="FJE87" s="60"/>
      <c r="FJF87" s="60"/>
      <c r="FJG87" s="60"/>
      <c r="FJH87" s="60"/>
      <c r="FJI87" s="60"/>
      <c r="FJJ87" s="60"/>
      <c r="FJK87" s="60"/>
      <c r="FJL87" s="60"/>
      <c r="FJM87" s="60"/>
      <c r="FJN87" s="60"/>
      <c r="FJO87" s="60"/>
      <c r="FJP87" s="60"/>
      <c r="FJQ87" s="60"/>
      <c r="FJR87" s="60"/>
      <c r="FJS87" s="60"/>
      <c r="FJT87" s="60"/>
      <c r="FJU87" s="60"/>
      <c r="FJV87" s="60"/>
      <c r="FJW87" s="60"/>
      <c r="FJX87" s="60"/>
      <c r="FJY87" s="60"/>
      <c r="FJZ87" s="60"/>
      <c r="FKA87" s="60"/>
      <c r="FKB87" s="60"/>
      <c r="FKC87" s="60"/>
      <c r="FKD87" s="60"/>
      <c r="FKE87" s="60"/>
      <c r="FKF87" s="60"/>
      <c r="FKG87" s="60"/>
      <c r="FKH87" s="60"/>
      <c r="FKI87" s="60"/>
      <c r="FKJ87" s="60"/>
      <c r="FKK87" s="60"/>
      <c r="FKL87" s="60"/>
      <c r="FKM87" s="60"/>
      <c r="FKN87" s="60"/>
      <c r="FKO87" s="60"/>
      <c r="FKP87" s="60"/>
      <c r="FKQ87" s="60"/>
      <c r="FKR87" s="60"/>
      <c r="FKS87" s="60"/>
      <c r="FKT87" s="60"/>
      <c r="FKU87" s="60"/>
      <c r="FKV87" s="60"/>
      <c r="FKW87" s="60"/>
      <c r="FKX87" s="60"/>
      <c r="FKY87" s="60"/>
      <c r="FKZ87" s="60"/>
      <c r="FLA87" s="60"/>
      <c r="FLB87" s="60"/>
      <c r="FLC87" s="60"/>
      <c r="FLD87" s="60"/>
      <c r="FLE87" s="60"/>
      <c r="FLF87" s="60"/>
      <c r="FLG87" s="60"/>
      <c r="FLH87" s="60"/>
      <c r="FLI87" s="60"/>
      <c r="FLJ87" s="60"/>
      <c r="FLK87" s="60"/>
      <c r="FLL87" s="60"/>
      <c r="FLM87" s="60"/>
      <c r="FLN87" s="60"/>
      <c r="FLO87" s="60"/>
      <c r="FLP87" s="60"/>
      <c r="FLQ87" s="60"/>
      <c r="FLR87" s="60"/>
      <c r="FLS87" s="60"/>
      <c r="FLT87" s="60"/>
      <c r="FLU87" s="60"/>
      <c r="FLV87" s="60"/>
      <c r="FLW87" s="60"/>
      <c r="FLX87" s="60"/>
      <c r="FLY87" s="60"/>
      <c r="FLZ87" s="60"/>
      <c r="FMA87" s="60"/>
      <c r="FMB87" s="60"/>
      <c r="FMC87" s="60"/>
      <c r="FMD87" s="60"/>
      <c r="FME87" s="60"/>
      <c r="FMF87" s="60"/>
      <c r="FMG87" s="60"/>
      <c r="FMH87" s="60"/>
      <c r="FMI87" s="60"/>
      <c r="FMJ87" s="60"/>
      <c r="FMK87" s="60"/>
      <c r="FML87" s="60"/>
      <c r="FMM87" s="60"/>
      <c r="FMN87" s="60"/>
      <c r="FMO87" s="60"/>
      <c r="FMP87" s="60"/>
      <c r="FMQ87" s="60"/>
      <c r="FMR87" s="60"/>
      <c r="FMS87" s="60"/>
      <c r="FMT87" s="60"/>
      <c r="FMU87" s="60"/>
      <c r="FMV87" s="60"/>
      <c r="FMW87" s="60"/>
      <c r="FMX87" s="60"/>
      <c r="FMY87" s="60"/>
      <c r="FMZ87" s="60"/>
      <c r="FNA87" s="60"/>
      <c r="FNB87" s="60"/>
      <c r="FNC87" s="60"/>
      <c r="FND87" s="60"/>
      <c r="FNE87" s="60"/>
      <c r="FNF87" s="60"/>
      <c r="FNG87" s="60"/>
      <c r="FNH87" s="60"/>
      <c r="FNI87" s="60"/>
      <c r="FNJ87" s="60"/>
      <c r="FNK87" s="60"/>
      <c r="FNL87" s="60"/>
      <c r="FNM87" s="60"/>
      <c r="FNN87" s="60"/>
      <c r="FNO87" s="60"/>
      <c r="FNP87" s="60"/>
      <c r="FNQ87" s="60"/>
      <c r="FNR87" s="60"/>
      <c r="FNS87" s="60"/>
      <c r="FNT87" s="60"/>
      <c r="FNU87" s="60"/>
      <c r="FNV87" s="60"/>
      <c r="FNW87" s="60"/>
      <c r="FNX87" s="60"/>
      <c r="FNY87" s="60"/>
      <c r="FNZ87" s="60"/>
      <c r="FOA87" s="60"/>
      <c r="FOB87" s="60"/>
      <c r="FOC87" s="60"/>
      <c r="FOD87" s="60"/>
      <c r="FOE87" s="60"/>
      <c r="FOF87" s="60"/>
      <c r="FOG87" s="60"/>
      <c r="FOH87" s="60"/>
      <c r="FOI87" s="60"/>
      <c r="FOJ87" s="60"/>
      <c r="FOK87" s="60"/>
      <c r="FOL87" s="60"/>
      <c r="FOM87" s="60"/>
      <c r="FON87" s="60"/>
      <c r="FOO87" s="60"/>
      <c r="FOP87" s="60"/>
      <c r="FOQ87" s="60"/>
      <c r="FOR87" s="60"/>
      <c r="FOS87" s="60"/>
      <c r="FOT87" s="60"/>
      <c r="FOU87" s="60"/>
      <c r="FOV87" s="60"/>
      <c r="FOW87" s="60"/>
      <c r="FOX87" s="60"/>
      <c r="FOY87" s="60"/>
      <c r="FOZ87" s="60"/>
      <c r="FPA87" s="60"/>
      <c r="FPB87" s="60"/>
      <c r="FPC87" s="60"/>
      <c r="FPD87" s="60"/>
      <c r="FPE87" s="60"/>
      <c r="FPF87" s="60"/>
      <c r="FPG87" s="60"/>
      <c r="FPH87" s="60"/>
      <c r="FPI87" s="60"/>
      <c r="FPJ87" s="60"/>
      <c r="FPK87" s="60"/>
      <c r="FPL87" s="60"/>
      <c r="FPM87" s="60"/>
      <c r="FPN87" s="60"/>
      <c r="FPO87" s="60"/>
      <c r="FPP87" s="60"/>
      <c r="FPQ87" s="60"/>
      <c r="FPR87" s="60"/>
      <c r="FPS87" s="60"/>
      <c r="FPT87" s="60"/>
      <c r="FPU87" s="60"/>
      <c r="FPV87" s="60"/>
      <c r="FPW87" s="60"/>
      <c r="FPX87" s="60"/>
      <c r="FPY87" s="60"/>
      <c r="FPZ87" s="60"/>
      <c r="FQA87" s="60"/>
      <c r="FQB87" s="60"/>
      <c r="FQC87" s="60"/>
      <c r="FQD87" s="60"/>
      <c r="FQE87" s="60"/>
      <c r="FQF87" s="60"/>
      <c r="FQG87" s="60"/>
      <c r="FQH87" s="60"/>
      <c r="FQI87" s="60"/>
      <c r="FQJ87" s="60"/>
      <c r="FQK87" s="60"/>
      <c r="FQL87" s="60"/>
      <c r="FQM87" s="60"/>
      <c r="FQN87" s="60"/>
      <c r="FQO87" s="60"/>
      <c r="FQP87" s="60"/>
      <c r="FQQ87" s="60"/>
      <c r="FQR87" s="60"/>
      <c r="FQS87" s="60"/>
      <c r="FQT87" s="60"/>
      <c r="FQU87" s="60"/>
      <c r="FQV87" s="60"/>
      <c r="FQW87" s="60"/>
      <c r="FQX87" s="60"/>
      <c r="FQY87" s="60"/>
      <c r="FQZ87" s="60"/>
      <c r="FRA87" s="60"/>
      <c r="FRB87" s="60"/>
      <c r="FRC87" s="60"/>
      <c r="FRD87" s="60"/>
      <c r="FRE87" s="60"/>
      <c r="FRF87" s="60"/>
      <c r="FRG87" s="60"/>
      <c r="FRH87" s="60"/>
      <c r="FRI87" s="60"/>
      <c r="FRJ87" s="60"/>
      <c r="FRK87" s="60"/>
      <c r="FRL87" s="60"/>
      <c r="FRM87" s="60"/>
      <c r="FRN87" s="60"/>
      <c r="FRO87" s="60"/>
      <c r="FRP87" s="60"/>
      <c r="FRQ87" s="60"/>
      <c r="FRR87" s="60"/>
      <c r="FRS87" s="60"/>
      <c r="FRT87" s="60"/>
      <c r="FRU87" s="60"/>
      <c r="FRV87" s="60"/>
      <c r="FRW87" s="60"/>
      <c r="FRX87" s="60"/>
      <c r="FRY87" s="60"/>
      <c r="FRZ87" s="60"/>
      <c r="FSA87" s="60"/>
      <c r="FSB87" s="60"/>
      <c r="FSC87" s="60"/>
      <c r="FSD87" s="60"/>
      <c r="FSE87" s="60"/>
      <c r="FSF87" s="60"/>
      <c r="FSG87" s="60"/>
      <c r="FSH87" s="60"/>
      <c r="FSI87" s="60"/>
      <c r="FSJ87" s="60"/>
      <c r="FSK87" s="60"/>
      <c r="FSL87" s="60"/>
      <c r="FSM87" s="60"/>
      <c r="FSN87" s="60"/>
      <c r="FSO87" s="60"/>
      <c r="FSP87" s="60"/>
      <c r="FSQ87" s="60"/>
      <c r="FSR87" s="60"/>
      <c r="FSS87" s="60"/>
      <c r="FST87" s="60"/>
      <c r="FSU87" s="60"/>
      <c r="FSV87" s="60"/>
      <c r="FSW87" s="60"/>
      <c r="FSX87" s="60"/>
      <c r="FSY87" s="60"/>
      <c r="FSZ87" s="60"/>
      <c r="FTA87" s="60"/>
      <c r="FTB87" s="60"/>
      <c r="FTC87" s="60"/>
      <c r="FTD87" s="60"/>
      <c r="FTE87" s="60"/>
      <c r="FTF87" s="60"/>
      <c r="FTG87" s="60"/>
      <c r="FTH87" s="60"/>
      <c r="FTI87" s="60"/>
      <c r="FTJ87" s="60"/>
      <c r="FTK87" s="60"/>
      <c r="FTL87" s="60"/>
      <c r="FTM87" s="60"/>
      <c r="FTN87" s="60"/>
      <c r="FTO87" s="60"/>
      <c r="FTP87" s="60"/>
      <c r="FTQ87" s="60"/>
      <c r="FTR87" s="60"/>
      <c r="FTS87" s="60"/>
      <c r="FTT87" s="60"/>
      <c r="FTU87" s="60"/>
      <c r="FTV87" s="60"/>
      <c r="FTW87" s="60"/>
      <c r="FTX87" s="60"/>
      <c r="FTY87" s="60"/>
      <c r="FTZ87" s="60"/>
      <c r="FUA87" s="60"/>
      <c r="FUB87" s="60"/>
      <c r="FUC87" s="60"/>
      <c r="FUD87" s="60"/>
      <c r="FUE87" s="60"/>
      <c r="FUF87" s="60"/>
      <c r="FUG87" s="60"/>
      <c r="FUH87" s="60"/>
      <c r="FUI87" s="60"/>
      <c r="FUJ87" s="60"/>
      <c r="FUK87" s="60"/>
      <c r="FUL87" s="60"/>
      <c r="FUM87" s="60"/>
      <c r="FUN87" s="60"/>
      <c r="FUO87" s="60"/>
      <c r="FUP87" s="60"/>
      <c r="FUQ87" s="60"/>
      <c r="FUR87" s="60"/>
      <c r="FUS87" s="60"/>
      <c r="FUT87" s="60"/>
      <c r="FUU87" s="60"/>
      <c r="FUV87" s="60"/>
      <c r="FUW87" s="60"/>
      <c r="FUX87" s="60"/>
      <c r="FUY87" s="60"/>
      <c r="FUZ87" s="60"/>
      <c r="FVA87" s="60"/>
      <c r="FVB87" s="60"/>
      <c r="FVC87" s="60"/>
      <c r="FVD87" s="60"/>
      <c r="FVE87" s="60"/>
      <c r="FVF87" s="60"/>
      <c r="FVG87" s="60"/>
      <c r="FVH87" s="60"/>
      <c r="FVI87" s="60"/>
      <c r="FVJ87" s="60"/>
      <c r="FVK87" s="60"/>
      <c r="FVL87" s="60"/>
      <c r="FVM87" s="60"/>
      <c r="FVN87" s="60"/>
      <c r="FVO87" s="60"/>
      <c r="FVP87" s="60"/>
      <c r="FVQ87" s="60"/>
      <c r="FVR87" s="60"/>
      <c r="FVS87" s="60"/>
      <c r="FVT87" s="60"/>
      <c r="FVU87" s="60"/>
      <c r="FVV87" s="60"/>
      <c r="FVW87" s="60"/>
      <c r="FVX87" s="60"/>
      <c r="FVY87" s="60"/>
      <c r="FVZ87" s="60"/>
      <c r="FWA87" s="60"/>
      <c r="FWB87" s="60"/>
      <c r="FWC87" s="60"/>
      <c r="FWD87" s="60"/>
      <c r="FWE87" s="60"/>
      <c r="FWF87" s="60"/>
      <c r="FWG87" s="60"/>
      <c r="FWH87" s="60"/>
      <c r="FWI87" s="60"/>
      <c r="FWJ87" s="60"/>
      <c r="FWK87" s="60"/>
      <c r="FWL87" s="60"/>
      <c r="FWM87" s="60"/>
      <c r="FWN87" s="60"/>
      <c r="FWO87" s="60"/>
      <c r="FWP87" s="60"/>
      <c r="FWQ87" s="60"/>
      <c r="FWR87" s="60"/>
      <c r="FWS87" s="60"/>
      <c r="FWT87" s="60"/>
      <c r="FWU87" s="60"/>
      <c r="FWV87" s="60"/>
      <c r="FWW87" s="60"/>
      <c r="FWX87" s="60"/>
      <c r="FWY87" s="60"/>
      <c r="FWZ87" s="60"/>
      <c r="FXA87" s="60"/>
      <c r="FXB87" s="60"/>
      <c r="FXC87" s="60"/>
      <c r="FXD87" s="60"/>
      <c r="FXE87" s="60"/>
      <c r="FXF87" s="60"/>
      <c r="FXG87" s="60"/>
      <c r="FXH87" s="60"/>
      <c r="FXI87" s="60"/>
      <c r="FXJ87" s="60"/>
      <c r="FXK87" s="60"/>
      <c r="FXL87" s="60"/>
      <c r="FXM87" s="60"/>
      <c r="FXN87" s="60"/>
      <c r="FXO87" s="60"/>
      <c r="FXP87" s="60"/>
      <c r="FXQ87" s="60"/>
      <c r="FXR87" s="60"/>
      <c r="FXS87" s="60"/>
      <c r="FXT87" s="60"/>
      <c r="FXU87" s="60"/>
      <c r="FXV87" s="60"/>
      <c r="FXW87" s="60"/>
      <c r="FXX87" s="60"/>
      <c r="FXY87" s="60"/>
      <c r="FXZ87" s="60"/>
      <c r="FYA87" s="60"/>
      <c r="FYB87" s="60"/>
      <c r="FYC87" s="60"/>
      <c r="FYD87" s="60"/>
      <c r="FYE87" s="60"/>
      <c r="FYF87" s="60"/>
      <c r="FYG87" s="60"/>
      <c r="FYH87" s="60"/>
      <c r="FYI87" s="60"/>
      <c r="FYJ87" s="60"/>
      <c r="FYK87" s="60"/>
      <c r="FYL87" s="60"/>
      <c r="FYM87" s="60"/>
      <c r="FYN87" s="60"/>
      <c r="FYO87" s="60"/>
      <c r="FYP87" s="60"/>
      <c r="FYQ87" s="60"/>
      <c r="FYR87" s="60"/>
      <c r="FYS87" s="60"/>
      <c r="FYT87" s="60"/>
      <c r="FYU87" s="60"/>
      <c r="FYV87" s="60"/>
      <c r="FYW87" s="60"/>
      <c r="FYX87" s="60"/>
      <c r="FYY87" s="60"/>
      <c r="FYZ87" s="60"/>
      <c r="FZA87" s="60"/>
      <c r="FZB87" s="60"/>
      <c r="FZC87" s="60"/>
      <c r="FZD87" s="60"/>
      <c r="FZE87" s="60"/>
      <c r="FZF87" s="60"/>
      <c r="FZG87" s="60"/>
      <c r="FZH87" s="60"/>
      <c r="FZI87" s="60"/>
      <c r="FZJ87" s="60"/>
      <c r="FZK87" s="60"/>
      <c r="FZL87" s="60"/>
      <c r="FZM87" s="60"/>
      <c r="FZN87" s="60"/>
      <c r="FZO87" s="60"/>
      <c r="FZP87" s="60"/>
      <c r="FZQ87" s="60"/>
      <c r="FZR87" s="60"/>
      <c r="FZS87" s="60"/>
      <c r="FZT87" s="60"/>
      <c r="FZU87" s="60"/>
      <c r="FZV87" s="60"/>
      <c r="FZW87" s="60"/>
      <c r="FZX87" s="60"/>
      <c r="FZY87" s="60"/>
      <c r="FZZ87" s="60"/>
      <c r="GAA87" s="60"/>
      <c r="GAB87" s="60"/>
      <c r="GAC87" s="60"/>
      <c r="GAD87" s="60"/>
      <c r="GAE87" s="60"/>
      <c r="GAF87" s="60"/>
      <c r="GAG87" s="60"/>
      <c r="GAH87" s="60"/>
      <c r="GAI87" s="60"/>
      <c r="GAJ87" s="60"/>
      <c r="GAK87" s="60"/>
      <c r="GAL87" s="60"/>
      <c r="GAM87" s="60"/>
      <c r="GAN87" s="60"/>
      <c r="GAO87" s="60"/>
      <c r="GAP87" s="60"/>
      <c r="GAQ87" s="60"/>
      <c r="GAR87" s="60"/>
      <c r="GAS87" s="60"/>
      <c r="GAT87" s="60"/>
      <c r="GAU87" s="60"/>
      <c r="GAV87" s="60"/>
      <c r="GAW87" s="60"/>
      <c r="GAX87" s="60"/>
      <c r="GAY87" s="60"/>
      <c r="GAZ87" s="60"/>
      <c r="GBA87" s="60"/>
      <c r="GBB87" s="60"/>
      <c r="GBC87" s="60"/>
      <c r="GBD87" s="60"/>
      <c r="GBE87" s="60"/>
      <c r="GBF87" s="60"/>
      <c r="GBG87" s="60"/>
      <c r="GBH87" s="60"/>
      <c r="GBI87" s="60"/>
      <c r="GBJ87" s="60"/>
      <c r="GBK87" s="60"/>
      <c r="GBL87" s="60"/>
      <c r="GBM87" s="60"/>
      <c r="GBN87" s="60"/>
      <c r="GBO87" s="60"/>
      <c r="GBP87" s="60"/>
      <c r="GBQ87" s="60"/>
      <c r="GBR87" s="60"/>
      <c r="GBS87" s="60"/>
      <c r="GBT87" s="60"/>
      <c r="GBU87" s="60"/>
      <c r="GBV87" s="60"/>
      <c r="GBW87" s="60"/>
      <c r="GBX87" s="60"/>
      <c r="GBY87" s="60"/>
      <c r="GBZ87" s="60"/>
      <c r="GCA87" s="60"/>
      <c r="GCB87" s="60"/>
      <c r="GCC87" s="60"/>
      <c r="GCD87" s="60"/>
      <c r="GCE87" s="60"/>
      <c r="GCF87" s="60"/>
      <c r="GCG87" s="60"/>
      <c r="GCH87" s="60"/>
      <c r="GCI87" s="60"/>
      <c r="GCJ87" s="60"/>
      <c r="GCK87" s="60"/>
      <c r="GCL87" s="60"/>
      <c r="GCM87" s="60"/>
      <c r="GCN87" s="60"/>
      <c r="GCO87" s="60"/>
      <c r="GCP87" s="60"/>
      <c r="GCQ87" s="60"/>
      <c r="GCR87" s="60"/>
      <c r="GCS87" s="60"/>
      <c r="GCT87" s="60"/>
      <c r="GCU87" s="60"/>
      <c r="GCV87" s="60"/>
      <c r="GCW87" s="60"/>
      <c r="GCX87" s="60"/>
      <c r="GCY87" s="60"/>
      <c r="GCZ87" s="60"/>
      <c r="GDA87" s="60"/>
      <c r="GDB87" s="60"/>
      <c r="GDC87" s="60"/>
      <c r="GDD87" s="60"/>
      <c r="GDE87" s="60"/>
      <c r="GDF87" s="60"/>
      <c r="GDG87" s="60"/>
      <c r="GDH87" s="60"/>
      <c r="GDI87" s="60"/>
      <c r="GDJ87" s="60"/>
      <c r="GDK87" s="60"/>
      <c r="GDL87" s="60"/>
      <c r="GDM87" s="60"/>
      <c r="GDN87" s="60"/>
      <c r="GDO87" s="60"/>
      <c r="GDP87" s="60"/>
      <c r="GDQ87" s="60"/>
      <c r="GDR87" s="60"/>
      <c r="GDS87" s="60"/>
      <c r="GDT87" s="60"/>
      <c r="GDU87" s="60"/>
      <c r="GDV87" s="60"/>
      <c r="GDW87" s="60"/>
      <c r="GDX87" s="60"/>
      <c r="GDY87" s="60"/>
      <c r="GDZ87" s="60"/>
      <c r="GEA87" s="60"/>
      <c r="GEB87" s="60"/>
      <c r="GEC87" s="60"/>
      <c r="GED87" s="60"/>
      <c r="GEE87" s="60"/>
      <c r="GEF87" s="60"/>
      <c r="GEG87" s="60"/>
      <c r="GEH87" s="60"/>
      <c r="GEI87" s="60"/>
      <c r="GEJ87" s="60"/>
      <c r="GEK87" s="60"/>
      <c r="GEL87" s="60"/>
      <c r="GEM87" s="60"/>
      <c r="GEN87" s="60"/>
      <c r="GEO87" s="60"/>
      <c r="GEP87" s="60"/>
      <c r="GEQ87" s="60"/>
      <c r="GER87" s="60"/>
      <c r="GES87" s="60"/>
      <c r="GET87" s="60"/>
      <c r="GEU87" s="60"/>
      <c r="GEV87" s="60"/>
      <c r="GEW87" s="60"/>
      <c r="GEX87" s="60"/>
      <c r="GEY87" s="60"/>
      <c r="GEZ87" s="60"/>
      <c r="GFA87" s="60"/>
      <c r="GFB87" s="60"/>
      <c r="GFC87" s="60"/>
      <c r="GFD87" s="60"/>
      <c r="GFE87" s="60"/>
      <c r="GFF87" s="60"/>
      <c r="GFG87" s="60"/>
      <c r="GFH87" s="60"/>
      <c r="GFI87" s="60"/>
      <c r="GFJ87" s="60"/>
      <c r="GFK87" s="60"/>
      <c r="GFL87" s="60"/>
      <c r="GFM87" s="60"/>
      <c r="GFN87" s="60"/>
      <c r="GFO87" s="60"/>
      <c r="GFP87" s="60"/>
      <c r="GFQ87" s="60"/>
      <c r="GFR87" s="60"/>
      <c r="GFS87" s="60"/>
      <c r="GFT87" s="60"/>
      <c r="GFU87" s="60"/>
      <c r="GFV87" s="60"/>
      <c r="GFW87" s="60"/>
      <c r="GFX87" s="60"/>
      <c r="GFY87" s="60"/>
      <c r="GFZ87" s="60"/>
      <c r="GGA87" s="60"/>
      <c r="GGB87" s="60"/>
      <c r="GGC87" s="60"/>
      <c r="GGD87" s="60"/>
      <c r="GGE87" s="60"/>
      <c r="GGF87" s="60"/>
      <c r="GGG87" s="60"/>
      <c r="GGH87" s="60"/>
      <c r="GGI87" s="60"/>
      <c r="GGJ87" s="60"/>
      <c r="GGK87" s="60"/>
      <c r="GGL87" s="60"/>
      <c r="GGM87" s="60"/>
      <c r="GGN87" s="60"/>
      <c r="GGO87" s="60"/>
      <c r="GGP87" s="60"/>
      <c r="GGQ87" s="60"/>
      <c r="GGR87" s="60"/>
      <c r="GGS87" s="60"/>
      <c r="GGT87" s="60"/>
      <c r="GGU87" s="60"/>
      <c r="GGV87" s="60"/>
      <c r="GGW87" s="60"/>
      <c r="GGX87" s="60"/>
      <c r="GGY87" s="60"/>
      <c r="GGZ87" s="60"/>
      <c r="GHA87" s="60"/>
      <c r="GHB87" s="60"/>
      <c r="GHC87" s="60"/>
      <c r="GHD87" s="60"/>
      <c r="GHE87" s="60"/>
      <c r="GHF87" s="60"/>
      <c r="GHG87" s="60"/>
      <c r="GHH87" s="60"/>
      <c r="GHI87" s="60"/>
      <c r="GHJ87" s="60"/>
      <c r="GHK87" s="60"/>
      <c r="GHL87" s="60"/>
      <c r="GHM87" s="60"/>
      <c r="GHN87" s="60"/>
      <c r="GHO87" s="60"/>
      <c r="GHP87" s="60"/>
      <c r="GHQ87" s="60"/>
      <c r="GHR87" s="60"/>
      <c r="GHS87" s="60"/>
      <c r="GHT87" s="60"/>
      <c r="GHU87" s="60"/>
      <c r="GHV87" s="60"/>
      <c r="GHW87" s="60"/>
      <c r="GHX87" s="60"/>
      <c r="GHY87" s="60"/>
      <c r="GHZ87" s="60"/>
      <c r="GIA87" s="60"/>
      <c r="GIB87" s="60"/>
      <c r="GIC87" s="60"/>
      <c r="GID87" s="60"/>
      <c r="GIE87" s="60"/>
      <c r="GIF87" s="60"/>
      <c r="GIG87" s="60"/>
      <c r="GIH87" s="60"/>
      <c r="GII87" s="60"/>
      <c r="GIJ87" s="60"/>
      <c r="GIK87" s="60"/>
      <c r="GIL87" s="60"/>
      <c r="GIM87" s="60"/>
      <c r="GIN87" s="60"/>
      <c r="GIO87" s="60"/>
      <c r="GIP87" s="60"/>
      <c r="GIQ87" s="60"/>
      <c r="GIR87" s="60"/>
      <c r="GIS87" s="60"/>
      <c r="GIT87" s="60"/>
      <c r="GIU87" s="60"/>
      <c r="GIV87" s="60"/>
      <c r="GIW87" s="60"/>
      <c r="GIX87" s="60"/>
      <c r="GIY87" s="60"/>
      <c r="GIZ87" s="60"/>
      <c r="GJA87" s="60"/>
      <c r="GJB87" s="60"/>
      <c r="GJC87" s="60"/>
      <c r="GJD87" s="60"/>
      <c r="GJE87" s="60"/>
      <c r="GJF87" s="60"/>
      <c r="GJG87" s="60"/>
      <c r="GJH87" s="60"/>
      <c r="GJI87" s="60"/>
      <c r="GJJ87" s="60"/>
      <c r="GJK87" s="60"/>
      <c r="GJL87" s="60"/>
      <c r="GJM87" s="60"/>
      <c r="GJN87" s="60"/>
      <c r="GJO87" s="60"/>
      <c r="GJP87" s="60"/>
      <c r="GJQ87" s="60"/>
      <c r="GJR87" s="60"/>
      <c r="GJS87" s="60"/>
      <c r="GJT87" s="60"/>
      <c r="GJU87" s="60"/>
      <c r="GJV87" s="60"/>
      <c r="GJW87" s="60"/>
      <c r="GJX87" s="60"/>
      <c r="GJY87" s="60"/>
      <c r="GJZ87" s="60"/>
      <c r="GKA87" s="60"/>
      <c r="GKB87" s="60"/>
      <c r="GKC87" s="60"/>
      <c r="GKD87" s="60"/>
      <c r="GKE87" s="60"/>
      <c r="GKF87" s="60"/>
      <c r="GKG87" s="60"/>
      <c r="GKH87" s="60"/>
      <c r="GKI87" s="60"/>
      <c r="GKJ87" s="60"/>
      <c r="GKK87" s="60"/>
      <c r="GKL87" s="60"/>
      <c r="GKM87" s="60"/>
      <c r="GKN87" s="60"/>
      <c r="GKO87" s="60"/>
      <c r="GKP87" s="60"/>
      <c r="GKQ87" s="60"/>
      <c r="GKR87" s="60"/>
      <c r="GKS87" s="60"/>
      <c r="GKT87" s="60"/>
      <c r="GKU87" s="60"/>
      <c r="GKV87" s="60"/>
      <c r="GKW87" s="60"/>
      <c r="GKX87" s="60"/>
      <c r="GKY87" s="60"/>
      <c r="GKZ87" s="60"/>
      <c r="GLA87" s="60"/>
      <c r="GLB87" s="60"/>
      <c r="GLC87" s="60"/>
      <c r="GLD87" s="60"/>
      <c r="GLE87" s="60"/>
      <c r="GLF87" s="60"/>
      <c r="GLG87" s="60"/>
      <c r="GLH87" s="60"/>
      <c r="GLI87" s="60"/>
      <c r="GLJ87" s="60"/>
      <c r="GLK87" s="60"/>
      <c r="GLL87" s="60"/>
      <c r="GLM87" s="60"/>
      <c r="GLN87" s="60"/>
      <c r="GLO87" s="60"/>
      <c r="GLP87" s="60"/>
      <c r="GLQ87" s="60"/>
      <c r="GLR87" s="60"/>
      <c r="GLS87" s="60"/>
      <c r="GLT87" s="60"/>
      <c r="GLU87" s="60"/>
      <c r="GLV87" s="60"/>
      <c r="GLW87" s="60"/>
      <c r="GLX87" s="60"/>
      <c r="GLY87" s="60"/>
      <c r="GLZ87" s="60"/>
      <c r="GMA87" s="60"/>
      <c r="GMB87" s="60"/>
      <c r="GMC87" s="60"/>
      <c r="GMD87" s="60"/>
      <c r="GME87" s="60"/>
      <c r="GMF87" s="60"/>
      <c r="GMG87" s="60"/>
      <c r="GMH87" s="60"/>
      <c r="GMI87" s="60"/>
      <c r="GMJ87" s="60"/>
      <c r="GMK87" s="60"/>
      <c r="GML87" s="60"/>
      <c r="GMM87" s="60"/>
      <c r="GMN87" s="60"/>
      <c r="GMO87" s="60"/>
      <c r="GMP87" s="60"/>
      <c r="GMQ87" s="60"/>
      <c r="GMR87" s="60"/>
      <c r="GMS87" s="60"/>
      <c r="GMT87" s="60"/>
      <c r="GMU87" s="60"/>
      <c r="GMV87" s="60"/>
      <c r="GMW87" s="60"/>
      <c r="GMX87" s="60"/>
      <c r="GMY87" s="60"/>
      <c r="GMZ87" s="60"/>
      <c r="GNA87" s="60"/>
      <c r="GNB87" s="60"/>
      <c r="GNC87" s="60"/>
      <c r="GND87" s="60"/>
      <c r="GNE87" s="60"/>
      <c r="GNF87" s="60"/>
      <c r="GNG87" s="60"/>
      <c r="GNH87" s="60"/>
      <c r="GNI87" s="60"/>
      <c r="GNJ87" s="60"/>
      <c r="GNK87" s="60"/>
      <c r="GNL87" s="60"/>
      <c r="GNM87" s="60"/>
      <c r="GNN87" s="60"/>
      <c r="GNO87" s="60"/>
      <c r="GNP87" s="60"/>
      <c r="GNQ87" s="60"/>
      <c r="GNR87" s="60"/>
      <c r="GNS87" s="60"/>
      <c r="GNT87" s="60"/>
      <c r="GNU87" s="60"/>
      <c r="GNV87" s="60"/>
      <c r="GNW87" s="60"/>
      <c r="GNX87" s="60"/>
      <c r="GNY87" s="60"/>
      <c r="GNZ87" s="60"/>
      <c r="GOA87" s="60"/>
      <c r="GOB87" s="60"/>
      <c r="GOC87" s="60"/>
      <c r="GOD87" s="60"/>
      <c r="GOE87" s="60"/>
      <c r="GOF87" s="60"/>
      <c r="GOG87" s="60"/>
      <c r="GOH87" s="60"/>
      <c r="GOI87" s="60"/>
      <c r="GOJ87" s="60"/>
      <c r="GOK87" s="60"/>
      <c r="GOL87" s="60"/>
      <c r="GOM87" s="60"/>
      <c r="GON87" s="60"/>
      <c r="GOO87" s="60"/>
      <c r="GOP87" s="60"/>
      <c r="GOQ87" s="60"/>
      <c r="GOR87" s="60"/>
      <c r="GOS87" s="60"/>
      <c r="GOT87" s="60"/>
      <c r="GOU87" s="60"/>
      <c r="GOV87" s="60"/>
      <c r="GOW87" s="60"/>
      <c r="GOX87" s="60"/>
      <c r="GOY87" s="60"/>
      <c r="GOZ87" s="60"/>
      <c r="GPA87" s="60"/>
      <c r="GPB87" s="60"/>
      <c r="GPC87" s="60"/>
      <c r="GPD87" s="60"/>
      <c r="GPE87" s="60"/>
      <c r="GPF87" s="60"/>
      <c r="GPG87" s="60"/>
      <c r="GPH87" s="60"/>
      <c r="GPI87" s="60"/>
      <c r="GPJ87" s="60"/>
      <c r="GPK87" s="60"/>
      <c r="GPL87" s="60"/>
      <c r="GPM87" s="60"/>
      <c r="GPN87" s="60"/>
      <c r="GPO87" s="60"/>
      <c r="GPP87" s="60"/>
      <c r="GPQ87" s="60"/>
      <c r="GPR87" s="60"/>
      <c r="GPS87" s="60"/>
      <c r="GPT87" s="60"/>
      <c r="GPU87" s="60"/>
      <c r="GPV87" s="60"/>
      <c r="GPW87" s="60"/>
      <c r="GPX87" s="60"/>
      <c r="GPY87" s="60"/>
      <c r="GPZ87" s="60"/>
      <c r="GQA87" s="60"/>
      <c r="GQB87" s="60"/>
      <c r="GQC87" s="60"/>
      <c r="GQD87" s="60"/>
      <c r="GQE87" s="60"/>
      <c r="GQF87" s="60"/>
      <c r="GQG87" s="60"/>
      <c r="GQH87" s="60"/>
      <c r="GQI87" s="60"/>
      <c r="GQJ87" s="60"/>
      <c r="GQK87" s="60"/>
      <c r="GQL87" s="60"/>
      <c r="GQM87" s="60"/>
      <c r="GQN87" s="60"/>
      <c r="GQO87" s="60"/>
      <c r="GQP87" s="60"/>
      <c r="GQQ87" s="60"/>
      <c r="GQR87" s="60"/>
      <c r="GQS87" s="60"/>
      <c r="GQT87" s="60"/>
      <c r="GQU87" s="60"/>
      <c r="GQV87" s="60"/>
      <c r="GQW87" s="60"/>
      <c r="GQX87" s="60"/>
      <c r="GQY87" s="60"/>
      <c r="GQZ87" s="60"/>
      <c r="GRA87" s="60"/>
      <c r="GRB87" s="60"/>
      <c r="GRC87" s="60"/>
      <c r="GRD87" s="60"/>
      <c r="GRE87" s="60"/>
      <c r="GRF87" s="60"/>
      <c r="GRG87" s="60"/>
      <c r="GRH87" s="60"/>
      <c r="GRI87" s="60"/>
      <c r="GRJ87" s="60"/>
      <c r="GRK87" s="60"/>
      <c r="GRL87" s="60"/>
      <c r="GRM87" s="60"/>
      <c r="GRN87" s="60"/>
      <c r="GRO87" s="60"/>
      <c r="GRP87" s="60"/>
      <c r="GRQ87" s="60"/>
      <c r="GRR87" s="60"/>
      <c r="GRS87" s="60"/>
      <c r="GRT87" s="60"/>
      <c r="GRU87" s="60"/>
      <c r="GRV87" s="60"/>
      <c r="GRW87" s="60"/>
      <c r="GRX87" s="60"/>
      <c r="GRY87" s="60"/>
      <c r="GRZ87" s="60"/>
      <c r="GSA87" s="60"/>
      <c r="GSB87" s="60"/>
      <c r="GSC87" s="60"/>
      <c r="GSD87" s="60"/>
      <c r="GSE87" s="60"/>
      <c r="GSF87" s="60"/>
      <c r="GSG87" s="60"/>
      <c r="GSH87" s="60"/>
      <c r="GSI87" s="60"/>
      <c r="GSJ87" s="60"/>
      <c r="GSK87" s="60"/>
      <c r="GSL87" s="60"/>
      <c r="GSM87" s="60"/>
      <c r="GSN87" s="60"/>
      <c r="GSO87" s="60"/>
      <c r="GSP87" s="60"/>
      <c r="GSQ87" s="60"/>
      <c r="GSR87" s="60"/>
      <c r="GSS87" s="60"/>
      <c r="GST87" s="60"/>
      <c r="GSU87" s="60"/>
      <c r="GSV87" s="60"/>
      <c r="GSW87" s="60"/>
      <c r="GSX87" s="60"/>
      <c r="GSY87" s="60"/>
      <c r="GSZ87" s="60"/>
      <c r="GTA87" s="60"/>
      <c r="GTB87" s="60"/>
      <c r="GTC87" s="60"/>
      <c r="GTD87" s="60"/>
      <c r="GTE87" s="60"/>
      <c r="GTF87" s="60"/>
      <c r="GTG87" s="60"/>
      <c r="GTH87" s="60"/>
      <c r="GTI87" s="60"/>
      <c r="GTJ87" s="60"/>
      <c r="GTK87" s="60"/>
      <c r="GTL87" s="60"/>
      <c r="GTM87" s="60"/>
      <c r="GTN87" s="60"/>
      <c r="GTO87" s="60"/>
      <c r="GTP87" s="60"/>
      <c r="GTQ87" s="60"/>
      <c r="GTR87" s="60"/>
      <c r="GTS87" s="60"/>
      <c r="GTT87" s="60"/>
      <c r="GTU87" s="60"/>
      <c r="GTV87" s="60"/>
      <c r="GTW87" s="60"/>
      <c r="GTX87" s="60"/>
      <c r="GTY87" s="60"/>
      <c r="GTZ87" s="60"/>
      <c r="GUA87" s="60"/>
      <c r="GUB87" s="60"/>
      <c r="GUC87" s="60"/>
      <c r="GUD87" s="60"/>
      <c r="GUE87" s="60"/>
      <c r="GUF87" s="60"/>
      <c r="GUG87" s="60"/>
      <c r="GUH87" s="60"/>
      <c r="GUI87" s="60"/>
      <c r="GUJ87" s="60"/>
      <c r="GUK87" s="60"/>
      <c r="GUL87" s="60"/>
      <c r="GUM87" s="60"/>
      <c r="GUN87" s="60"/>
      <c r="GUO87" s="60"/>
      <c r="GUP87" s="60"/>
      <c r="GUQ87" s="60"/>
      <c r="GUR87" s="60"/>
      <c r="GUS87" s="60"/>
      <c r="GUT87" s="60"/>
      <c r="GUU87" s="60"/>
      <c r="GUV87" s="60"/>
      <c r="GUW87" s="60"/>
      <c r="GUX87" s="60"/>
      <c r="GUY87" s="60"/>
      <c r="GUZ87" s="60"/>
      <c r="GVA87" s="60"/>
      <c r="GVB87" s="60"/>
      <c r="GVC87" s="60"/>
      <c r="GVD87" s="60"/>
      <c r="GVE87" s="60"/>
      <c r="GVF87" s="60"/>
      <c r="GVG87" s="60"/>
      <c r="GVH87" s="60"/>
      <c r="GVI87" s="60"/>
      <c r="GVJ87" s="60"/>
      <c r="GVK87" s="60"/>
      <c r="GVL87" s="60"/>
      <c r="GVM87" s="60"/>
      <c r="GVN87" s="60"/>
      <c r="GVO87" s="60"/>
      <c r="GVP87" s="60"/>
      <c r="GVQ87" s="60"/>
      <c r="GVR87" s="60"/>
      <c r="GVS87" s="60"/>
      <c r="GVT87" s="60"/>
      <c r="GVU87" s="60"/>
      <c r="GVV87" s="60"/>
      <c r="GVW87" s="60"/>
      <c r="GVX87" s="60"/>
      <c r="GVY87" s="60"/>
      <c r="GVZ87" s="60"/>
      <c r="GWA87" s="60"/>
      <c r="GWB87" s="60"/>
      <c r="GWC87" s="60"/>
      <c r="GWD87" s="60"/>
      <c r="GWE87" s="60"/>
      <c r="GWF87" s="60"/>
      <c r="GWG87" s="60"/>
      <c r="GWH87" s="60"/>
      <c r="GWI87" s="60"/>
      <c r="GWJ87" s="60"/>
      <c r="GWK87" s="60"/>
      <c r="GWL87" s="60"/>
      <c r="GWM87" s="60"/>
      <c r="GWN87" s="60"/>
      <c r="GWO87" s="60"/>
      <c r="GWP87" s="60"/>
      <c r="GWQ87" s="60"/>
      <c r="GWR87" s="60"/>
      <c r="GWS87" s="60"/>
      <c r="GWT87" s="60"/>
      <c r="GWU87" s="60"/>
      <c r="GWV87" s="60"/>
      <c r="GWW87" s="60"/>
      <c r="GWX87" s="60"/>
      <c r="GWY87" s="60"/>
      <c r="GWZ87" s="60"/>
      <c r="GXA87" s="60"/>
      <c r="GXB87" s="60"/>
      <c r="GXC87" s="60"/>
      <c r="GXD87" s="60"/>
      <c r="GXE87" s="60"/>
      <c r="GXF87" s="60"/>
      <c r="GXG87" s="60"/>
      <c r="GXH87" s="60"/>
      <c r="GXI87" s="60"/>
      <c r="GXJ87" s="60"/>
      <c r="GXK87" s="60"/>
      <c r="GXL87" s="60"/>
      <c r="GXM87" s="60"/>
      <c r="GXN87" s="60"/>
      <c r="GXO87" s="60"/>
      <c r="GXP87" s="60"/>
      <c r="GXQ87" s="60"/>
      <c r="GXR87" s="60"/>
      <c r="GXS87" s="60"/>
      <c r="GXT87" s="60"/>
      <c r="GXU87" s="60"/>
      <c r="GXV87" s="60"/>
      <c r="GXW87" s="60"/>
      <c r="GXX87" s="60"/>
      <c r="GXY87" s="60"/>
      <c r="GXZ87" s="60"/>
      <c r="GYA87" s="60"/>
      <c r="GYB87" s="60"/>
      <c r="GYC87" s="60"/>
      <c r="GYD87" s="60"/>
      <c r="GYE87" s="60"/>
      <c r="GYF87" s="60"/>
      <c r="GYG87" s="60"/>
      <c r="GYH87" s="60"/>
      <c r="GYI87" s="60"/>
      <c r="GYJ87" s="60"/>
      <c r="GYK87" s="60"/>
      <c r="GYL87" s="60"/>
      <c r="GYM87" s="60"/>
      <c r="GYN87" s="60"/>
      <c r="GYO87" s="60"/>
      <c r="GYP87" s="60"/>
      <c r="GYQ87" s="60"/>
      <c r="GYR87" s="60"/>
      <c r="GYS87" s="60"/>
      <c r="GYT87" s="60"/>
      <c r="GYU87" s="60"/>
      <c r="GYV87" s="60"/>
      <c r="GYW87" s="60"/>
      <c r="GYX87" s="60"/>
      <c r="GYY87" s="60"/>
      <c r="GYZ87" s="60"/>
      <c r="GZA87" s="60"/>
      <c r="GZB87" s="60"/>
      <c r="GZC87" s="60"/>
      <c r="GZD87" s="60"/>
      <c r="GZE87" s="60"/>
      <c r="GZF87" s="60"/>
      <c r="GZG87" s="60"/>
      <c r="GZH87" s="60"/>
      <c r="GZI87" s="60"/>
      <c r="GZJ87" s="60"/>
      <c r="GZK87" s="60"/>
      <c r="GZL87" s="60"/>
      <c r="GZM87" s="60"/>
      <c r="GZN87" s="60"/>
      <c r="GZO87" s="60"/>
      <c r="GZP87" s="60"/>
      <c r="GZQ87" s="60"/>
      <c r="GZR87" s="60"/>
      <c r="GZS87" s="60"/>
      <c r="GZT87" s="60"/>
      <c r="GZU87" s="60"/>
      <c r="GZV87" s="60"/>
      <c r="GZW87" s="60"/>
      <c r="GZX87" s="60"/>
      <c r="GZY87" s="60"/>
      <c r="GZZ87" s="60"/>
      <c r="HAA87" s="60"/>
      <c r="HAB87" s="60"/>
      <c r="HAC87" s="60"/>
      <c r="HAD87" s="60"/>
      <c r="HAE87" s="60"/>
      <c r="HAF87" s="60"/>
      <c r="HAG87" s="60"/>
      <c r="HAH87" s="60"/>
      <c r="HAI87" s="60"/>
      <c r="HAJ87" s="60"/>
      <c r="HAK87" s="60"/>
      <c r="HAL87" s="60"/>
      <c r="HAM87" s="60"/>
      <c r="HAN87" s="60"/>
      <c r="HAO87" s="60"/>
      <c r="HAP87" s="60"/>
      <c r="HAQ87" s="60"/>
      <c r="HAR87" s="60"/>
      <c r="HAS87" s="60"/>
      <c r="HAT87" s="60"/>
      <c r="HAU87" s="60"/>
      <c r="HAV87" s="60"/>
      <c r="HAW87" s="60"/>
      <c r="HAX87" s="60"/>
      <c r="HAY87" s="60"/>
      <c r="HAZ87" s="60"/>
      <c r="HBA87" s="60"/>
      <c r="HBB87" s="60"/>
      <c r="HBC87" s="60"/>
      <c r="HBD87" s="60"/>
      <c r="HBE87" s="60"/>
      <c r="HBF87" s="60"/>
      <c r="HBG87" s="60"/>
      <c r="HBH87" s="60"/>
      <c r="HBI87" s="60"/>
      <c r="HBJ87" s="60"/>
      <c r="HBK87" s="60"/>
      <c r="HBL87" s="60"/>
      <c r="HBM87" s="60"/>
      <c r="HBN87" s="60"/>
      <c r="HBO87" s="60"/>
      <c r="HBP87" s="60"/>
      <c r="HBQ87" s="60"/>
      <c r="HBR87" s="60"/>
      <c r="HBS87" s="60"/>
      <c r="HBT87" s="60"/>
      <c r="HBU87" s="60"/>
      <c r="HBV87" s="60"/>
      <c r="HBW87" s="60"/>
      <c r="HBX87" s="60"/>
      <c r="HBY87" s="60"/>
      <c r="HBZ87" s="60"/>
      <c r="HCA87" s="60"/>
      <c r="HCB87" s="60"/>
      <c r="HCC87" s="60"/>
      <c r="HCD87" s="60"/>
      <c r="HCE87" s="60"/>
      <c r="HCF87" s="60"/>
      <c r="HCG87" s="60"/>
      <c r="HCH87" s="60"/>
      <c r="HCI87" s="60"/>
      <c r="HCJ87" s="60"/>
      <c r="HCK87" s="60"/>
      <c r="HCL87" s="60"/>
      <c r="HCM87" s="60"/>
      <c r="HCN87" s="60"/>
      <c r="HCO87" s="60"/>
      <c r="HCP87" s="60"/>
      <c r="HCQ87" s="60"/>
      <c r="HCR87" s="60"/>
      <c r="HCS87" s="60"/>
      <c r="HCT87" s="60"/>
      <c r="HCU87" s="60"/>
      <c r="HCV87" s="60"/>
      <c r="HCW87" s="60"/>
      <c r="HCX87" s="60"/>
      <c r="HCY87" s="60"/>
      <c r="HCZ87" s="60"/>
      <c r="HDA87" s="60"/>
      <c r="HDB87" s="60"/>
      <c r="HDC87" s="60"/>
      <c r="HDD87" s="60"/>
      <c r="HDE87" s="60"/>
      <c r="HDF87" s="60"/>
      <c r="HDG87" s="60"/>
      <c r="HDH87" s="60"/>
      <c r="HDI87" s="60"/>
      <c r="HDJ87" s="60"/>
      <c r="HDK87" s="60"/>
      <c r="HDL87" s="60"/>
      <c r="HDM87" s="60"/>
      <c r="HDN87" s="60"/>
      <c r="HDO87" s="60"/>
      <c r="HDP87" s="60"/>
      <c r="HDQ87" s="60"/>
      <c r="HDR87" s="60"/>
      <c r="HDS87" s="60"/>
      <c r="HDT87" s="60"/>
      <c r="HDU87" s="60"/>
      <c r="HDV87" s="60"/>
      <c r="HDW87" s="60"/>
      <c r="HDX87" s="60"/>
      <c r="HDY87" s="60"/>
      <c r="HDZ87" s="60"/>
      <c r="HEA87" s="60"/>
      <c r="HEB87" s="60"/>
      <c r="HEC87" s="60"/>
      <c r="HED87" s="60"/>
      <c r="HEE87" s="60"/>
      <c r="HEF87" s="60"/>
      <c r="HEG87" s="60"/>
      <c r="HEH87" s="60"/>
      <c r="HEI87" s="60"/>
      <c r="HEJ87" s="60"/>
      <c r="HEK87" s="60"/>
      <c r="HEL87" s="60"/>
      <c r="HEM87" s="60"/>
      <c r="HEN87" s="60"/>
      <c r="HEO87" s="60"/>
      <c r="HEP87" s="60"/>
      <c r="HEQ87" s="60"/>
      <c r="HER87" s="60"/>
      <c r="HES87" s="60"/>
      <c r="HET87" s="60"/>
      <c r="HEU87" s="60"/>
      <c r="HEV87" s="60"/>
      <c r="HEW87" s="60"/>
      <c r="HEX87" s="60"/>
      <c r="HEY87" s="60"/>
      <c r="HEZ87" s="60"/>
      <c r="HFA87" s="60"/>
      <c r="HFB87" s="60"/>
      <c r="HFC87" s="60"/>
      <c r="HFD87" s="60"/>
      <c r="HFE87" s="60"/>
      <c r="HFF87" s="60"/>
      <c r="HFG87" s="60"/>
      <c r="HFH87" s="60"/>
      <c r="HFI87" s="60"/>
      <c r="HFJ87" s="60"/>
      <c r="HFK87" s="60"/>
      <c r="HFL87" s="60"/>
      <c r="HFM87" s="60"/>
      <c r="HFN87" s="60"/>
      <c r="HFO87" s="60"/>
      <c r="HFP87" s="60"/>
      <c r="HFQ87" s="60"/>
      <c r="HFR87" s="60"/>
      <c r="HFS87" s="60"/>
      <c r="HFT87" s="60"/>
      <c r="HFU87" s="60"/>
      <c r="HFV87" s="60"/>
      <c r="HFW87" s="60"/>
      <c r="HFX87" s="60"/>
      <c r="HFY87" s="60"/>
      <c r="HFZ87" s="60"/>
      <c r="HGA87" s="60"/>
      <c r="HGB87" s="60"/>
      <c r="HGC87" s="60"/>
      <c r="HGD87" s="60"/>
      <c r="HGE87" s="60"/>
      <c r="HGF87" s="60"/>
      <c r="HGG87" s="60"/>
      <c r="HGH87" s="60"/>
      <c r="HGI87" s="60"/>
      <c r="HGJ87" s="60"/>
      <c r="HGK87" s="60"/>
      <c r="HGL87" s="60"/>
      <c r="HGM87" s="60"/>
      <c r="HGN87" s="60"/>
      <c r="HGO87" s="60"/>
      <c r="HGP87" s="60"/>
      <c r="HGQ87" s="60"/>
      <c r="HGR87" s="60"/>
      <c r="HGS87" s="60"/>
      <c r="HGT87" s="60"/>
      <c r="HGU87" s="60"/>
      <c r="HGV87" s="60"/>
      <c r="HGW87" s="60"/>
      <c r="HGX87" s="60"/>
      <c r="HGY87" s="60"/>
      <c r="HGZ87" s="60"/>
      <c r="HHA87" s="60"/>
      <c r="HHB87" s="60"/>
      <c r="HHC87" s="60"/>
      <c r="HHD87" s="60"/>
      <c r="HHE87" s="60"/>
      <c r="HHF87" s="60"/>
      <c r="HHG87" s="60"/>
      <c r="HHH87" s="60"/>
      <c r="HHI87" s="60"/>
      <c r="HHJ87" s="60"/>
      <c r="HHK87" s="60"/>
      <c r="HHL87" s="60"/>
      <c r="HHM87" s="60"/>
      <c r="HHN87" s="60"/>
      <c r="HHO87" s="60"/>
      <c r="HHP87" s="60"/>
      <c r="HHQ87" s="60"/>
      <c r="HHR87" s="60"/>
      <c r="HHS87" s="60"/>
      <c r="HHT87" s="60"/>
      <c r="HHU87" s="60"/>
      <c r="HHV87" s="60"/>
      <c r="HHW87" s="60"/>
      <c r="HHX87" s="60"/>
      <c r="HHY87" s="60"/>
      <c r="HHZ87" s="60"/>
      <c r="HIA87" s="60"/>
      <c r="HIB87" s="60"/>
      <c r="HIC87" s="60"/>
      <c r="HID87" s="60"/>
      <c r="HIE87" s="60"/>
      <c r="HIF87" s="60"/>
      <c r="HIG87" s="60"/>
      <c r="HIH87" s="60"/>
      <c r="HII87" s="60"/>
      <c r="HIJ87" s="60"/>
      <c r="HIK87" s="60"/>
      <c r="HIL87" s="60"/>
      <c r="HIM87" s="60"/>
      <c r="HIN87" s="60"/>
      <c r="HIO87" s="60"/>
      <c r="HIP87" s="60"/>
      <c r="HIQ87" s="60"/>
      <c r="HIR87" s="60"/>
      <c r="HIS87" s="60"/>
      <c r="HIT87" s="60"/>
      <c r="HIU87" s="60"/>
      <c r="HIV87" s="60"/>
      <c r="HIW87" s="60"/>
      <c r="HIX87" s="60"/>
      <c r="HIY87" s="60"/>
      <c r="HIZ87" s="60"/>
      <c r="HJA87" s="60"/>
      <c r="HJB87" s="60"/>
      <c r="HJC87" s="60"/>
      <c r="HJD87" s="60"/>
      <c r="HJE87" s="60"/>
      <c r="HJF87" s="60"/>
      <c r="HJG87" s="60"/>
      <c r="HJH87" s="60"/>
      <c r="HJI87" s="60"/>
      <c r="HJJ87" s="60"/>
      <c r="HJK87" s="60"/>
      <c r="HJL87" s="60"/>
      <c r="HJM87" s="60"/>
      <c r="HJN87" s="60"/>
      <c r="HJO87" s="60"/>
      <c r="HJP87" s="60"/>
      <c r="HJQ87" s="60"/>
      <c r="HJR87" s="60"/>
      <c r="HJS87" s="60"/>
      <c r="HJT87" s="60"/>
      <c r="HJU87" s="60"/>
      <c r="HJV87" s="60"/>
      <c r="HJW87" s="60"/>
      <c r="HJX87" s="60"/>
      <c r="HJY87" s="60"/>
      <c r="HJZ87" s="60"/>
      <c r="HKA87" s="60"/>
      <c r="HKB87" s="60"/>
      <c r="HKC87" s="60"/>
      <c r="HKD87" s="60"/>
      <c r="HKE87" s="60"/>
      <c r="HKF87" s="60"/>
      <c r="HKG87" s="60"/>
      <c r="HKH87" s="60"/>
      <c r="HKI87" s="60"/>
      <c r="HKJ87" s="60"/>
      <c r="HKK87" s="60"/>
      <c r="HKL87" s="60"/>
      <c r="HKM87" s="60"/>
      <c r="HKN87" s="60"/>
      <c r="HKO87" s="60"/>
      <c r="HKP87" s="60"/>
      <c r="HKQ87" s="60"/>
      <c r="HKR87" s="60"/>
      <c r="HKS87" s="60"/>
      <c r="HKT87" s="60"/>
      <c r="HKU87" s="60"/>
      <c r="HKV87" s="60"/>
      <c r="HKW87" s="60"/>
      <c r="HKX87" s="60"/>
      <c r="HKY87" s="60"/>
      <c r="HKZ87" s="60"/>
      <c r="HLA87" s="60"/>
      <c r="HLB87" s="60"/>
      <c r="HLC87" s="60"/>
      <c r="HLD87" s="60"/>
      <c r="HLE87" s="60"/>
      <c r="HLF87" s="60"/>
      <c r="HLG87" s="60"/>
      <c r="HLH87" s="60"/>
      <c r="HLI87" s="60"/>
      <c r="HLJ87" s="60"/>
      <c r="HLK87" s="60"/>
      <c r="HLL87" s="60"/>
      <c r="HLM87" s="60"/>
      <c r="HLN87" s="60"/>
      <c r="HLO87" s="60"/>
      <c r="HLP87" s="60"/>
      <c r="HLQ87" s="60"/>
      <c r="HLR87" s="60"/>
      <c r="HLS87" s="60"/>
      <c r="HLT87" s="60"/>
      <c r="HLU87" s="60"/>
      <c r="HLV87" s="60"/>
      <c r="HLW87" s="60"/>
      <c r="HLX87" s="60"/>
      <c r="HLY87" s="60"/>
      <c r="HLZ87" s="60"/>
      <c r="HMA87" s="60"/>
      <c r="HMB87" s="60"/>
      <c r="HMC87" s="60"/>
      <c r="HMD87" s="60"/>
      <c r="HME87" s="60"/>
      <c r="HMF87" s="60"/>
      <c r="HMG87" s="60"/>
      <c r="HMH87" s="60"/>
      <c r="HMI87" s="60"/>
      <c r="HMJ87" s="60"/>
      <c r="HMK87" s="60"/>
      <c r="HML87" s="60"/>
      <c r="HMM87" s="60"/>
      <c r="HMN87" s="60"/>
      <c r="HMO87" s="60"/>
      <c r="HMP87" s="60"/>
      <c r="HMQ87" s="60"/>
      <c r="HMR87" s="60"/>
      <c r="HMS87" s="60"/>
      <c r="HMT87" s="60"/>
      <c r="HMU87" s="60"/>
      <c r="HMV87" s="60"/>
      <c r="HMW87" s="60"/>
      <c r="HMX87" s="60"/>
      <c r="HMY87" s="60"/>
      <c r="HMZ87" s="60"/>
      <c r="HNA87" s="60"/>
      <c r="HNB87" s="60"/>
      <c r="HNC87" s="60"/>
      <c r="HND87" s="60"/>
      <c r="HNE87" s="60"/>
      <c r="HNF87" s="60"/>
      <c r="HNG87" s="60"/>
      <c r="HNH87" s="60"/>
      <c r="HNI87" s="60"/>
      <c r="HNJ87" s="60"/>
      <c r="HNK87" s="60"/>
      <c r="HNL87" s="60"/>
      <c r="HNM87" s="60"/>
      <c r="HNN87" s="60"/>
      <c r="HNO87" s="60"/>
      <c r="HNP87" s="60"/>
      <c r="HNQ87" s="60"/>
      <c r="HNR87" s="60"/>
      <c r="HNS87" s="60"/>
      <c r="HNT87" s="60"/>
      <c r="HNU87" s="60"/>
      <c r="HNV87" s="60"/>
      <c r="HNW87" s="60"/>
      <c r="HNX87" s="60"/>
      <c r="HNY87" s="60"/>
      <c r="HNZ87" s="60"/>
      <c r="HOA87" s="60"/>
      <c r="HOB87" s="60"/>
      <c r="HOC87" s="60"/>
      <c r="HOD87" s="60"/>
      <c r="HOE87" s="60"/>
      <c r="HOF87" s="60"/>
      <c r="HOG87" s="60"/>
      <c r="HOH87" s="60"/>
      <c r="HOI87" s="60"/>
      <c r="HOJ87" s="60"/>
      <c r="HOK87" s="60"/>
      <c r="HOL87" s="60"/>
      <c r="HOM87" s="60"/>
      <c r="HON87" s="60"/>
      <c r="HOO87" s="60"/>
      <c r="HOP87" s="60"/>
      <c r="HOQ87" s="60"/>
      <c r="HOR87" s="60"/>
      <c r="HOS87" s="60"/>
      <c r="HOT87" s="60"/>
      <c r="HOU87" s="60"/>
      <c r="HOV87" s="60"/>
      <c r="HOW87" s="60"/>
      <c r="HOX87" s="60"/>
      <c r="HOY87" s="60"/>
      <c r="HOZ87" s="60"/>
      <c r="HPA87" s="60"/>
      <c r="HPB87" s="60"/>
      <c r="HPC87" s="60"/>
      <c r="HPD87" s="60"/>
      <c r="HPE87" s="60"/>
      <c r="HPF87" s="60"/>
      <c r="HPG87" s="60"/>
      <c r="HPH87" s="60"/>
      <c r="HPI87" s="60"/>
      <c r="HPJ87" s="60"/>
      <c r="HPK87" s="60"/>
      <c r="HPL87" s="60"/>
      <c r="HPM87" s="60"/>
      <c r="HPN87" s="60"/>
      <c r="HPO87" s="60"/>
      <c r="HPP87" s="60"/>
      <c r="HPQ87" s="60"/>
      <c r="HPR87" s="60"/>
      <c r="HPS87" s="60"/>
      <c r="HPT87" s="60"/>
      <c r="HPU87" s="60"/>
      <c r="HPV87" s="60"/>
      <c r="HPW87" s="60"/>
      <c r="HPX87" s="60"/>
      <c r="HPY87" s="60"/>
      <c r="HPZ87" s="60"/>
      <c r="HQA87" s="60"/>
      <c r="HQB87" s="60"/>
      <c r="HQC87" s="60"/>
      <c r="HQD87" s="60"/>
      <c r="HQE87" s="60"/>
      <c r="HQF87" s="60"/>
      <c r="HQG87" s="60"/>
      <c r="HQH87" s="60"/>
      <c r="HQI87" s="60"/>
      <c r="HQJ87" s="60"/>
      <c r="HQK87" s="60"/>
      <c r="HQL87" s="60"/>
      <c r="HQM87" s="60"/>
      <c r="HQN87" s="60"/>
      <c r="HQO87" s="60"/>
      <c r="HQP87" s="60"/>
      <c r="HQQ87" s="60"/>
      <c r="HQR87" s="60"/>
      <c r="HQS87" s="60"/>
      <c r="HQT87" s="60"/>
      <c r="HQU87" s="60"/>
      <c r="HQV87" s="60"/>
      <c r="HQW87" s="60"/>
      <c r="HQX87" s="60"/>
      <c r="HQY87" s="60"/>
      <c r="HQZ87" s="60"/>
      <c r="HRA87" s="60"/>
      <c r="HRB87" s="60"/>
      <c r="HRC87" s="60"/>
      <c r="HRD87" s="60"/>
      <c r="HRE87" s="60"/>
      <c r="HRF87" s="60"/>
      <c r="HRG87" s="60"/>
      <c r="HRH87" s="60"/>
      <c r="HRI87" s="60"/>
      <c r="HRJ87" s="60"/>
      <c r="HRK87" s="60"/>
      <c r="HRL87" s="60"/>
      <c r="HRM87" s="60"/>
      <c r="HRN87" s="60"/>
      <c r="HRO87" s="60"/>
      <c r="HRP87" s="60"/>
      <c r="HRQ87" s="60"/>
      <c r="HRR87" s="60"/>
      <c r="HRS87" s="60"/>
      <c r="HRT87" s="60"/>
      <c r="HRU87" s="60"/>
      <c r="HRV87" s="60"/>
      <c r="HRW87" s="60"/>
      <c r="HRX87" s="60"/>
      <c r="HRY87" s="60"/>
      <c r="HRZ87" s="60"/>
      <c r="HSA87" s="60"/>
      <c r="HSB87" s="60"/>
      <c r="HSC87" s="60"/>
      <c r="HSD87" s="60"/>
      <c r="HSE87" s="60"/>
      <c r="HSF87" s="60"/>
      <c r="HSG87" s="60"/>
      <c r="HSH87" s="60"/>
      <c r="HSI87" s="60"/>
      <c r="HSJ87" s="60"/>
      <c r="HSK87" s="60"/>
      <c r="HSL87" s="60"/>
      <c r="HSM87" s="60"/>
      <c r="HSN87" s="60"/>
      <c r="HSO87" s="60"/>
      <c r="HSP87" s="60"/>
      <c r="HSQ87" s="60"/>
      <c r="HSR87" s="60"/>
      <c r="HSS87" s="60"/>
      <c r="HST87" s="60"/>
      <c r="HSU87" s="60"/>
      <c r="HSV87" s="60"/>
      <c r="HSW87" s="60"/>
      <c r="HSX87" s="60"/>
      <c r="HSY87" s="60"/>
      <c r="HSZ87" s="60"/>
      <c r="HTA87" s="60"/>
      <c r="HTB87" s="60"/>
      <c r="HTC87" s="60"/>
      <c r="HTD87" s="60"/>
      <c r="HTE87" s="60"/>
      <c r="HTF87" s="60"/>
      <c r="HTG87" s="60"/>
      <c r="HTH87" s="60"/>
      <c r="HTI87" s="60"/>
      <c r="HTJ87" s="60"/>
      <c r="HTK87" s="60"/>
      <c r="HTL87" s="60"/>
      <c r="HTM87" s="60"/>
      <c r="HTN87" s="60"/>
      <c r="HTO87" s="60"/>
      <c r="HTP87" s="60"/>
      <c r="HTQ87" s="60"/>
      <c r="HTR87" s="60"/>
      <c r="HTS87" s="60"/>
      <c r="HTT87" s="60"/>
      <c r="HTU87" s="60"/>
      <c r="HTV87" s="60"/>
      <c r="HTW87" s="60"/>
      <c r="HTX87" s="60"/>
      <c r="HTY87" s="60"/>
      <c r="HTZ87" s="60"/>
      <c r="HUA87" s="60"/>
      <c r="HUB87" s="60"/>
      <c r="HUC87" s="60"/>
      <c r="HUD87" s="60"/>
      <c r="HUE87" s="60"/>
      <c r="HUF87" s="60"/>
      <c r="HUG87" s="60"/>
      <c r="HUH87" s="60"/>
      <c r="HUI87" s="60"/>
      <c r="HUJ87" s="60"/>
      <c r="HUK87" s="60"/>
      <c r="HUL87" s="60"/>
      <c r="HUM87" s="60"/>
      <c r="HUN87" s="60"/>
      <c r="HUO87" s="60"/>
      <c r="HUP87" s="60"/>
      <c r="HUQ87" s="60"/>
      <c r="HUR87" s="60"/>
      <c r="HUS87" s="60"/>
      <c r="HUT87" s="60"/>
      <c r="HUU87" s="60"/>
      <c r="HUV87" s="60"/>
      <c r="HUW87" s="60"/>
      <c r="HUX87" s="60"/>
      <c r="HUY87" s="60"/>
      <c r="HUZ87" s="60"/>
      <c r="HVA87" s="60"/>
      <c r="HVB87" s="60"/>
      <c r="HVC87" s="60"/>
      <c r="HVD87" s="60"/>
      <c r="HVE87" s="60"/>
      <c r="HVF87" s="60"/>
      <c r="HVG87" s="60"/>
      <c r="HVH87" s="60"/>
      <c r="HVI87" s="60"/>
      <c r="HVJ87" s="60"/>
      <c r="HVK87" s="60"/>
      <c r="HVL87" s="60"/>
      <c r="HVM87" s="60"/>
      <c r="HVN87" s="60"/>
      <c r="HVO87" s="60"/>
      <c r="HVP87" s="60"/>
      <c r="HVQ87" s="60"/>
      <c r="HVR87" s="60"/>
      <c r="HVS87" s="60"/>
      <c r="HVT87" s="60"/>
      <c r="HVU87" s="60"/>
      <c r="HVV87" s="60"/>
      <c r="HVW87" s="60"/>
      <c r="HVX87" s="60"/>
      <c r="HVY87" s="60"/>
      <c r="HVZ87" s="60"/>
      <c r="HWA87" s="60"/>
      <c r="HWB87" s="60"/>
      <c r="HWC87" s="60"/>
      <c r="HWD87" s="60"/>
      <c r="HWE87" s="60"/>
      <c r="HWF87" s="60"/>
      <c r="HWG87" s="60"/>
      <c r="HWH87" s="60"/>
      <c r="HWI87" s="60"/>
      <c r="HWJ87" s="60"/>
      <c r="HWK87" s="60"/>
      <c r="HWL87" s="60"/>
      <c r="HWM87" s="60"/>
      <c r="HWN87" s="60"/>
      <c r="HWO87" s="60"/>
      <c r="HWP87" s="60"/>
      <c r="HWQ87" s="60"/>
      <c r="HWR87" s="60"/>
      <c r="HWS87" s="60"/>
      <c r="HWT87" s="60"/>
      <c r="HWU87" s="60"/>
      <c r="HWV87" s="60"/>
      <c r="HWW87" s="60"/>
      <c r="HWX87" s="60"/>
      <c r="HWY87" s="60"/>
      <c r="HWZ87" s="60"/>
      <c r="HXA87" s="60"/>
      <c r="HXB87" s="60"/>
      <c r="HXC87" s="60"/>
      <c r="HXD87" s="60"/>
      <c r="HXE87" s="60"/>
      <c r="HXF87" s="60"/>
      <c r="HXG87" s="60"/>
      <c r="HXH87" s="60"/>
      <c r="HXI87" s="60"/>
      <c r="HXJ87" s="60"/>
      <c r="HXK87" s="60"/>
      <c r="HXL87" s="60"/>
      <c r="HXM87" s="60"/>
      <c r="HXN87" s="60"/>
      <c r="HXO87" s="60"/>
      <c r="HXP87" s="60"/>
      <c r="HXQ87" s="60"/>
      <c r="HXR87" s="60"/>
      <c r="HXS87" s="60"/>
      <c r="HXT87" s="60"/>
      <c r="HXU87" s="60"/>
      <c r="HXV87" s="60"/>
      <c r="HXW87" s="60"/>
      <c r="HXX87" s="60"/>
      <c r="HXY87" s="60"/>
      <c r="HXZ87" s="60"/>
      <c r="HYA87" s="60"/>
      <c r="HYB87" s="60"/>
      <c r="HYC87" s="60"/>
      <c r="HYD87" s="60"/>
      <c r="HYE87" s="60"/>
      <c r="HYF87" s="60"/>
      <c r="HYG87" s="60"/>
      <c r="HYH87" s="60"/>
      <c r="HYI87" s="60"/>
      <c r="HYJ87" s="60"/>
      <c r="HYK87" s="60"/>
      <c r="HYL87" s="60"/>
      <c r="HYM87" s="60"/>
      <c r="HYN87" s="60"/>
      <c r="HYO87" s="60"/>
      <c r="HYP87" s="60"/>
      <c r="HYQ87" s="60"/>
      <c r="HYR87" s="60"/>
      <c r="HYS87" s="60"/>
      <c r="HYT87" s="60"/>
      <c r="HYU87" s="60"/>
      <c r="HYV87" s="60"/>
      <c r="HYW87" s="60"/>
      <c r="HYX87" s="60"/>
      <c r="HYY87" s="60"/>
      <c r="HYZ87" s="60"/>
      <c r="HZA87" s="60"/>
      <c r="HZB87" s="60"/>
      <c r="HZC87" s="60"/>
      <c r="HZD87" s="60"/>
      <c r="HZE87" s="60"/>
      <c r="HZF87" s="60"/>
      <c r="HZG87" s="60"/>
      <c r="HZH87" s="60"/>
      <c r="HZI87" s="60"/>
      <c r="HZJ87" s="60"/>
      <c r="HZK87" s="60"/>
      <c r="HZL87" s="60"/>
      <c r="HZM87" s="60"/>
      <c r="HZN87" s="60"/>
      <c r="HZO87" s="60"/>
      <c r="HZP87" s="60"/>
      <c r="HZQ87" s="60"/>
      <c r="HZR87" s="60"/>
      <c r="HZS87" s="60"/>
      <c r="HZT87" s="60"/>
      <c r="HZU87" s="60"/>
      <c r="HZV87" s="60"/>
      <c r="HZW87" s="60"/>
      <c r="HZX87" s="60"/>
      <c r="HZY87" s="60"/>
      <c r="HZZ87" s="60"/>
      <c r="IAA87" s="60"/>
      <c r="IAB87" s="60"/>
      <c r="IAC87" s="60"/>
      <c r="IAD87" s="60"/>
      <c r="IAE87" s="60"/>
      <c r="IAF87" s="60"/>
      <c r="IAG87" s="60"/>
      <c r="IAH87" s="60"/>
      <c r="IAI87" s="60"/>
      <c r="IAJ87" s="60"/>
      <c r="IAK87" s="60"/>
      <c r="IAL87" s="60"/>
      <c r="IAM87" s="60"/>
      <c r="IAN87" s="60"/>
      <c r="IAO87" s="60"/>
      <c r="IAP87" s="60"/>
      <c r="IAQ87" s="60"/>
      <c r="IAR87" s="60"/>
      <c r="IAS87" s="60"/>
      <c r="IAT87" s="60"/>
      <c r="IAU87" s="60"/>
      <c r="IAV87" s="60"/>
      <c r="IAW87" s="60"/>
      <c r="IAX87" s="60"/>
      <c r="IAY87" s="60"/>
      <c r="IAZ87" s="60"/>
      <c r="IBA87" s="60"/>
      <c r="IBB87" s="60"/>
      <c r="IBC87" s="60"/>
      <c r="IBD87" s="60"/>
      <c r="IBE87" s="60"/>
      <c r="IBF87" s="60"/>
      <c r="IBG87" s="60"/>
      <c r="IBH87" s="60"/>
      <c r="IBI87" s="60"/>
      <c r="IBJ87" s="60"/>
      <c r="IBK87" s="60"/>
      <c r="IBL87" s="60"/>
      <c r="IBM87" s="60"/>
      <c r="IBN87" s="60"/>
      <c r="IBO87" s="60"/>
      <c r="IBP87" s="60"/>
      <c r="IBQ87" s="60"/>
      <c r="IBR87" s="60"/>
      <c r="IBS87" s="60"/>
      <c r="IBT87" s="60"/>
      <c r="IBU87" s="60"/>
      <c r="IBV87" s="60"/>
      <c r="IBW87" s="60"/>
      <c r="IBX87" s="60"/>
      <c r="IBY87" s="60"/>
      <c r="IBZ87" s="60"/>
      <c r="ICA87" s="60"/>
      <c r="ICB87" s="60"/>
      <c r="ICC87" s="60"/>
      <c r="ICD87" s="60"/>
      <c r="ICE87" s="60"/>
      <c r="ICF87" s="60"/>
      <c r="ICG87" s="60"/>
      <c r="ICH87" s="60"/>
      <c r="ICI87" s="60"/>
      <c r="ICJ87" s="60"/>
      <c r="ICK87" s="60"/>
      <c r="ICL87" s="60"/>
      <c r="ICM87" s="60"/>
      <c r="ICN87" s="60"/>
      <c r="ICO87" s="60"/>
      <c r="ICP87" s="60"/>
      <c r="ICQ87" s="60"/>
      <c r="ICR87" s="60"/>
      <c r="ICS87" s="60"/>
      <c r="ICT87" s="60"/>
      <c r="ICU87" s="60"/>
      <c r="ICV87" s="60"/>
      <c r="ICW87" s="60"/>
      <c r="ICX87" s="60"/>
      <c r="ICY87" s="60"/>
      <c r="ICZ87" s="60"/>
      <c r="IDA87" s="60"/>
      <c r="IDB87" s="60"/>
      <c r="IDC87" s="60"/>
      <c r="IDD87" s="60"/>
      <c r="IDE87" s="60"/>
      <c r="IDF87" s="60"/>
      <c r="IDG87" s="60"/>
      <c r="IDH87" s="60"/>
      <c r="IDI87" s="60"/>
      <c r="IDJ87" s="60"/>
      <c r="IDK87" s="60"/>
      <c r="IDL87" s="60"/>
      <c r="IDM87" s="60"/>
      <c r="IDN87" s="60"/>
      <c r="IDO87" s="60"/>
      <c r="IDP87" s="60"/>
      <c r="IDQ87" s="60"/>
      <c r="IDR87" s="60"/>
      <c r="IDS87" s="60"/>
      <c r="IDT87" s="60"/>
      <c r="IDU87" s="60"/>
      <c r="IDV87" s="60"/>
      <c r="IDW87" s="60"/>
      <c r="IDX87" s="60"/>
      <c r="IDY87" s="60"/>
      <c r="IDZ87" s="60"/>
      <c r="IEA87" s="60"/>
      <c r="IEB87" s="60"/>
      <c r="IEC87" s="60"/>
      <c r="IED87" s="60"/>
      <c r="IEE87" s="60"/>
      <c r="IEF87" s="60"/>
      <c r="IEG87" s="60"/>
      <c r="IEH87" s="60"/>
      <c r="IEI87" s="60"/>
      <c r="IEJ87" s="60"/>
      <c r="IEK87" s="60"/>
      <c r="IEL87" s="60"/>
      <c r="IEM87" s="60"/>
      <c r="IEN87" s="60"/>
      <c r="IEO87" s="60"/>
      <c r="IEP87" s="60"/>
      <c r="IEQ87" s="60"/>
      <c r="IER87" s="60"/>
      <c r="IES87" s="60"/>
      <c r="IET87" s="60"/>
      <c r="IEU87" s="60"/>
      <c r="IEV87" s="60"/>
      <c r="IEW87" s="60"/>
      <c r="IEX87" s="60"/>
      <c r="IEY87" s="60"/>
      <c r="IEZ87" s="60"/>
      <c r="IFA87" s="60"/>
      <c r="IFB87" s="60"/>
      <c r="IFC87" s="60"/>
      <c r="IFD87" s="60"/>
      <c r="IFE87" s="60"/>
      <c r="IFF87" s="60"/>
      <c r="IFG87" s="60"/>
      <c r="IFH87" s="60"/>
      <c r="IFI87" s="60"/>
      <c r="IFJ87" s="60"/>
      <c r="IFK87" s="60"/>
      <c r="IFL87" s="60"/>
      <c r="IFM87" s="60"/>
      <c r="IFN87" s="60"/>
      <c r="IFO87" s="60"/>
      <c r="IFP87" s="60"/>
      <c r="IFQ87" s="60"/>
      <c r="IFR87" s="60"/>
      <c r="IFS87" s="60"/>
      <c r="IFT87" s="60"/>
      <c r="IFU87" s="60"/>
      <c r="IFV87" s="60"/>
      <c r="IFW87" s="60"/>
      <c r="IFX87" s="60"/>
      <c r="IFY87" s="60"/>
      <c r="IFZ87" s="60"/>
      <c r="IGA87" s="60"/>
      <c r="IGB87" s="60"/>
      <c r="IGC87" s="60"/>
      <c r="IGD87" s="60"/>
      <c r="IGE87" s="60"/>
      <c r="IGF87" s="60"/>
      <c r="IGG87" s="60"/>
      <c r="IGH87" s="60"/>
      <c r="IGI87" s="60"/>
      <c r="IGJ87" s="60"/>
      <c r="IGK87" s="60"/>
      <c r="IGL87" s="60"/>
      <c r="IGM87" s="60"/>
      <c r="IGN87" s="60"/>
      <c r="IGO87" s="60"/>
      <c r="IGP87" s="60"/>
      <c r="IGQ87" s="60"/>
      <c r="IGR87" s="60"/>
      <c r="IGS87" s="60"/>
      <c r="IGT87" s="60"/>
      <c r="IGU87" s="60"/>
      <c r="IGV87" s="60"/>
      <c r="IGW87" s="60"/>
      <c r="IGX87" s="60"/>
      <c r="IGY87" s="60"/>
      <c r="IGZ87" s="60"/>
      <c r="IHA87" s="60"/>
      <c r="IHB87" s="60"/>
      <c r="IHC87" s="60"/>
      <c r="IHD87" s="60"/>
      <c r="IHE87" s="60"/>
      <c r="IHF87" s="60"/>
      <c r="IHG87" s="60"/>
      <c r="IHH87" s="60"/>
      <c r="IHI87" s="60"/>
      <c r="IHJ87" s="60"/>
      <c r="IHK87" s="60"/>
      <c r="IHL87" s="60"/>
      <c r="IHM87" s="60"/>
      <c r="IHN87" s="60"/>
      <c r="IHO87" s="60"/>
      <c r="IHP87" s="60"/>
      <c r="IHQ87" s="60"/>
      <c r="IHR87" s="60"/>
      <c r="IHS87" s="60"/>
      <c r="IHT87" s="60"/>
      <c r="IHU87" s="60"/>
      <c r="IHV87" s="60"/>
      <c r="IHW87" s="60"/>
      <c r="IHX87" s="60"/>
      <c r="IHY87" s="60"/>
      <c r="IHZ87" s="60"/>
      <c r="IIA87" s="60"/>
      <c r="IIB87" s="60"/>
      <c r="IIC87" s="60"/>
      <c r="IID87" s="60"/>
      <c r="IIE87" s="60"/>
      <c r="IIF87" s="60"/>
      <c r="IIG87" s="60"/>
      <c r="IIH87" s="60"/>
      <c r="III87" s="60"/>
      <c r="IIJ87" s="60"/>
      <c r="IIK87" s="60"/>
      <c r="IIL87" s="60"/>
      <c r="IIM87" s="60"/>
      <c r="IIN87" s="60"/>
      <c r="IIO87" s="60"/>
      <c r="IIP87" s="60"/>
      <c r="IIQ87" s="60"/>
      <c r="IIR87" s="60"/>
      <c r="IIS87" s="60"/>
      <c r="IIT87" s="60"/>
      <c r="IIU87" s="60"/>
      <c r="IIV87" s="60"/>
      <c r="IIW87" s="60"/>
      <c r="IIX87" s="60"/>
      <c r="IIY87" s="60"/>
      <c r="IIZ87" s="60"/>
      <c r="IJA87" s="60"/>
      <c r="IJB87" s="60"/>
      <c r="IJC87" s="60"/>
      <c r="IJD87" s="60"/>
      <c r="IJE87" s="60"/>
      <c r="IJF87" s="60"/>
      <c r="IJG87" s="60"/>
      <c r="IJH87" s="60"/>
      <c r="IJI87" s="60"/>
      <c r="IJJ87" s="60"/>
      <c r="IJK87" s="60"/>
      <c r="IJL87" s="60"/>
      <c r="IJM87" s="60"/>
      <c r="IJN87" s="60"/>
      <c r="IJO87" s="60"/>
      <c r="IJP87" s="60"/>
      <c r="IJQ87" s="60"/>
      <c r="IJR87" s="60"/>
      <c r="IJS87" s="60"/>
      <c r="IJT87" s="60"/>
      <c r="IJU87" s="60"/>
      <c r="IJV87" s="60"/>
      <c r="IJW87" s="60"/>
      <c r="IJX87" s="60"/>
      <c r="IJY87" s="60"/>
      <c r="IJZ87" s="60"/>
      <c r="IKA87" s="60"/>
      <c r="IKB87" s="60"/>
      <c r="IKC87" s="60"/>
      <c r="IKD87" s="60"/>
      <c r="IKE87" s="60"/>
      <c r="IKF87" s="60"/>
      <c r="IKG87" s="60"/>
      <c r="IKH87" s="60"/>
      <c r="IKI87" s="60"/>
      <c r="IKJ87" s="60"/>
      <c r="IKK87" s="60"/>
      <c r="IKL87" s="60"/>
      <c r="IKM87" s="60"/>
      <c r="IKN87" s="60"/>
      <c r="IKO87" s="60"/>
      <c r="IKP87" s="60"/>
      <c r="IKQ87" s="60"/>
      <c r="IKR87" s="60"/>
      <c r="IKS87" s="60"/>
      <c r="IKT87" s="60"/>
      <c r="IKU87" s="60"/>
      <c r="IKV87" s="60"/>
      <c r="IKW87" s="60"/>
      <c r="IKX87" s="60"/>
      <c r="IKY87" s="60"/>
      <c r="IKZ87" s="60"/>
      <c r="ILA87" s="60"/>
      <c r="ILB87" s="60"/>
      <c r="ILC87" s="60"/>
      <c r="ILD87" s="60"/>
      <c r="ILE87" s="60"/>
      <c r="ILF87" s="60"/>
      <c r="ILG87" s="60"/>
      <c r="ILH87" s="60"/>
      <c r="ILI87" s="60"/>
      <c r="ILJ87" s="60"/>
      <c r="ILK87" s="60"/>
      <c r="ILL87" s="60"/>
      <c r="ILM87" s="60"/>
      <c r="ILN87" s="60"/>
      <c r="ILO87" s="60"/>
      <c r="ILP87" s="60"/>
      <c r="ILQ87" s="60"/>
      <c r="ILR87" s="60"/>
      <c r="ILS87" s="60"/>
      <c r="ILT87" s="60"/>
      <c r="ILU87" s="60"/>
      <c r="ILV87" s="60"/>
      <c r="ILW87" s="60"/>
      <c r="ILX87" s="60"/>
      <c r="ILY87" s="60"/>
      <c r="ILZ87" s="60"/>
      <c r="IMA87" s="60"/>
      <c r="IMB87" s="60"/>
      <c r="IMC87" s="60"/>
      <c r="IMD87" s="60"/>
      <c r="IME87" s="60"/>
      <c r="IMF87" s="60"/>
      <c r="IMG87" s="60"/>
      <c r="IMH87" s="60"/>
      <c r="IMI87" s="60"/>
      <c r="IMJ87" s="60"/>
      <c r="IMK87" s="60"/>
      <c r="IML87" s="60"/>
      <c r="IMM87" s="60"/>
      <c r="IMN87" s="60"/>
      <c r="IMO87" s="60"/>
      <c r="IMP87" s="60"/>
      <c r="IMQ87" s="60"/>
      <c r="IMR87" s="60"/>
      <c r="IMS87" s="60"/>
      <c r="IMT87" s="60"/>
      <c r="IMU87" s="60"/>
      <c r="IMV87" s="60"/>
      <c r="IMW87" s="60"/>
      <c r="IMX87" s="60"/>
      <c r="IMY87" s="60"/>
      <c r="IMZ87" s="60"/>
      <c r="INA87" s="60"/>
      <c r="INB87" s="60"/>
      <c r="INC87" s="60"/>
      <c r="IND87" s="60"/>
      <c r="INE87" s="60"/>
      <c r="INF87" s="60"/>
      <c r="ING87" s="60"/>
      <c r="INH87" s="60"/>
      <c r="INI87" s="60"/>
      <c r="INJ87" s="60"/>
      <c r="INK87" s="60"/>
      <c r="INL87" s="60"/>
      <c r="INM87" s="60"/>
      <c r="INN87" s="60"/>
      <c r="INO87" s="60"/>
      <c r="INP87" s="60"/>
      <c r="INQ87" s="60"/>
      <c r="INR87" s="60"/>
      <c r="INS87" s="60"/>
      <c r="INT87" s="60"/>
      <c r="INU87" s="60"/>
      <c r="INV87" s="60"/>
      <c r="INW87" s="60"/>
      <c r="INX87" s="60"/>
      <c r="INY87" s="60"/>
      <c r="INZ87" s="60"/>
      <c r="IOA87" s="60"/>
      <c r="IOB87" s="60"/>
      <c r="IOC87" s="60"/>
      <c r="IOD87" s="60"/>
      <c r="IOE87" s="60"/>
      <c r="IOF87" s="60"/>
      <c r="IOG87" s="60"/>
      <c r="IOH87" s="60"/>
      <c r="IOI87" s="60"/>
      <c r="IOJ87" s="60"/>
      <c r="IOK87" s="60"/>
      <c r="IOL87" s="60"/>
      <c r="IOM87" s="60"/>
      <c r="ION87" s="60"/>
      <c r="IOO87" s="60"/>
      <c r="IOP87" s="60"/>
      <c r="IOQ87" s="60"/>
      <c r="IOR87" s="60"/>
      <c r="IOS87" s="60"/>
      <c r="IOT87" s="60"/>
      <c r="IOU87" s="60"/>
      <c r="IOV87" s="60"/>
      <c r="IOW87" s="60"/>
      <c r="IOX87" s="60"/>
      <c r="IOY87" s="60"/>
      <c r="IOZ87" s="60"/>
      <c r="IPA87" s="60"/>
      <c r="IPB87" s="60"/>
      <c r="IPC87" s="60"/>
      <c r="IPD87" s="60"/>
      <c r="IPE87" s="60"/>
      <c r="IPF87" s="60"/>
      <c r="IPG87" s="60"/>
      <c r="IPH87" s="60"/>
      <c r="IPI87" s="60"/>
      <c r="IPJ87" s="60"/>
      <c r="IPK87" s="60"/>
      <c r="IPL87" s="60"/>
      <c r="IPM87" s="60"/>
      <c r="IPN87" s="60"/>
      <c r="IPO87" s="60"/>
      <c r="IPP87" s="60"/>
      <c r="IPQ87" s="60"/>
      <c r="IPR87" s="60"/>
      <c r="IPS87" s="60"/>
      <c r="IPT87" s="60"/>
      <c r="IPU87" s="60"/>
      <c r="IPV87" s="60"/>
      <c r="IPW87" s="60"/>
      <c r="IPX87" s="60"/>
      <c r="IPY87" s="60"/>
      <c r="IPZ87" s="60"/>
      <c r="IQA87" s="60"/>
      <c r="IQB87" s="60"/>
      <c r="IQC87" s="60"/>
      <c r="IQD87" s="60"/>
      <c r="IQE87" s="60"/>
      <c r="IQF87" s="60"/>
      <c r="IQG87" s="60"/>
      <c r="IQH87" s="60"/>
      <c r="IQI87" s="60"/>
      <c r="IQJ87" s="60"/>
      <c r="IQK87" s="60"/>
      <c r="IQL87" s="60"/>
      <c r="IQM87" s="60"/>
      <c r="IQN87" s="60"/>
      <c r="IQO87" s="60"/>
      <c r="IQP87" s="60"/>
      <c r="IQQ87" s="60"/>
      <c r="IQR87" s="60"/>
      <c r="IQS87" s="60"/>
      <c r="IQT87" s="60"/>
      <c r="IQU87" s="60"/>
      <c r="IQV87" s="60"/>
      <c r="IQW87" s="60"/>
      <c r="IQX87" s="60"/>
      <c r="IQY87" s="60"/>
      <c r="IQZ87" s="60"/>
      <c r="IRA87" s="60"/>
      <c r="IRB87" s="60"/>
      <c r="IRC87" s="60"/>
      <c r="IRD87" s="60"/>
      <c r="IRE87" s="60"/>
      <c r="IRF87" s="60"/>
      <c r="IRG87" s="60"/>
      <c r="IRH87" s="60"/>
      <c r="IRI87" s="60"/>
      <c r="IRJ87" s="60"/>
      <c r="IRK87" s="60"/>
      <c r="IRL87" s="60"/>
      <c r="IRM87" s="60"/>
      <c r="IRN87" s="60"/>
      <c r="IRO87" s="60"/>
      <c r="IRP87" s="60"/>
      <c r="IRQ87" s="60"/>
      <c r="IRR87" s="60"/>
      <c r="IRS87" s="60"/>
      <c r="IRT87" s="60"/>
      <c r="IRU87" s="60"/>
      <c r="IRV87" s="60"/>
      <c r="IRW87" s="60"/>
      <c r="IRX87" s="60"/>
      <c r="IRY87" s="60"/>
      <c r="IRZ87" s="60"/>
      <c r="ISA87" s="60"/>
      <c r="ISB87" s="60"/>
      <c r="ISC87" s="60"/>
      <c r="ISD87" s="60"/>
      <c r="ISE87" s="60"/>
      <c r="ISF87" s="60"/>
      <c r="ISG87" s="60"/>
      <c r="ISH87" s="60"/>
      <c r="ISI87" s="60"/>
      <c r="ISJ87" s="60"/>
      <c r="ISK87" s="60"/>
      <c r="ISL87" s="60"/>
      <c r="ISM87" s="60"/>
      <c r="ISN87" s="60"/>
      <c r="ISO87" s="60"/>
      <c r="ISP87" s="60"/>
      <c r="ISQ87" s="60"/>
      <c r="ISR87" s="60"/>
      <c r="ISS87" s="60"/>
      <c r="IST87" s="60"/>
      <c r="ISU87" s="60"/>
      <c r="ISV87" s="60"/>
      <c r="ISW87" s="60"/>
      <c r="ISX87" s="60"/>
      <c r="ISY87" s="60"/>
      <c r="ISZ87" s="60"/>
      <c r="ITA87" s="60"/>
      <c r="ITB87" s="60"/>
      <c r="ITC87" s="60"/>
      <c r="ITD87" s="60"/>
      <c r="ITE87" s="60"/>
      <c r="ITF87" s="60"/>
      <c r="ITG87" s="60"/>
      <c r="ITH87" s="60"/>
      <c r="ITI87" s="60"/>
      <c r="ITJ87" s="60"/>
      <c r="ITK87" s="60"/>
      <c r="ITL87" s="60"/>
      <c r="ITM87" s="60"/>
      <c r="ITN87" s="60"/>
      <c r="ITO87" s="60"/>
      <c r="ITP87" s="60"/>
      <c r="ITQ87" s="60"/>
      <c r="ITR87" s="60"/>
      <c r="ITS87" s="60"/>
      <c r="ITT87" s="60"/>
      <c r="ITU87" s="60"/>
      <c r="ITV87" s="60"/>
      <c r="ITW87" s="60"/>
      <c r="ITX87" s="60"/>
      <c r="ITY87" s="60"/>
      <c r="ITZ87" s="60"/>
      <c r="IUA87" s="60"/>
      <c r="IUB87" s="60"/>
      <c r="IUC87" s="60"/>
      <c r="IUD87" s="60"/>
      <c r="IUE87" s="60"/>
      <c r="IUF87" s="60"/>
      <c r="IUG87" s="60"/>
      <c r="IUH87" s="60"/>
      <c r="IUI87" s="60"/>
      <c r="IUJ87" s="60"/>
      <c r="IUK87" s="60"/>
      <c r="IUL87" s="60"/>
      <c r="IUM87" s="60"/>
      <c r="IUN87" s="60"/>
      <c r="IUO87" s="60"/>
      <c r="IUP87" s="60"/>
      <c r="IUQ87" s="60"/>
      <c r="IUR87" s="60"/>
      <c r="IUS87" s="60"/>
      <c r="IUT87" s="60"/>
      <c r="IUU87" s="60"/>
      <c r="IUV87" s="60"/>
      <c r="IUW87" s="60"/>
      <c r="IUX87" s="60"/>
      <c r="IUY87" s="60"/>
      <c r="IUZ87" s="60"/>
      <c r="IVA87" s="60"/>
      <c r="IVB87" s="60"/>
      <c r="IVC87" s="60"/>
      <c r="IVD87" s="60"/>
      <c r="IVE87" s="60"/>
      <c r="IVF87" s="60"/>
      <c r="IVG87" s="60"/>
      <c r="IVH87" s="60"/>
      <c r="IVI87" s="60"/>
      <c r="IVJ87" s="60"/>
      <c r="IVK87" s="60"/>
      <c r="IVL87" s="60"/>
      <c r="IVM87" s="60"/>
      <c r="IVN87" s="60"/>
      <c r="IVO87" s="60"/>
      <c r="IVP87" s="60"/>
      <c r="IVQ87" s="60"/>
      <c r="IVR87" s="60"/>
      <c r="IVS87" s="60"/>
      <c r="IVT87" s="60"/>
      <c r="IVU87" s="60"/>
      <c r="IVV87" s="60"/>
      <c r="IVW87" s="60"/>
      <c r="IVX87" s="60"/>
      <c r="IVY87" s="60"/>
      <c r="IVZ87" s="60"/>
      <c r="IWA87" s="60"/>
      <c r="IWB87" s="60"/>
      <c r="IWC87" s="60"/>
      <c r="IWD87" s="60"/>
      <c r="IWE87" s="60"/>
      <c r="IWF87" s="60"/>
      <c r="IWG87" s="60"/>
      <c r="IWH87" s="60"/>
      <c r="IWI87" s="60"/>
      <c r="IWJ87" s="60"/>
      <c r="IWK87" s="60"/>
      <c r="IWL87" s="60"/>
      <c r="IWM87" s="60"/>
      <c r="IWN87" s="60"/>
      <c r="IWO87" s="60"/>
      <c r="IWP87" s="60"/>
      <c r="IWQ87" s="60"/>
      <c r="IWR87" s="60"/>
      <c r="IWS87" s="60"/>
      <c r="IWT87" s="60"/>
      <c r="IWU87" s="60"/>
      <c r="IWV87" s="60"/>
      <c r="IWW87" s="60"/>
      <c r="IWX87" s="60"/>
      <c r="IWY87" s="60"/>
      <c r="IWZ87" s="60"/>
      <c r="IXA87" s="60"/>
      <c r="IXB87" s="60"/>
      <c r="IXC87" s="60"/>
      <c r="IXD87" s="60"/>
      <c r="IXE87" s="60"/>
      <c r="IXF87" s="60"/>
      <c r="IXG87" s="60"/>
      <c r="IXH87" s="60"/>
      <c r="IXI87" s="60"/>
      <c r="IXJ87" s="60"/>
      <c r="IXK87" s="60"/>
      <c r="IXL87" s="60"/>
      <c r="IXM87" s="60"/>
      <c r="IXN87" s="60"/>
      <c r="IXO87" s="60"/>
      <c r="IXP87" s="60"/>
      <c r="IXQ87" s="60"/>
      <c r="IXR87" s="60"/>
      <c r="IXS87" s="60"/>
      <c r="IXT87" s="60"/>
      <c r="IXU87" s="60"/>
      <c r="IXV87" s="60"/>
      <c r="IXW87" s="60"/>
      <c r="IXX87" s="60"/>
      <c r="IXY87" s="60"/>
      <c r="IXZ87" s="60"/>
      <c r="IYA87" s="60"/>
      <c r="IYB87" s="60"/>
      <c r="IYC87" s="60"/>
      <c r="IYD87" s="60"/>
      <c r="IYE87" s="60"/>
      <c r="IYF87" s="60"/>
      <c r="IYG87" s="60"/>
      <c r="IYH87" s="60"/>
      <c r="IYI87" s="60"/>
      <c r="IYJ87" s="60"/>
      <c r="IYK87" s="60"/>
      <c r="IYL87" s="60"/>
      <c r="IYM87" s="60"/>
      <c r="IYN87" s="60"/>
      <c r="IYO87" s="60"/>
      <c r="IYP87" s="60"/>
      <c r="IYQ87" s="60"/>
      <c r="IYR87" s="60"/>
      <c r="IYS87" s="60"/>
      <c r="IYT87" s="60"/>
      <c r="IYU87" s="60"/>
      <c r="IYV87" s="60"/>
      <c r="IYW87" s="60"/>
      <c r="IYX87" s="60"/>
      <c r="IYY87" s="60"/>
      <c r="IYZ87" s="60"/>
      <c r="IZA87" s="60"/>
      <c r="IZB87" s="60"/>
      <c r="IZC87" s="60"/>
      <c r="IZD87" s="60"/>
      <c r="IZE87" s="60"/>
      <c r="IZF87" s="60"/>
      <c r="IZG87" s="60"/>
      <c r="IZH87" s="60"/>
      <c r="IZI87" s="60"/>
      <c r="IZJ87" s="60"/>
      <c r="IZK87" s="60"/>
      <c r="IZL87" s="60"/>
      <c r="IZM87" s="60"/>
      <c r="IZN87" s="60"/>
      <c r="IZO87" s="60"/>
      <c r="IZP87" s="60"/>
      <c r="IZQ87" s="60"/>
      <c r="IZR87" s="60"/>
      <c r="IZS87" s="60"/>
      <c r="IZT87" s="60"/>
      <c r="IZU87" s="60"/>
      <c r="IZV87" s="60"/>
      <c r="IZW87" s="60"/>
      <c r="IZX87" s="60"/>
      <c r="IZY87" s="60"/>
      <c r="IZZ87" s="60"/>
      <c r="JAA87" s="60"/>
      <c r="JAB87" s="60"/>
      <c r="JAC87" s="60"/>
      <c r="JAD87" s="60"/>
      <c r="JAE87" s="60"/>
      <c r="JAF87" s="60"/>
      <c r="JAG87" s="60"/>
      <c r="JAH87" s="60"/>
      <c r="JAI87" s="60"/>
      <c r="JAJ87" s="60"/>
      <c r="JAK87" s="60"/>
      <c r="JAL87" s="60"/>
      <c r="JAM87" s="60"/>
      <c r="JAN87" s="60"/>
      <c r="JAO87" s="60"/>
      <c r="JAP87" s="60"/>
      <c r="JAQ87" s="60"/>
      <c r="JAR87" s="60"/>
      <c r="JAS87" s="60"/>
      <c r="JAT87" s="60"/>
      <c r="JAU87" s="60"/>
      <c r="JAV87" s="60"/>
      <c r="JAW87" s="60"/>
      <c r="JAX87" s="60"/>
      <c r="JAY87" s="60"/>
      <c r="JAZ87" s="60"/>
      <c r="JBA87" s="60"/>
      <c r="JBB87" s="60"/>
      <c r="JBC87" s="60"/>
      <c r="JBD87" s="60"/>
      <c r="JBE87" s="60"/>
      <c r="JBF87" s="60"/>
      <c r="JBG87" s="60"/>
      <c r="JBH87" s="60"/>
      <c r="JBI87" s="60"/>
      <c r="JBJ87" s="60"/>
      <c r="JBK87" s="60"/>
      <c r="JBL87" s="60"/>
      <c r="JBM87" s="60"/>
      <c r="JBN87" s="60"/>
      <c r="JBO87" s="60"/>
      <c r="JBP87" s="60"/>
      <c r="JBQ87" s="60"/>
      <c r="JBR87" s="60"/>
      <c r="JBS87" s="60"/>
      <c r="JBT87" s="60"/>
      <c r="JBU87" s="60"/>
      <c r="JBV87" s="60"/>
      <c r="JBW87" s="60"/>
      <c r="JBX87" s="60"/>
      <c r="JBY87" s="60"/>
      <c r="JBZ87" s="60"/>
      <c r="JCA87" s="60"/>
      <c r="JCB87" s="60"/>
      <c r="JCC87" s="60"/>
      <c r="JCD87" s="60"/>
      <c r="JCE87" s="60"/>
      <c r="JCF87" s="60"/>
      <c r="JCG87" s="60"/>
      <c r="JCH87" s="60"/>
      <c r="JCI87" s="60"/>
      <c r="JCJ87" s="60"/>
      <c r="JCK87" s="60"/>
      <c r="JCL87" s="60"/>
      <c r="JCM87" s="60"/>
      <c r="JCN87" s="60"/>
      <c r="JCO87" s="60"/>
      <c r="JCP87" s="60"/>
      <c r="JCQ87" s="60"/>
      <c r="JCR87" s="60"/>
      <c r="JCS87" s="60"/>
      <c r="JCT87" s="60"/>
      <c r="JCU87" s="60"/>
      <c r="JCV87" s="60"/>
      <c r="JCW87" s="60"/>
      <c r="JCX87" s="60"/>
      <c r="JCY87" s="60"/>
      <c r="JCZ87" s="60"/>
      <c r="JDA87" s="60"/>
      <c r="JDB87" s="60"/>
      <c r="JDC87" s="60"/>
      <c r="JDD87" s="60"/>
      <c r="JDE87" s="60"/>
      <c r="JDF87" s="60"/>
      <c r="JDG87" s="60"/>
      <c r="JDH87" s="60"/>
      <c r="JDI87" s="60"/>
      <c r="JDJ87" s="60"/>
      <c r="JDK87" s="60"/>
      <c r="JDL87" s="60"/>
      <c r="JDM87" s="60"/>
      <c r="JDN87" s="60"/>
      <c r="JDO87" s="60"/>
      <c r="JDP87" s="60"/>
      <c r="JDQ87" s="60"/>
      <c r="JDR87" s="60"/>
      <c r="JDS87" s="60"/>
      <c r="JDT87" s="60"/>
      <c r="JDU87" s="60"/>
      <c r="JDV87" s="60"/>
      <c r="JDW87" s="60"/>
      <c r="JDX87" s="60"/>
      <c r="JDY87" s="60"/>
      <c r="JDZ87" s="60"/>
      <c r="JEA87" s="60"/>
      <c r="JEB87" s="60"/>
      <c r="JEC87" s="60"/>
      <c r="JED87" s="60"/>
      <c r="JEE87" s="60"/>
      <c r="JEF87" s="60"/>
      <c r="JEG87" s="60"/>
      <c r="JEH87" s="60"/>
      <c r="JEI87" s="60"/>
      <c r="JEJ87" s="60"/>
      <c r="JEK87" s="60"/>
      <c r="JEL87" s="60"/>
      <c r="JEM87" s="60"/>
      <c r="JEN87" s="60"/>
      <c r="JEO87" s="60"/>
      <c r="JEP87" s="60"/>
      <c r="JEQ87" s="60"/>
      <c r="JER87" s="60"/>
      <c r="JES87" s="60"/>
      <c r="JET87" s="60"/>
      <c r="JEU87" s="60"/>
      <c r="JEV87" s="60"/>
      <c r="JEW87" s="60"/>
      <c r="JEX87" s="60"/>
      <c r="JEY87" s="60"/>
      <c r="JEZ87" s="60"/>
      <c r="JFA87" s="60"/>
      <c r="JFB87" s="60"/>
      <c r="JFC87" s="60"/>
      <c r="JFD87" s="60"/>
      <c r="JFE87" s="60"/>
      <c r="JFF87" s="60"/>
      <c r="JFG87" s="60"/>
      <c r="JFH87" s="60"/>
      <c r="JFI87" s="60"/>
      <c r="JFJ87" s="60"/>
      <c r="JFK87" s="60"/>
      <c r="JFL87" s="60"/>
      <c r="JFM87" s="60"/>
      <c r="JFN87" s="60"/>
      <c r="JFO87" s="60"/>
      <c r="JFP87" s="60"/>
      <c r="JFQ87" s="60"/>
      <c r="JFR87" s="60"/>
      <c r="JFS87" s="60"/>
      <c r="JFT87" s="60"/>
      <c r="JFU87" s="60"/>
      <c r="JFV87" s="60"/>
      <c r="JFW87" s="60"/>
      <c r="JFX87" s="60"/>
      <c r="JFY87" s="60"/>
      <c r="JFZ87" s="60"/>
      <c r="JGA87" s="60"/>
      <c r="JGB87" s="60"/>
      <c r="JGC87" s="60"/>
      <c r="JGD87" s="60"/>
      <c r="JGE87" s="60"/>
      <c r="JGF87" s="60"/>
      <c r="JGG87" s="60"/>
      <c r="JGH87" s="60"/>
      <c r="JGI87" s="60"/>
      <c r="JGJ87" s="60"/>
      <c r="JGK87" s="60"/>
      <c r="JGL87" s="60"/>
      <c r="JGM87" s="60"/>
      <c r="JGN87" s="60"/>
      <c r="JGO87" s="60"/>
      <c r="JGP87" s="60"/>
      <c r="JGQ87" s="60"/>
      <c r="JGR87" s="60"/>
      <c r="JGS87" s="60"/>
      <c r="JGT87" s="60"/>
      <c r="JGU87" s="60"/>
      <c r="JGV87" s="60"/>
      <c r="JGW87" s="60"/>
      <c r="JGX87" s="60"/>
      <c r="JGY87" s="60"/>
      <c r="JGZ87" s="60"/>
      <c r="JHA87" s="60"/>
      <c r="JHB87" s="60"/>
      <c r="JHC87" s="60"/>
      <c r="JHD87" s="60"/>
      <c r="JHE87" s="60"/>
      <c r="JHF87" s="60"/>
      <c r="JHG87" s="60"/>
      <c r="JHH87" s="60"/>
      <c r="JHI87" s="60"/>
      <c r="JHJ87" s="60"/>
      <c r="JHK87" s="60"/>
      <c r="JHL87" s="60"/>
      <c r="JHM87" s="60"/>
      <c r="JHN87" s="60"/>
      <c r="JHO87" s="60"/>
      <c r="JHP87" s="60"/>
      <c r="JHQ87" s="60"/>
      <c r="JHR87" s="60"/>
      <c r="JHS87" s="60"/>
      <c r="JHT87" s="60"/>
      <c r="JHU87" s="60"/>
      <c r="JHV87" s="60"/>
      <c r="JHW87" s="60"/>
      <c r="JHX87" s="60"/>
      <c r="JHY87" s="60"/>
      <c r="JHZ87" s="60"/>
      <c r="JIA87" s="60"/>
      <c r="JIB87" s="60"/>
      <c r="JIC87" s="60"/>
      <c r="JID87" s="60"/>
      <c r="JIE87" s="60"/>
      <c r="JIF87" s="60"/>
      <c r="JIG87" s="60"/>
      <c r="JIH87" s="60"/>
      <c r="JII87" s="60"/>
      <c r="JIJ87" s="60"/>
      <c r="JIK87" s="60"/>
      <c r="JIL87" s="60"/>
      <c r="JIM87" s="60"/>
      <c r="JIN87" s="60"/>
      <c r="JIO87" s="60"/>
      <c r="JIP87" s="60"/>
      <c r="JIQ87" s="60"/>
      <c r="JIR87" s="60"/>
      <c r="JIS87" s="60"/>
      <c r="JIT87" s="60"/>
      <c r="JIU87" s="60"/>
      <c r="JIV87" s="60"/>
      <c r="JIW87" s="60"/>
      <c r="JIX87" s="60"/>
      <c r="JIY87" s="60"/>
      <c r="JIZ87" s="60"/>
      <c r="JJA87" s="60"/>
      <c r="JJB87" s="60"/>
      <c r="JJC87" s="60"/>
      <c r="JJD87" s="60"/>
      <c r="JJE87" s="60"/>
      <c r="JJF87" s="60"/>
      <c r="JJG87" s="60"/>
      <c r="JJH87" s="60"/>
      <c r="JJI87" s="60"/>
      <c r="JJJ87" s="60"/>
      <c r="JJK87" s="60"/>
      <c r="JJL87" s="60"/>
      <c r="JJM87" s="60"/>
      <c r="JJN87" s="60"/>
      <c r="JJO87" s="60"/>
      <c r="JJP87" s="60"/>
      <c r="JJQ87" s="60"/>
      <c r="JJR87" s="60"/>
      <c r="JJS87" s="60"/>
      <c r="JJT87" s="60"/>
      <c r="JJU87" s="60"/>
      <c r="JJV87" s="60"/>
      <c r="JJW87" s="60"/>
      <c r="JJX87" s="60"/>
      <c r="JJY87" s="60"/>
      <c r="JJZ87" s="60"/>
      <c r="JKA87" s="60"/>
      <c r="JKB87" s="60"/>
      <c r="JKC87" s="60"/>
      <c r="JKD87" s="60"/>
      <c r="JKE87" s="60"/>
      <c r="JKF87" s="60"/>
      <c r="JKG87" s="60"/>
      <c r="JKH87" s="60"/>
      <c r="JKI87" s="60"/>
      <c r="JKJ87" s="60"/>
      <c r="JKK87" s="60"/>
      <c r="JKL87" s="60"/>
      <c r="JKM87" s="60"/>
      <c r="JKN87" s="60"/>
      <c r="JKO87" s="60"/>
      <c r="JKP87" s="60"/>
      <c r="JKQ87" s="60"/>
      <c r="JKR87" s="60"/>
      <c r="JKS87" s="60"/>
      <c r="JKT87" s="60"/>
      <c r="JKU87" s="60"/>
      <c r="JKV87" s="60"/>
      <c r="JKW87" s="60"/>
      <c r="JKX87" s="60"/>
      <c r="JKY87" s="60"/>
      <c r="JKZ87" s="60"/>
      <c r="JLA87" s="60"/>
      <c r="JLB87" s="60"/>
      <c r="JLC87" s="60"/>
      <c r="JLD87" s="60"/>
      <c r="JLE87" s="60"/>
      <c r="JLF87" s="60"/>
      <c r="JLG87" s="60"/>
      <c r="JLH87" s="60"/>
      <c r="JLI87" s="60"/>
      <c r="JLJ87" s="60"/>
      <c r="JLK87" s="60"/>
      <c r="JLL87" s="60"/>
      <c r="JLM87" s="60"/>
      <c r="JLN87" s="60"/>
      <c r="JLO87" s="60"/>
      <c r="JLP87" s="60"/>
      <c r="JLQ87" s="60"/>
      <c r="JLR87" s="60"/>
      <c r="JLS87" s="60"/>
      <c r="JLT87" s="60"/>
      <c r="JLU87" s="60"/>
      <c r="JLV87" s="60"/>
      <c r="JLW87" s="60"/>
      <c r="JLX87" s="60"/>
      <c r="JLY87" s="60"/>
      <c r="JLZ87" s="60"/>
      <c r="JMA87" s="60"/>
      <c r="JMB87" s="60"/>
      <c r="JMC87" s="60"/>
      <c r="JMD87" s="60"/>
      <c r="JME87" s="60"/>
      <c r="JMF87" s="60"/>
      <c r="JMG87" s="60"/>
      <c r="JMH87" s="60"/>
      <c r="JMI87" s="60"/>
      <c r="JMJ87" s="60"/>
      <c r="JMK87" s="60"/>
      <c r="JML87" s="60"/>
      <c r="JMM87" s="60"/>
      <c r="JMN87" s="60"/>
      <c r="JMO87" s="60"/>
      <c r="JMP87" s="60"/>
      <c r="JMQ87" s="60"/>
      <c r="JMR87" s="60"/>
      <c r="JMS87" s="60"/>
      <c r="JMT87" s="60"/>
      <c r="JMU87" s="60"/>
      <c r="JMV87" s="60"/>
      <c r="JMW87" s="60"/>
      <c r="JMX87" s="60"/>
      <c r="JMY87" s="60"/>
      <c r="JMZ87" s="60"/>
      <c r="JNA87" s="60"/>
      <c r="JNB87" s="60"/>
      <c r="JNC87" s="60"/>
      <c r="JND87" s="60"/>
      <c r="JNE87" s="60"/>
      <c r="JNF87" s="60"/>
      <c r="JNG87" s="60"/>
      <c r="JNH87" s="60"/>
      <c r="JNI87" s="60"/>
      <c r="JNJ87" s="60"/>
      <c r="JNK87" s="60"/>
      <c r="JNL87" s="60"/>
      <c r="JNM87" s="60"/>
      <c r="JNN87" s="60"/>
      <c r="JNO87" s="60"/>
      <c r="JNP87" s="60"/>
      <c r="JNQ87" s="60"/>
      <c r="JNR87" s="60"/>
      <c r="JNS87" s="60"/>
      <c r="JNT87" s="60"/>
      <c r="JNU87" s="60"/>
      <c r="JNV87" s="60"/>
      <c r="JNW87" s="60"/>
      <c r="JNX87" s="60"/>
      <c r="JNY87" s="60"/>
      <c r="JNZ87" s="60"/>
      <c r="JOA87" s="60"/>
      <c r="JOB87" s="60"/>
      <c r="JOC87" s="60"/>
      <c r="JOD87" s="60"/>
      <c r="JOE87" s="60"/>
      <c r="JOF87" s="60"/>
      <c r="JOG87" s="60"/>
      <c r="JOH87" s="60"/>
      <c r="JOI87" s="60"/>
      <c r="JOJ87" s="60"/>
      <c r="JOK87" s="60"/>
      <c r="JOL87" s="60"/>
      <c r="JOM87" s="60"/>
      <c r="JON87" s="60"/>
      <c r="JOO87" s="60"/>
      <c r="JOP87" s="60"/>
      <c r="JOQ87" s="60"/>
      <c r="JOR87" s="60"/>
      <c r="JOS87" s="60"/>
      <c r="JOT87" s="60"/>
      <c r="JOU87" s="60"/>
      <c r="JOV87" s="60"/>
      <c r="JOW87" s="60"/>
      <c r="JOX87" s="60"/>
      <c r="JOY87" s="60"/>
      <c r="JOZ87" s="60"/>
      <c r="JPA87" s="60"/>
      <c r="JPB87" s="60"/>
      <c r="JPC87" s="60"/>
      <c r="JPD87" s="60"/>
      <c r="JPE87" s="60"/>
      <c r="JPF87" s="60"/>
      <c r="JPG87" s="60"/>
      <c r="JPH87" s="60"/>
      <c r="JPI87" s="60"/>
      <c r="JPJ87" s="60"/>
      <c r="JPK87" s="60"/>
      <c r="JPL87" s="60"/>
      <c r="JPM87" s="60"/>
      <c r="JPN87" s="60"/>
      <c r="JPO87" s="60"/>
      <c r="JPP87" s="60"/>
      <c r="JPQ87" s="60"/>
      <c r="JPR87" s="60"/>
      <c r="JPS87" s="60"/>
      <c r="JPT87" s="60"/>
      <c r="JPU87" s="60"/>
      <c r="JPV87" s="60"/>
      <c r="JPW87" s="60"/>
      <c r="JPX87" s="60"/>
      <c r="JPY87" s="60"/>
      <c r="JPZ87" s="60"/>
      <c r="JQA87" s="60"/>
      <c r="JQB87" s="60"/>
      <c r="JQC87" s="60"/>
      <c r="JQD87" s="60"/>
      <c r="JQE87" s="60"/>
      <c r="JQF87" s="60"/>
      <c r="JQG87" s="60"/>
      <c r="JQH87" s="60"/>
      <c r="JQI87" s="60"/>
      <c r="JQJ87" s="60"/>
      <c r="JQK87" s="60"/>
      <c r="JQL87" s="60"/>
      <c r="JQM87" s="60"/>
      <c r="JQN87" s="60"/>
      <c r="JQO87" s="60"/>
      <c r="JQP87" s="60"/>
      <c r="JQQ87" s="60"/>
      <c r="JQR87" s="60"/>
      <c r="JQS87" s="60"/>
      <c r="JQT87" s="60"/>
      <c r="JQU87" s="60"/>
      <c r="JQV87" s="60"/>
      <c r="JQW87" s="60"/>
      <c r="JQX87" s="60"/>
      <c r="JQY87" s="60"/>
      <c r="JQZ87" s="60"/>
      <c r="JRA87" s="60"/>
      <c r="JRB87" s="60"/>
      <c r="JRC87" s="60"/>
      <c r="JRD87" s="60"/>
      <c r="JRE87" s="60"/>
      <c r="JRF87" s="60"/>
      <c r="JRG87" s="60"/>
      <c r="JRH87" s="60"/>
      <c r="JRI87" s="60"/>
      <c r="JRJ87" s="60"/>
      <c r="JRK87" s="60"/>
      <c r="JRL87" s="60"/>
      <c r="JRM87" s="60"/>
      <c r="JRN87" s="60"/>
      <c r="JRO87" s="60"/>
      <c r="JRP87" s="60"/>
      <c r="JRQ87" s="60"/>
      <c r="JRR87" s="60"/>
      <c r="JRS87" s="60"/>
      <c r="JRT87" s="60"/>
      <c r="JRU87" s="60"/>
      <c r="JRV87" s="60"/>
      <c r="JRW87" s="60"/>
      <c r="JRX87" s="60"/>
      <c r="JRY87" s="60"/>
      <c r="JRZ87" s="60"/>
      <c r="JSA87" s="60"/>
      <c r="JSB87" s="60"/>
      <c r="JSC87" s="60"/>
      <c r="JSD87" s="60"/>
      <c r="JSE87" s="60"/>
      <c r="JSF87" s="60"/>
      <c r="JSG87" s="60"/>
      <c r="JSH87" s="60"/>
      <c r="JSI87" s="60"/>
      <c r="JSJ87" s="60"/>
      <c r="JSK87" s="60"/>
      <c r="JSL87" s="60"/>
      <c r="JSM87" s="60"/>
      <c r="JSN87" s="60"/>
      <c r="JSO87" s="60"/>
      <c r="JSP87" s="60"/>
      <c r="JSQ87" s="60"/>
      <c r="JSR87" s="60"/>
      <c r="JSS87" s="60"/>
      <c r="JST87" s="60"/>
      <c r="JSU87" s="60"/>
      <c r="JSV87" s="60"/>
      <c r="JSW87" s="60"/>
      <c r="JSX87" s="60"/>
      <c r="JSY87" s="60"/>
      <c r="JSZ87" s="60"/>
      <c r="JTA87" s="60"/>
      <c r="JTB87" s="60"/>
      <c r="JTC87" s="60"/>
      <c r="JTD87" s="60"/>
      <c r="JTE87" s="60"/>
      <c r="JTF87" s="60"/>
      <c r="JTG87" s="60"/>
      <c r="JTH87" s="60"/>
      <c r="JTI87" s="60"/>
      <c r="JTJ87" s="60"/>
      <c r="JTK87" s="60"/>
      <c r="JTL87" s="60"/>
      <c r="JTM87" s="60"/>
      <c r="JTN87" s="60"/>
      <c r="JTO87" s="60"/>
      <c r="JTP87" s="60"/>
      <c r="JTQ87" s="60"/>
      <c r="JTR87" s="60"/>
      <c r="JTS87" s="60"/>
      <c r="JTT87" s="60"/>
      <c r="JTU87" s="60"/>
      <c r="JTV87" s="60"/>
      <c r="JTW87" s="60"/>
      <c r="JTX87" s="60"/>
      <c r="JTY87" s="60"/>
      <c r="JTZ87" s="60"/>
      <c r="JUA87" s="60"/>
      <c r="JUB87" s="60"/>
      <c r="JUC87" s="60"/>
      <c r="JUD87" s="60"/>
      <c r="JUE87" s="60"/>
      <c r="JUF87" s="60"/>
      <c r="JUG87" s="60"/>
      <c r="JUH87" s="60"/>
      <c r="JUI87" s="60"/>
      <c r="JUJ87" s="60"/>
      <c r="JUK87" s="60"/>
      <c r="JUL87" s="60"/>
      <c r="JUM87" s="60"/>
      <c r="JUN87" s="60"/>
      <c r="JUO87" s="60"/>
      <c r="JUP87" s="60"/>
      <c r="JUQ87" s="60"/>
      <c r="JUR87" s="60"/>
      <c r="JUS87" s="60"/>
      <c r="JUT87" s="60"/>
      <c r="JUU87" s="60"/>
      <c r="JUV87" s="60"/>
      <c r="JUW87" s="60"/>
      <c r="JUX87" s="60"/>
      <c r="JUY87" s="60"/>
      <c r="JUZ87" s="60"/>
      <c r="JVA87" s="60"/>
      <c r="JVB87" s="60"/>
      <c r="JVC87" s="60"/>
      <c r="JVD87" s="60"/>
      <c r="JVE87" s="60"/>
      <c r="JVF87" s="60"/>
      <c r="JVG87" s="60"/>
      <c r="JVH87" s="60"/>
      <c r="JVI87" s="60"/>
      <c r="JVJ87" s="60"/>
      <c r="JVK87" s="60"/>
      <c r="JVL87" s="60"/>
      <c r="JVM87" s="60"/>
      <c r="JVN87" s="60"/>
      <c r="JVO87" s="60"/>
      <c r="JVP87" s="60"/>
      <c r="JVQ87" s="60"/>
      <c r="JVR87" s="60"/>
      <c r="JVS87" s="60"/>
      <c r="JVT87" s="60"/>
      <c r="JVU87" s="60"/>
      <c r="JVV87" s="60"/>
      <c r="JVW87" s="60"/>
      <c r="JVX87" s="60"/>
      <c r="JVY87" s="60"/>
      <c r="JVZ87" s="60"/>
      <c r="JWA87" s="60"/>
      <c r="JWB87" s="60"/>
      <c r="JWC87" s="60"/>
      <c r="JWD87" s="60"/>
      <c r="JWE87" s="60"/>
      <c r="JWF87" s="60"/>
      <c r="JWG87" s="60"/>
      <c r="JWH87" s="60"/>
      <c r="JWI87" s="60"/>
      <c r="JWJ87" s="60"/>
      <c r="JWK87" s="60"/>
      <c r="JWL87" s="60"/>
      <c r="JWM87" s="60"/>
      <c r="JWN87" s="60"/>
      <c r="JWO87" s="60"/>
      <c r="JWP87" s="60"/>
      <c r="JWQ87" s="60"/>
      <c r="JWR87" s="60"/>
      <c r="JWS87" s="60"/>
      <c r="JWT87" s="60"/>
      <c r="JWU87" s="60"/>
      <c r="JWV87" s="60"/>
      <c r="JWW87" s="60"/>
      <c r="JWX87" s="60"/>
      <c r="JWY87" s="60"/>
      <c r="JWZ87" s="60"/>
      <c r="JXA87" s="60"/>
      <c r="JXB87" s="60"/>
      <c r="JXC87" s="60"/>
      <c r="JXD87" s="60"/>
      <c r="JXE87" s="60"/>
      <c r="JXF87" s="60"/>
      <c r="JXG87" s="60"/>
      <c r="JXH87" s="60"/>
      <c r="JXI87" s="60"/>
      <c r="JXJ87" s="60"/>
      <c r="JXK87" s="60"/>
      <c r="JXL87" s="60"/>
      <c r="JXM87" s="60"/>
      <c r="JXN87" s="60"/>
      <c r="JXO87" s="60"/>
      <c r="JXP87" s="60"/>
      <c r="JXQ87" s="60"/>
      <c r="JXR87" s="60"/>
      <c r="JXS87" s="60"/>
      <c r="JXT87" s="60"/>
      <c r="JXU87" s="60"/>
      <c r="JXV87" s="60"/>
      <c r="JXW87" s="60"/>
      <c r="JXX87" s="60"/>
      <c r="JXY87" s="60"/>
      <c r="JXZ87" s="60"/>
      <c r="JYA87" s="60"/>
      <c r="JYB87" s="60"/>
      <c r="JYC87" s="60"/>
      <c r="JYD87" s="60"/>
      <c r="JYE87" s="60"/>
      <c r="JYF87" s="60"/>
      <c r="JYG87" s="60"/>
      <c r="JYH87" s="60"/>
      <c r="JYI87" s="60"/>
      <c r="JYJ87" s="60"/>
      <c r="JYK87" s="60"/>
      <c r="JYL87" s="60"/>
      <c r="JYM87" s="60"/>
      <c r="JYN87" s="60"/>
      <c r="JYO87" s="60"/>
      <c r="JYP87" s="60"/>
      <c r="JYQ87" s="60"/>
      <c r="JYR87" s="60"/>
      <c r="JYS87" s="60"/>
      <c r="JYT87" s="60"/>
      <c r="JYU87" s="60"/>
      <c r="JYV87" s="60"/>
      <c r="JYW87" s="60"/>
      <c r="JYX87" s="60"/>
      <c r="JYY87" s="60"/>
      <c r="JYZ87" s="60"/>
      <c r="JZA87" s="60"/>
      <c r="JZB87" s="60"/>
      <c r="JZC87" s="60"/>
      <c r="JZD87" s="60"/>
      <c r="JZE87" s="60"/>
      <c r="JZF87" s="60"/>
      <c r="JZG87" s="60"/>
      <c r="JZH87" s="60"/>
      <c r="JZI87" s="60"/>
      <c r="JZJ87" s="60"/>
      <c r="JZK87" s="60"/>
      <c r="JZL87" s="60"/>
      <c r="JZM87" s="60"/>
      <c r="JZN87" s="60"/>
      <c r="JZO87" s="60"/>
      <c r="JZP87" s="60"/>
      <c r="JZQ87" s="60"/>
      <c r="JZR87" s="60"/>
      <c r="JZS87" s="60"/>
      <c r="JZT87" s="60"/>
      <c r="JZU87" s="60"/>
      <c r="JZV87" s="60"/>
      <c r="JZW87" s="60"/>
      <c r="JZX87" s="60"/>
      <c r="JZY87" s="60"/>
      <c r="JZZ87" s="60"/>
      <c r="KAA87" s="60"/>
      <c r="KAB87" s="60"/>
      <c r="KAC87" s="60"/>
      <c r="KAD87" s="60"/>
      <c r="KAE87" s="60"/>
      <c r="KAF87" s="60"/>
      <c r="KAG87" s="60"/>
      <c r="KAH87" s="60"/>
      <c r="KAI87" s="60"/>
      <c r="KAJ87" s="60"/>
      <c r="KAK87" s="60"/>
      <c r="KAL87" s="60"/>
      <c r="KAM87" s="60"/>
      <c r="KAN87" s="60"/>
      <c r="KAO87" s="60"/>
      <c r="KAP87" s="60"/>
      <c r="KAQ87" s="60"/>
      <c r="KAR87" s="60"/>
      <c r="KAS87" s="60"/>
      <c r="KAT87" s="60"/>
      <c r="KAU87" s="60"/>
      <c r="KAV87" s="60"/>
      <c r="KAW87" s="60"/>
      <c r="KAX87" s="60"/>
      <c r="KAY87" s="60"/>
      <c r="KAZ87" s="60"/>
      <c r="KBA87" s="60"/>
      <c r="KBB87" s="60"/>
      <c r="KBC87" s="60"/>
      <c r="KBD87" s="60"/>
      <c r="KBE87" s="60"/>
      <c r="KBF87" s="60"/>
      <c r="KBG87" s="60"/>
      <c r="KBH87" s="60"/>
      <c r="KBI87" s="60"/>
      <c r="KBJ87" s="60"/>
      <c r="KBK87" s="60"/>
      <c r="KBL87" s="60"/>
      <c r="KBM87" s="60"/>
      <c r="KBN87" s="60"/>
      <c r="KBO87" s="60"/>
      <c r="KBP87" s="60"/>
      <c r="KBQ87" s="60"/>
      <c r="KBR87" s="60"/>
      <c r="KBS87" s="60"/>
      <c r="KBT87" s="60"/>
      <c r="KBU87" s="60"/>
      <c r="KBV87" s="60"/>
      <c r="KBW87" s="60"/>
      <c r="KBX87" s="60"/>
      <c r="KBY87" s="60"/>
      <c r="KBZ87" s="60"/>
      <c r="KCA87" s="60"/>
      <c r="KCB87" s="60"/>
      <c r="KCC87" s="60"/>
      <c r="KCD87" s="60"/>
      <c r="KCE87" s="60"/>
      <c r="KCF87" s="60"/>
      <c r="KCG87" s="60"/>
      <c r="KCH87" s="60"/>
      <c r="KCI87" s="60"/>
      <c r="KCJ87" s="60"/>
      <c r="KCK87" s="60"/>
      <c r="KCL87" s="60"/>
      <c r="KCM87" s="60"/>
      <c r="KCN87" s="60"/>
      <c r="KCO87" s="60"/>
      <c r="KCP87" s="60"/>
      <c r="KCQ87" s="60"/>
      <c r="KCR87" s="60"/>
      <c r="KCS87" s="60"/>
      <c r="KCT87" s="60"/>
      <c r="KCU87" s="60"/>
      <c r="KCV87" s="60"/>
      <c r="KCW87" s="60"/>
      <c r="KCX87" s="60"/>
      <c r="KCY87" s="60"/>
      <c r="KCZ87" s="60"/>
      <c r="KDA87" s="60"/>
      <c r="KDB87" s="60"/>
      <c r="KDC87" s="60"/>
      <c r="KDD87" s="60"/>
      <c r="KDE87" s="60"/>
      <c r="KDF87" s="60"/>
      <c r="KDG87" s="60"/>
      <c r="KDH87" s="60"/>
      <c r="KDI87" s="60"/>
      <c r="KDJ87" s="60"/>
      <c r="KDK87" s="60"/>
      <c r="KDL87" s="60"/>
      <c r="KDM87" s="60"/>
      <c r="KDN87" s="60"/>
      <c r="KDO87" s="60"/>
      <c r="KDP87" s="60"/>
      <c r="KDQ87" s="60"/>
      <c r="KDR87" s="60"/>
      <c r="KDS87" s="60"/>
      <c r="KDT87" s="60"/>
      <c r="KDU87" s="60"/>
      <c r="KDV87" s="60"/>
      <c r="KDW87" s="60"/>
      <c r="KDX87" s="60"/>
      <c r="KDY87" s="60"/>
      <c r="KDZ87" s="60"/>
      <c r="KEA87" s="60"/>
      <c r="KEB87" s="60"/>
      <c r="KEC87" s="60"/>
      <c r="KED87" s="60"/>
      <c r="KEE87" s="60"/>
      <c r="KEF87" s="60"/>
      <c r="KEG87" s="60"/>
      <c r="KEH87" s="60"/>
      <c r="KEI87" s="60"/>
      <c r="KEJ87" s="60"/>
      <c r="KEK87" s="60"/>
      <c r="KEL87" s="60"/>
      <c r="KEM87" s="60"/>
      <c r="KEN87" s="60"/>
      <c r="KEO87" s="60"/>
      <c r="KEP87" s="60"/>
      <c r="KEQ87" s="60"/>
      <c r="KER87" s="60"/>
      <c r="KES87" s="60"/>
      <c r="KET87" s="60"/>
      <c r="KEU87" s="60"/>
      <c r="KEV87" s="60"/>
      <c r="KEW87" s="60"/>
      <c r="KEX87" s="60"/>
      <c r="KEY87" s="60"/>
      <c r="KEZ87" s="60"/>
      <c r="KFA87" s="60"/>
      <c r="KFB87" s="60"/>
      <c r="KFC87" s="60"/>
      <c r="KFD87" s="60"/>
      <c r="KFE87" s="60"/>
      <c r="KFF87" s="60"/>
      <c r="KFG87" s="60"/>
      <c r="KFH87" s="60"/>
      <c r="KFI87" s="60"/>
      <c r="KFJ87" s="60"/>
      <c r="KFK87" s="60"/>
      <c r="KFL87" s="60"/>
      <c r="KFM87" s="60"/>
      <c r="KFN87" s="60"/>
      <c r="KFO87" s="60"/>
      <c r="KFP87" s="60"/>
      <c r="KFQ87" s="60"/>
      <c r="KFR87" s="60"/>
      <c r="KFS87" s="60"/>
      <c r="KFT87" s="60"/>
      <c r="KFU87" s="60"/>
      <c r="KFV87" s="60"/>
      <c r="KFW87" s="60"/>
      <c r="KFX87" s="60"/>
      <c r="KFY87" s="60"/>
      <c r="KFZ87" s="60"/>
      <c r="KGA87" s="60"/>
      <c r="KGB87" s="60"/>
      <c r="KGC87" s="60"/>
      <c r="KGD87" s="60"/>
      <c r="KGE87" s="60"/>
      <c r="KGF87" s="60"/>
      <c r="KGG87" s="60"/>
      <c r="KGH87" s="60"/>
      <c r="KGI87" s="60"/>
      <c r="KGJ87" s="60"/>
      <c r="KGK87" s="60"/>
      <c r="KGL87" s="60"/>
      <c r="KGM87" s="60"/>
      <c r="KGN87" s="60"/>
      <c r="KGO87" s="60"/>
      <c r="KGP87" s="60"/>
      <c r="KGQ87" s="60"/>
      <c r="KGR87" s="60"/>
      <c r="KGS87" s="60"/>
      <c r="KGT87" s="60"/>
      <c r="KGU87" s="60"/>
      <c r="KGV87" s="60"/>
      <c r="KGW87" s="60"/>
      <c r="KGX87" s="60"/>
      <c r="KGY87" s="60"/>
      <c r="KGZ87" s="60"/>
      <c r="KHA87" s="60"/>
      <c r="KHB87" s="60"/>
      <c r="KHC87" s="60"/>
      <c r="KHD87" s="60"/>
      <c r="KHE87" s="60"/>
      <c r="KHF87" s="60"/>
      <c r="KHG87" s="60"/>
      <c r="KHH87" s="60"/>
      <c r="KHI87" s="60"/>
      <c r="KHJ87" s="60"/>
      <c r="KHK87" s="60"/>
      <c r="KHL87" s="60"/>
      <c r="KHM87" s="60"/>
      <c r="KHN87" s="60"/>
      <c r="KHO87" s="60"/>
      <c r="KHP87" s="60"/>
      <c r="KHQ87" s="60"/>
      <c r="KHR87" s="60"/>
      <c r="KHS87" s="60"/>
      <c r="KHT87" s="60"/>
      <c r="KHU87" s="60"/>
      <c r="KHV87" s="60"/>
      <c r="KHW87" s="60"/>
      <c r="KHX87" s="60"/>
      <c r="KHY87" s="60"/>
      <c r="KHZ87" s="60"/>
      <c r="KIA87" s="60"/>
      <c r="KIB87" s="60"/>
      <c r="KIC87" s="60"/>
      <c r="KID87" s="60"/>
      <c r="KIE87" s="60"/>
      <c r="KIF87" s="60"/>
      <c r="KIG87" s="60"/>
      <c r="KIH87" s="60"/>
      <c r="KII87" s="60"/>
      <c r="KIJ87" s="60"/>
      <c r="KIK87" s="60"/>
      <c r="KIL87" s="60"/>
      <c r="KIM87" s="60"/>
      <c r="KIN87" s="60"/>
      <c r="KIO87" s="60"/>
      <c r="KIP87" s="60"/>
      <c r="KIQ87" s="60"/>
      <c r="KIR87" s="60"/>
      <c r="KIS87" s="60"/>
      <c r="KIT87" s="60"/>
      <c r="KIU87" s="60"/>
      <c r="KIV87" s="60"/>
      <c r="KIW87" s="60"/>
      <c r="KIX87" s="60"/>
      <c r="KIY87" s="60"/>
      <c r="KIZ87" s="60"/>
      <c r="KJA87" s="60"/>
      <c r="KJB87" s="60"/>
      <c r="KJC87" s="60"/>
      <c r="KJD87" s="60"/>
      <c r="KJE87" s="60"/>
      <c r="KJF87" s="60"/>
      <c r="KJG87" s="60"/>
      <c r="KJH87" s="60"/>
      <c r="KJI87" s="60"/>
      <c r="KJJ87" s="60"/>
      <c r="KJK87" s="60"/>
      <c r="KJL87" s="60"/>
      <c r="KJM87" s="60"/>
      <c r="KJN87" s="60"/>
      <c r="KJO87" s="60"/>
      <c r="KJP87" s="60"/>
      <c r="KJQ87" s="60"/>
      <c r="KJR87" s="60"/>
      <c r="KJS87" s="60"/>
      <c r="KJT87" s="60"/>
      <c r="KJU87" s="60"/>
      <c r="KJV87" s="60"/>
      <c r="KJW87" s="60"/>
      <c r="KJX87" s="60"/>
      <c r="KJY87" s="60"/>
      <c r="KJZ87" s="60"/>
      <c r="KKA87" s="60"/>
      <c r="KKB87" s="60"/>
      <c r="KKC87" s="60"/>
      <c r="KKD87" s="60"/>
      <c r="KKE87" s="60"/>
      <c r="KKF87" s="60"/>
      <c r="KKG87" s="60"/>
      <c r="KKH87" s="60"/>
      <c r="KKI87" s="60"/>
      <c r="KKJ87" s="60"/>
      <c r="KKK87" s="60"/>
      <c r="KKL87" s="60"/>
      <c r="KKM87" s="60"/>
      <c r="KKN87" s="60"/>
      <c r="KKO87" s="60"/>
      <c r="KKP87" s="60"/>
      <c r="KKQ87" s="60"/>
      <c r="KKR87" s="60"/>
      <c r="KKS87" s="60"/>
      <c r="KKT87" s="60"/>
      <c r="KKU87" s="60"/>
      <c r="KKV87" s="60"/>
      <c r="KKW87" s="60"/>
      <c r="KKX87" s="60"/>
      <c r="KKY87" s="60"/>
      <c r="KKZ87" s="60"/>
      <c r="KLA87" s="60"/>
      <c r="KLB87" s="60"/>
      <c r="KLC87" s="60"/>
      <c r="KLD87" s="60"/>
      <c r="KLE87" s="60"/>
      <c r="KLF87" s="60"/>
      <c r="KLG87" s="60"/>
      <c r="KLH87" s="60"/>
      <c r="KLI87" s="60"/>
      <c r="KLJ87" s="60"/>
      <c r="KLK87" s="60"/>
      <c r="KLL87" s="60"/>
      <c r="KLM87" s="60"/>
      <c r="KLN87" s="60"/>
      <c r="KLO87" s="60"/>
      <c r="KLP87" s="60"/>
      <c r="KLQ87" s="60"/>
      <c r="KLR87" s="60"/>
      <c r="KLS87" s="60"/>
      <c r="KLT87" s="60"/>
      <c r="KLU87" s="60"/>
      <c r="KLV87" s="60"/>
      <c r="KLW87" s="60"/>
      <c r="KLX87" s="60"/>
      <c r="KLY87" s="60"/>
      <c r="KLZ87" s="60"/>
      <c r="KMA87" s="60"/>
      <c r="KMB87" s="60"/>
      <c r="KMC87" s="60"/>
      <c r="KMD87" s="60"/>
      <c r="KME87" s="60"/>
      <c r="KMF87" s="60"/>
      <c r="KMG87" s="60"/>
      <c r="KMH87" s="60"/>
      <c r="KMI87" s="60"/>
      <c r="KMJ87" s="60"/>
      <c r="KMK87" s="60"/>
      <c r="KML87" s="60"/>
      <c r="KMM87" s="60"/>
      <c r="KMN87" s="60"/>
      <c r="KMO87" s="60"/>
      <c r="KMP87" s="60"/>
      <c r="KMQ87" s="60"/>
      <c r="KMR87" s="60"/>
      <c r="KMS87" s="60"/>
      <c r="KMT87" s="60"/>
      <c r="KMU87" s="60"/>
      <c r="KMV87" s="60"/>
      <c r="KMW87" s="60"/>
      <c r="KMX87" s="60"/>
      <c r="KMY87" s="60"/>
      <c r="KMZ87" s="60"/>
      <c r="KNA87" s="60"/>
      <c r="KNB87" s="60"/>
      <c r="KNC87" s="60"/>
      <c r="KND87" s="60"/>
      <c r="KNE87" s="60"/>
      <c r="KNF87" s="60"/>
      <c r="KNG87" s="60"/>
      <c r="KNH87" s="60"/>
      <c r="KNI87" s="60"/>
      <c r="KNJ87" s="60"/>
      <c r="KNK87" s="60"/>
      <c r="KNL87" s="60"/>
      <c r="KNM87" s="60"/>
      <c r="KNN87" s="60"/>
      <c r="KNO87" s="60"/>
      <c r="KNP87" s="60"/>
      <c r="KNQ87" s="60"/>
      <c r="KNR87" s="60"/>
      <c r="KNS87" s="60"/>
      <c r="KNT87" s="60"/>
      <c r="KNU87" s="60"/>
      <c r="KNV87" s="60"/>
      <c r="KNW87" s="60"/>
      <c r="KNX87" s="60"/>
      <c r="KNY87" s="60"/>
      <c r="KNZ87" s="60"/>
      <c r="KOA87" s="60"/>
      <c r="KOB87" s="60"/>
      <c r="KOC87" s="60"/>
      <c r="KOD87" s="60"/>
      <c r="KOE87" s="60"/>
      <c r="KOF87" s="60"/>
      <c r="KOG87" s="60"/>
      <c r="KOH87" s="60"/>
      <c r="KOI87" s="60"/>
      <c r="KOJ87" s="60"/>
      <c r="KOK87" s="60"/>
      <c r="KOL87" s="60"/>
      <c r="KOM87" s="60"/>
      <c r="KON87" s="60"/>
      <c r="KOO87" s="60"/>
      <c r="KOP87" s="60"/>
      <c r="KOQ87" s="60"/>
      <c r="KOR87" s="60"/>
      <c r="KOS87" s="60"/>
      <c r="KOT87" s="60"/>
      <c r="KOU87" s="60"/>
      <c r="KOV87" s="60"/>
      <c r="KOW87" s="60"/>
      <c r="KOX87" s="60"/>
      <c r="KOY87" s="60"/>
      <c r="KOZ87" s="60"/>
      <c r="KPA87" s="60"/>
      <c r="KPB87" s="60"/>
      <c r="KPC87" s="60"/>
      <c r="KPD87" s="60"/>
      <c r="KPE87" s="60"/>
      <c r="KPF87" s="60"/>
      <c r="KPG87" s="60"/>
      <c r="KPH87" s="60"/>
      <c r="KPI87" s="60"/>
      <c r="KPJ87" s="60"/>
      <c r="KPK87" s="60"/>
      <c r="KPL87" s="60"/>
      <c r="KPM87" s="60"/>
      <c r="KPN87" s="60"/>
      <c r="KPO87" s="60"/>
      <c r="KPP87" s="60"/>
      <c r="KPQ87" s="60"/>
      <c r="KPR87" s="60"/>
      <c r="KPS87" s="60"/>
      <c r="KPT87" s="60"/>
      <c r="KPU87" s="60"/>
      <c r="KPV87" s="60"/>
      <c r="KPW87" s="60"/>
      <c r="KPX87" s="60"/>
      <c r="KPY87" s="60"/>
      <c r="KPZ87" s="60"/>
      <c r="KQA87" s="60"/>
      <c r="KQB87" s="60"/>
      <c r="KQC87" s="60"/>
      <c r="KQD87" s="60"/>
      <c r="KQE87" s="60"/>
      <c r="KQF87" s="60"/>
      <c r="KQG87" s="60"/>
      <c r="KQH87" s="60"/>
      <c r="KQI87" s="60"/>
      <c r="KQJ87" s="60"/>
      <c r="KQK87" s="60"/>
      <c r="KQL87" s="60"/>
      <c r="KQM87" s="60"/>
      <c r="KQN87" s="60"/>
      <c r="KQO87" s="60"/>
      <c r="KQP87" s="60"/>
      <c r="KQQ87" s="60"/>
      <c r="KQR87" s="60"/>
      <c r="KQS87" s="60"/>
      <c r="KQT87" s="60"/>
      <c r="KQU87" s="60"/>
      <c r="KQV87" s="60"/>
      <c r="KQW87" s="60"/>
      <c r="KQX87" s="60"/>
      <c r="KQY87" s="60"/>
      <c r="KQZ87" s="60"/>
      <c r="KRA87" s="60"/>
      <c r="KRB87" s="60"/>
      <c r="KRC87" s="60"/>
      <c r="KRD87" s="60"/>
      <c r="KRE87" s="60"/>
      <c r="KRF87" s="60"/>
      <c r="KRG87" s="60"/>
      <c r="KRH87" s="60"/>
      <c r="KRI87" s="60"/>
      <c r="KRJ87" s="60"/>
      <c r="KRK87" s="60"/>
      <c r="KRL87" s="60"/>
      <c r="KRM87" s="60"/>
      <c r="KRN87" s="60"/>
      <c r="KRO87" s="60"/>
      <c r="KRP87" s="60"/>
      <c r="KRQ87" s="60"/>
      <c r="KRR87" s="60"/>
      <c r="KRS87" s="60"/>
      <c r="KRT87" s="60"/>
      <c r="KRU87" s="60"/>
      <c r="KRV87" s="60"/>
      <c r="KRW87" s="60"/>
      <c r="KRX87" s="60"/>
      <c r="KRY87" s="60"/>
      <c r="KRZ87" s="60"/>
      <c r="KSA87" s="60"/>
      <c r="KSB87" s="60"/>
      <c r="KSC87" s="60"/>
      <c r="KSD87" s="60"/>
      <c r="KSE87" s="60"/>
      <c r="KSF87" s="60"/>
      <c r="KSG87" s="60"/>
      <c r="KSH87" s="60"/>
      <c r="KSI87" s="60"/>
      <c r="KSJ87" s="60"/>
      <c r="KSK87" s="60"/>
      <c r="KSL87" s="60"/>
      <c r="KSM87" s="60"/>
      <c r="KSN87" s="60"/>
      <c r="KSO87" s="60"/>
      <c r="KSP87" s="60"/>
      <c r="KSQ87" s="60"/>
      <c r="KSR87" s="60"/>
      <c r="KSS87" s="60"/>
      <c r="KST87" s="60"/>
      <c r="KSU87" s="60"/>
      <c r="KSV87" s="60"/>
      <c r="KSW87" s="60"/>
      <c r="KSX87" s="60"/>
      <c r="KSY87" s="60"/>
      <c r="KSZ87" s="60"/>
      <c r="KTA87" s="60"/>
      <c r="KTB87" s="60"/>
      <c r="KTC87" s="60"/>
      <c r="KTD87" s="60"/>
      <c r="KTE87" s="60"/>
      <c r="KTF87" s="60"/>
      <c r="KTG87" s="60"/>
      <c r="KTH87" s="60"/>
      <c r="KTI87" s="60"/>
      <c r="KTJ87" s="60"/>
      <c r="KTK87" s="60"/>
      <c r="KTL87" s="60"/>
      <c r="KTM87" s="60"/>
      <c r="KTN87" s="60"/>
      <c r="KTO87" s="60"/>
      <c r="KTP87" s="60"/>
      <c r="KTQ87" s="60"/>
      <c r="KTR87" s="60"/>
      <c r="KTS87" s="60"/>
      <c r="KTT87" s="60"/>
      <c r="KTU87" s="60"/>
      <c r="KTV87" s="60"/>
      <c r="KTW87" s="60"/>
      <c r="KTX87" s="60"/>
      <c r="KTY87" s="60"/>
      <c r="KTZ87" s="60"/>
      <c r="KUA87" s="60"/>
      <c r="KUB87" s="60"/>
      <c r="KUC87" s="60"/>
      <c r="KUD87" s="60"/>
      <c r="KUE87" s="60"/>
      <c r="KUF87" s="60"/>
      <c r="KUG87" s="60"/>
      <c r="KUH87" s="60"/>
      <c r="KUI87" s="60"/>
      <c r="KUJ87" s="60"/>
      <c r="KUK87" s="60"/>
      <c r="KUL87" s="60"/>
      <c r="KUM87" s="60"/>
      <c r="KUN87" s="60"/>
      <c r="KUO87" s="60"/>
      <c r="KUP87" s="60"/>
      <c r="KUQ87" s="60"/>
      <c r="KUR87" s="60"/>
      <c r="KUS87" s="60"/>
      <c r="KUT87" s="60"/>
      <c r="KUU87" s="60"/>
      <c r="KUV87" s="60"/>
      <c r="KUW87" s="60"/>
      <c r="KUX87" s="60"/>
      <c r="KUY87" s="60"/>
      <c r="KUZ87" s="60"/>
      <c r="KVA87" s="60"/>
      <c r="KVB87" s="60"/>
      <c r="KVC87" s="60"/>
      <c r="KVD87" s="60"/>
      <c r="KVE87" s="60"/>
      <c r="KVF87" s="60"/>
      <c r="KVG87" s="60"/>
      <c r="KVH87" s="60"/>
      <c r="KVI87" s="60"/>
      <c r="KVJ87" s="60"/>
      <c r="KVK87" s="60"/>
      <c r="KVL87" s="60"/>
      <c r="KVM87" s="60"/>
      <c r="KVN87" s="60"/>
      <c r="KVO87" s="60"/>
      <c r="KVP87" s="60"/>
      <c r="KVQ87" s="60"/>
      <c r="KVR87" s="60"/>
      <c r="KVS87" s="60"/>
      <c r="KVT87" s="60"/>
      <c r="KVU87" s="60"/>
      <c r="KVV87" s="60"/>
      <c r="KVW87" s="60"/>
      <c r="KVX87" s="60"/>
      <c r="KVY87" s="60"/>
      <c r="KVZ87" s="60"/>
      <c r="KWA87" s="60"/>
      <c r="KWB87" s="60"/>
      <c r="KWC87" s="60"/>
      <c r="KWD87" s="60"/>
      <c r="KWE87" s="60"/>
      <c r="KWF87" s="60"/>
      <c r="KWG87" s="60"/>
      <c r="KWH87" s="60"/>
      <c r="KWI87" s="60"/>
      <c r="KWJ87" s="60"/>
      <c r="KWK87" s="60"/>
      <c r="KWL87" s="60"/>
      <c r="KWM87" s="60"/>
      <c r="KWN87" s="60"/>
      <c r="KWO87" s="60"/>
      <c r="KWP87" s="60"/>
      <c r="KWQ87" s="60"/>
      <c r="KWR87" s="60"/>
      <c r="KWS87" s="60"/>
      <c r="KWT87" s="60"/>
      <c r="KWU87" s="60"/>
      <c r="KWV87" s="60"/>
      <c r="KWW87" s="60"/>
      <c r="KWX87" s="60"/>
      <c r="KWY87" s="60"/>
      <c r="KWZ87" s="60"/>
      <c r="KXA87" s="60"/>
      <c r="KXB87" s="60"/>
      <c r="KXC87" s="60"/>
      <c r="KXD87" s="60"/>
      <c r="KXE87" s="60"/>
      <c r="KXF87" s="60"/>
      <c r="KXG87" s="60"/>
      <c r="KXH87" s="60"/>
      <c r="KXI87" s="60"/>
      <c r="KXJ87" s="60"/>
      <c r="KXK87" s="60"/>
      <c r="KXL87" s="60"/>
      <c r="KXM87" s="60"/>
      <c r="KXN87" s="60"/>
      <c r="KXO87" s="60"/>
      <c r="KXP87" s="60"/>
      <c r="KXQ87" s="60"/>
      <c r="KXR87" s="60"/>
      <c r="KXS87" s="60"/>
      <c r="KXT87" s="60"/>
      <c r="KXU87" s="60"/>
      <c r="KXV87" s="60"/>
      <c r="KXW87" s="60"/>
      <c r="KXX87" s="60"/>
      <c r="KXY87" s="60"/>
      <c r="KXZ87" s="60"/>
      <c r="KYA87" s="60"/>
      <c r="KYB87" s="60"/>
      <c r="KYC87" s="60"/>
      <c r="KYD87" s="60"/>
      <c r="KYE87" s="60"/>
      <c r="KYF87" s="60"/>
      <c r="KYG87" s="60"/>
      <c r="KYH87" s="60"/>
      <c r="KYI87" s="60"/>
      <c r="KYJ87" s="60"/>
      <c r="KYK87" s="60"/>
      <c r="KYL87" s="60"/>
      <c r="KYM87" s="60"/>
      <c r="KYN87" s="60"/>
      <c r="KYO87" s="60"/>
      <c r="KYP87" s="60"/>
      <c r="KYQ87" s="60"/>
      <c r="KYR87" s="60"/>
      <c r="KYS87" s="60"/>
      <c r="KYT87" s="60"/>
      <c r="KYU87" s="60"/>
      <c r="KYV87" s="60"/>
      <c r="KYW87" s="60"/>
      <c r="KYX87" s="60"/>
      <c r="KYY87" s="60"/>
      <c r="KYZ87" s="60"/>
      <c r="KZA87" s="60"/>
      <c r="KZB87" s="60"/>
      <c r="KZC87" s="60"/>
      <c r="KZD87" s="60"/>
      <c r="KZE87" s="60"/>
      <c r="KZF87" s="60"/>
      <c r="KZG87" s="60"/>
      <c r="KZH87" s="60"/>
      <c r="KZI87" s="60"/>
      <c r="KZJ87" s="60"/>
      <c r="KZK87" s="60"/>
      <c r="KZL87" s="60"/>
      <c r="KZM87" s="60"/>
      <c r="KZN87" s="60"/>
      <c r="KZO87" s="60"/>
      <c r="KZP87" s="60"/>
      <c r="KZQ87" s="60"/>
      <c r="KZR87" s="60"/>
      <c r="KZS87" s="60"/>
      <c r="KZT87" s="60"/>
      <c r="KZU87" s="60"/>
      <c r="KZV87" s="60"/>
      <c r="KZW87" s="60"/>
      <c r="KZX87" s="60"/>
      <c r="KZY87" s="60"/>
      <c r="KZZ87" s="60"/>
      <c r="LAA87" s="60"/>
      <c r="LAB87" s="60"/>
      <c r="LAC87" s="60"/>
      <c r="LAD87" s="60"/>
      <c r="LAE87" s="60"/>
      <c r="LAF87" s="60"/>
      <c r="LAG87" s="60"/>
      <c r="LAH87" s="60"/>
      <c r="LAI87" s="60"/>
      <c r="LAJ87" s="60"/>
      <c r="LAK87" s="60"/>
      <c r="LAL87" s="60"/>
      <c r="LAM87" s="60"/>
      <c r="LAN87" s="60"/>
      <c r="LAO87" s="60"/>
      <c r="LAP87" s="60"/>
      <c r="LAQ87" s="60"/>
      <c r="LAR87" s="60"/>
      <c r="LAS87" s="60"/>
      <c r="LAT87" s="60"/>
      <c r="LAU87" s="60"/>
      <c r="LAV87" s="60"/>
      <c r="LAW87" s="60"/>
      <c r="LAX87" s="60"/>
      <c r="LAY87" s="60"/>
      <c r="LAZ87" s="60"/>
      <c r="LBA87" s="60"/>
      <c r="LBB87" s="60"/>
      <c r="LBC87" s="60"/>
      <c r="LBD87" s="60"/>
      <c r="LBE87" s="60"/>
      <c r="LBF87" s="60"/>
      <c r="LBG87" s="60"/>
      <c r="LBH87" s="60"/>
      <c r="LBI87" s="60"/>
      <c r="LBJ87" s="60"/>
      <c r="LBK87" s="60"/>
      <c r="LBL87" s="60"/>
      <c r="LBM87" s="60"/>
      <c r="LBN87" s="60"/>
      <c r="LBO87" s="60"/>
      <c r="LBP87" s="60"/>
      <c r="LBQ87" s="60"/>
      <c r="LBR87" s="60"/>
      <c r="LBS87" s="60"/>
      <c r="LBT87" s="60"/>
      <c r="LBU87" s="60"/>
      <c r="LBV87" s="60"/>
      <c r="LBW87" s="60"/>
      <c r="LBX87" s="60"/>
      <c r="LBY87" s="60"/>
      <c r="LBZ87" s="60"/>
      <c r="LCA87" s="60"/>
      <c r="LCB87" s="60"/>
      <c r="LCC87" s="60"/>
      <c r="LCD87" s="60"/>
      <c r="LCE87" s="60"/>
      <c r="LCF87" s="60"/>
      <c r="LCG87" s="60"/>
      <c r="LCH87" s="60"/>
      <c r="LCI87" s="60"/>
      <c r="LCJ87" s="60"/>
      <c r="LCK87" s="60"/>
      <c r="LCL87" s="60"/>
      <c r="LCM87" s="60"/>
      <c r="LCN87" s="60"/>
      <c r="LCO87" s="60"/>
      <c r="LCP87" s="60"/>
      <c r="LCQ87" s="60"/>
      <c r="LCR87" s="60"/>
      <c r="LCS87" s="60"/>
      <c r="LCT87" s="60"/>
      <c r="LCU87" s="60"/>
      <c r="LCV87" s="60"/>
      <c r="LCW87" s="60"/>
      <c r="LCX87" s="60"/>
      <c r="LCY87" s="60"/>
      <c r="LCZ87" s="60"/>
      <c r="LDA87" s="60"/>
      <c r="LDB87" s="60"/>
      <c r="LDC87" s="60"/>
      <c r="LDD87" s="60"/>
      <c r="LDE87" s="60"/>
      <c r="LDF87" s="60"/>
      <c r="LDG87" s="60"/>
      <c r="LDH87" s="60"/>
      <c r="LDI87" s="60"/>
      <c r="LDJ87" s="60"/>
      <c r="LDK87" s="60"/>
      <c r="LDL87" s="60"/>
      <c r="LDM87" s="60"/>
      <c r="LDN87" s="60"/>
      <c r="LDO87" s="60"/>
      <c r="LDP87" s="60"/>
      <c r="LDQ87" s="60"/>
      <c r="LDR87" s="60"/>
      <c r="LDS87" s="60"/>
      <c r="LDT87" s="60"/>
      <c r="LDU87" s="60"/>
      <c r="LDV87" s="60"/>
      <c r="LDW87" s="60"/>
      <c r="LDX87" s="60"/>
      <c r="LDY87" s="60"/>
      <c r="LDZ87" s="60"/>
      <c r="LEA87" s="60"/>
      <c r="LEB87" s="60"/>
      <c r="LEC87" s="60"/>
      <c r="LED87" s="60"/>
      <c r="LEE87" s="60"/>
      <c r="LEF87" s="60"/>
      <c r="LEG87" s="60"/>
      <c r="LEH87" s="60"/>
      <c r="LEI87" s="60"/>
      <c r="LEJ87" s="60"/>
      <c r="LEK87" s="60"/>
      <c r="LEL87" s="60"/>
      <c r="LEM87" s="60"/>
      <c r="LEN87" s="60"/>
      <c r="LEO87" s="60"/>
      <c r="LEP87" s="60"/>
      <c r="LEQ87" s="60"/>
      <c r="LER87" s="60"/>
      <c r="LES87" s="60"/>
      <c r="LET87" s="60"/>
      <c r="LEU87" s="60"/>
      <c r="LEV87" s="60"/>
      <c r="LEW87" s="60"/>
      <c r="LEX87" s="60"/>
      <c r="LEY87" s="60"/>
      <c r="LEZ87" s="60"/>
      <c r="LFA87" s="60"/>
      <c r="LFB87" s="60"/>
      <c r="LFC87" s="60"/>
      <c r="LFD87" s="60"/>
      <c r="LFE87" s="60"/>
      <c r="LFF87" s="60"/>
      <c r="LFG87" s="60"/>
      <c r="LFH87" s="60"/>
      <c r="LFI87" s="60"/>
      <c r="LFJ87" s="60"/>
      <c r="LFK87" s="60"/>
      <c r="LFL87" s="60"/>
      <c r="LFM87" s="60"/>
      <c r="LFN87" s="60"/>
      <c r="LFO87" s="60"/>
      <c r="LFP87" s="60"/>
      <c r="LFQ87" s="60"/>
      <c r="LFR87" s="60"/>
      <c r="LFS87" s="60"/>
      <c r="LFT87" s="60"/>
      <c r="LFU87" s="60"/>
      <c r="LFV87" s="60"/>
      <c r="LFW87" s="60"/>
      <c r="LFX87" s="60"/>
      <c r="LFY87" s="60"/>
      <c r="LFZ87" s="60"/>
      <c r="LGA87" s="60"/>
      <c r="LGB87" s="60"/>
      <c r="LGC87" s="60"/>
      <c r="LGD87" s="60"/>
      <c r="LGE87" s="60"/>
      <c r="LGF87" s="60"/>
      <c r="LGG87" s="60"/>
      <c r="LGH87" s="60"/>
      <c r="LGI87" s="60"/>
      <c r="LGJ87" s="60"/>
      <c r="LGK87" s="60"/>
      <c r="LGL87" s="60"/>
      <c r="LGM87" s="60"/>
      <c r="LGN87" s="60"/>
      <c r="LGO87" s="60"/>
      <c r="LGP87" s="60"/>
      <c r="LGQ87" s="60"/>
      <c r="LGR87" s="60"/>
      <c r="LGS87" s="60"/>
      <c r="LGT87" s="60"/>
      <c r="LGU87" s="60"/>
      <c r="LGV87" s="60"/>
      <c r="LGW87" s="60"/>
      <c r="LGX87" s="60"/>
      <c r="LGY87" s="60"/>
      <c r="LGZ87" s="60"/>
      <c r="LHA87" s="60"/>
      <c r="LHB87" s="60"/>
      <c r="LHC87" s="60"/>
      <c r="LHD87" s="60"/>
      <c r="LHE87" s="60"/>
      <c r="LHF87" s="60"/>
      <c r="LHG87" s="60"/>
      <c r="LHH87" s="60"/>
      <c r="LHI87" s="60"/>
      <c r="LHJ87" s="60"/>
      <c r="LHK87" s="60"/>
      <c r="LHL87" s="60"/>
      <c r="LHM87" s="60"/>
      <c r="LHN87" s="60"/>
      <c r="LHO87" s="60"/>
      <c r="LHP87" s="60"/>
      <c r="LHQ87" s="60"/>
      <c r="LHR87" s="60"/>
      <c r="LHS87" s="60"/>
      <c r="LHT87" s="60"/>
      <c r="LHU87" s="60"/>
      <c r="LHV87" s="60"/>
      <c r="LHW87" s="60"/>
      <c r="LHX87" s="60"/>
      <c r="LHY87" s="60"/>
      <c r="LHZ87" s="60"/>
      <c r="LIA87" s="60"/>
      <c r="LIB87" s="60"/>
      <c r="LIC87" s="60"/>
      <c r="LID87" s="60"/>
      <c r="LIE87" s="60"/>
      <c r="LIF87" s="60"/>
      <c r="LIG87" s="60"/>
      <c r="LIH87" s="60"/>
      <c r="LII87" s="60"/>
      <c r="LIJ87" s="60"/>
      <c r="LIK87" s="60"/>
      <c r="LIL87" s="60"/>
      <c r="LIM87" s="60"/>
      <c r="LIN87" s="60"/>
      <c r="LIO87" s="60"/>
      <c r="LIP87" s="60"/>
      <c r="LIQ87" s="60"/>
      <c r="LIR87" s="60"/>
      <c r="LIS87" s="60"/>
      <c r="LIT87" s="60"/>
      <c r="LIU87" s="60"/>
      <c r="LIV87" s="60"/>
      <c r="LIW87" s="60"/>
      <c r="LIX87" s="60"/>
      <c r="LIY87" s="60"/>
      <c r="LIZ87" s="60"/>
      <c r="LJA87" s="60"/>
      <c r="LJB87" s="60"/>
      <c r="LJC87" s="60"/>
      <c r="LJD87" s="60"/>
      <c r="LJE87" s="60"/>
      <c r="LJF87" s="60"/>
      <c r="LJG87" s="60"/>
      <c r="LJH87" s="60"/>
      <c r="LJI87" s="60"/>
      <c r="LJJ87" s="60"/>
      <c r="LJK87" s="60"/>
      <c r="LJL87" s="60"/>
      <c r="LJM87" s="60"/>
      <c r="LJN87" s="60"/>
      <c r="LJO87" s="60"/>
      <c r="LJP87" s="60"/>
      <c r="LJQ87" s="60"/>
      <c r="LJR87" s="60"/>
      <c r="LJS87" s="60"/>
      <c r="LJT87" s="60"/>
      <c r="LJU87" s="60"/>
      <c r="LJV87" s="60"/>
      <c r="LJW87" s="60"/>
      <c r="LJX87" s="60"/>
      <c r="LJY87" s="60"/>
      <c r="LJZ87" s="60"/>
      <c r="LKA87" s="60"/>
      <c r="LKB87" s="60"/>
      <c r="LKC87" s="60"/>
      <c r="LKD87" s="60"/>
      <c r="LKE87" s="60"/>
      <c r="LKF87" s="60"/>
      <c r="LKG87" s="60"/>
      <c r="LKH87" s="60"/>
      <c r="LKI87" s="60"/>
      <c r="LKJ87" s="60"/>
      <c r="LKK87" s="60"/>
      <c r="LKL87" s="60"/>
      <c r="LKM87" s="60"/>
      <c r="LKN87" s="60"/>
      <c r="LKO87" s="60"/>
      <c r="LKP87" s="60"/>
      <c r="LKQ87" s="60"/>
      <c r="LKR87" s="60"/>
      <c r="LKS87" s="60"/>
      <c r="LKT87" s="60"/>
      <c r="LKU87" s="60"/>
      <c r="LKV87" s="60"/>
      <c r="LKW87" s="60"/>
      <c r="LKX87" s="60"/>
      <c r="LKY87" s="60"/>
      <c r="LKZ87" s="60"/>
      <c r="LLA87" s="60"/>
      <c r="LLB87" s="60"/>
      <c r="LLC87" s="60"/>
      <c r="LLD87" s="60"/>
      <c r="LLE87" s="60"/>
      <c r="LLF87" s="60"/>
      <c r="LLG87" s="60"/>
      <c r="LLH87" s="60"/>
      <c r="LLI87" s="60"/>
      <c r="LLJ87" s="60"/>
      <c r="LLK87" s="60"/>
      <c r="LLL87" s="60"/>
      <c r="LLM87" s="60"/>
      <c r="LLN87" s="60"/>
      <c r="LLO87" s="60"/>
      <c r="LLP87" s="60"/>
      <c r="LLQ87" s="60"/>
      <c r="LLR87" s="60"/>
      <c r="LLS87" s="60"/>
      <c r="LLT87" s="60"/>
      <c r="LLU87" s="60"/>
      <c r="LLV87" s="60"/>
      <c r="LLW87" s="60"/>
      <c r="LLX87" s="60"/>
      <c r="LLY87" s="60"/>
      <c r="LLZ87" s="60"/>
      <c r="LMA87" s="60"/>
      <c r="LMB87" s="60"/>
      <c r="LMC87" s="60"/>
      <c r="LMD87" s="60"/>
      <c r="LME87" s="60"/>
      <c r="LMF87" s="60"/>
      <c r="LMG87" s="60"/>
      <c r="LMH87" s="60"/>
      <c r="LMI87" s="60"/>
      <c r="LMJ87" s="60"/>
      <c r="LMK87" s="60"/>
      <c r="LML87" s="60"/>
      <c r="LMM87" s="60"/>
      <c r="LMN87" s="60"/>
      <c r="LMO87" s="60"/>
      <c r="LMP87" s="60"/>
      <c r="LMQ87" s="60"/>
      <c r="LMR87" s="60"/>
      <c r="LMS87" s="60"/>
      <c r="LMT87" s="60"/>
      <c r="LMU87" s="60"/>
      <c r="LMV87" s="60"/>
      <c r="LMW87" s="60"/>
      <c r="LMX87" s="60"/>
      <c r="LMY87" s="60"/>
      <c r="LMZ87" s="60"/>
      <c r="LNA87" s="60"/>
      <c r="LNB87" s="60"/>
      <c r="LNC87" s="60"/>
      <c r="LND87" s="60"/>
      <c r="LNE87" s="60"/>
      <c r="LNF87" s="60"/>
      <c r="LNG87" s="60"/>
      <c r="LNH87" s="60"/>
      <c r="LNI87" s="60"/>
      <c r="LNJ87" s="60"/>
      <c r="LNK87" s="60"/>
      <c r="LNL87" s="60"/>
      <c r="LNM87" s="60"/>
      <c r="LNN87" s="60"/>
      <c r="LNO87" s="60"/>
      <c r="LNP87" s="60"/>
      <c r="LNQ87" s="60"/>
      <c r="LNR87" s="60"/>
      <c r="LNS87" s="60"/>
      <c r="LNT87" s="60"/>
      <c r="LNU87" s="60"/>
      <c r="LNV87" s="60"/>
      <c r="LNW87" s="60"/>
      <c r="LNX87" s="60"/>
      <c r="LNY87" s="60"/>
      <c r="LNZ87" s="60"/>
      <c r="LOA87" s="60"/>
      <c r="LOB87" s="60"/>
      <c r="LOC87" s="60"/>
      <c r="LOD87" s="60"/>
      <c r="LOE87" s="60"/>
      <c r="LOF87" s="60"/>
      <c r="LOG87" s="60"/>
      <c r="LOH87" s="60"/>
      <c r="LOI87" s="60"/>
      <c r="LOJ87" s="60"/>
      <c r="LOK87" s="60"/>
      <c r="LOL87" s="60"/>
      <c r="LOM87" s="60"/>
      <c r="LON87" s="60"/>
      <c r="LOO87" s="60"/>
      <c r="LOP87" s="60"/>
      <c r="LOQ87" s="60"/>
      <c r="LOR87" s="60"/>
      <c r="LOS87" s="60"/>
      <c r="LOT87" s="60"/>
      <c r="LOU87" s="60"/>
      <c r="LOV87" s="60"/>
      <c r="LOW87" s="60"/>
      <c r="LOX87" s="60"/>
      <c r="LOY87" s="60"/>
      <c r="LOZ87" s="60"/>
      <c r="LPA87" s="60"/>
      <c r="LPB87" s="60"/>
      <c r="LPC87" s="60"/>
      <c r="LPD87" s="60"/>
      <c r="LPE87" s="60"/>
      <c r="LPF87" s="60"/>
      <c r="LPG87" s="60"/>
      <c r="LPH87" s="60"/>
      <c r="LPI87" s="60"/>
      <c r="LPJ87" s="60"/>
      <c r="LPK87" s="60"/>
      <c r="LPL87" s="60"/>
      <c r="LPM87" s="60"/>
      <c r="LPN87" s="60"/>
      <c r="LPO87" s="60"/>
      <c r="LPP87" s="60"/>
      <c r="LPQ87" s="60"/>
      <c r="LPR87" s="60"/>
      <c r="LPS87" s="60"/>
      <c r="LPT87" s="60"/>
      <c r="LPU87" s="60"/>
      <c r="LPV87" s="60"/>
      <c r="LPW87" s="60"/>
      <c r="LPX87" s="60"/>
      <c r="LPY87" s="60"/>
      <c r="LPZ87" s="60"/>
      <c r="LQA87" s="60"/>
      <c r="LQB87" s="60"/>
      <c r="LQC87" s="60"/>
      <c r="LQD87" s="60"/>
      <c r="LQE87" s="60"/>
      <c r="LQF87" s="60"/>
      <c r="LQG87" s="60"/>
      <c r="LQH87" s="60"/>
      <c r="LQI87" s="60"/>
      <c r="LQJ87" s="60"/>
      <c r="LQK87" s="60"/>
      <c r="LQL87" s="60"/>
      <c r="LQM87" s="60"/>
      <c r="LQN87" s="60"/>
      <c r="LQO87" s="60"/>
      <c r="LQP87" s="60"/>
      <c r="LQQ87" s="60"/>
      <c r="LQR87" s="60"/>
      <c r="LQS87" s="60"/>
      <c r="LQT87" s="60"/>
      <c r="LQU87" s="60"/>
      <c r="LQV87" s="60"/>
      <c r="LQW87" s="60"/>
      <c r="LQX87" s="60"/>
      <c r="LQY87" s="60"/>
      <c r="LQZ87" s="60"/>
      <c r="LRA87" s="60"/>
      <c r="LRB87" s="60"/>
      <c r="LRC87" s="60"/>
      <c r="LRD87" s="60"/>
      <c r="LRE87" s="60"/>
      <c r="LRF87" s="60"/>
      <c r="LRG87" s="60"/>
      <c r="LRH87" s="60"/>
      <c r="LRI87" s="60"/>
      <c r="LRJ87" s="60"/>
      <c r="LRK87" s="60"/>
      <c r="LRL87" s="60"/>
      <c r="LRM87" s="60"/>
      <c r="LRN87" s="60"/>
      <c r="LRO87" s="60"/>
      <c r="LRP87" s="60"/>
      <c r="LRQ87" s="60"/>
      <c r="LRR87" s="60"/>
      <c r="LRS87" s="60"/>
      <c r="LRT87" s="60"/>
      <c r="LRU87" s="60"/>
      <c r="LRV87" s="60"/>
      <c r="LRW87" s="60"/>
      <c r="LRX87" s="60"/>
      <c r="LRY87" s="60"/>
      <c r="LRZ87" s="60"/>
      <c r="LSA87" s="60"/>
      <c r="LSB87" s="60"/>
      <c r="LSC87" s="60"/>
      <c r="LSD87" s="60"/>
      <c r="LSE87" s="60"/>
      <c r="LSF87" s="60"/>
      <c r="LSG87" s="60"/>
      <c r="LSH87" s="60"/>
      <c r="LSI87" s="60"/>
      <c r="LSJ87" s="60"/>
      <c r="LSK87" s="60"/>
      <c r="LSL87" s="60"/>
      <c r="LSM87" s="60"/>
      <c r="LSN87" s="60"/>
      <c r="LSO87" s="60"/>
      <c r="LSP87" s="60"/>
      <c r="LSQ87" s="60"/>
      <c r="LSR87" s="60"/>
      <c r="LSS87" s="60"/>
      <c r="LST87" s="60"/>
      <c r="LSU87" s="60"/>
      <c r="LSV87" s="60"/>
      <c r="LSW87" s="60"/>
      <c r="LSX87" s="60"/>
      <c r="LSY87" s="60"/>
      <c r="LSZ87" s="60"/>
      <c r="LTA87" s="60"/>
      <c r="LTB87" s="60"/>
      <c r="LTC87" s="60"/>
      <c r="LTD87" s="60"/>
      <c r="LTE87" s="60"/>
      <c r="LTF87" s="60"/>
      <c r="LTG87" s="60"/>
      <c r="LTH87" s="60"/>
      <c r="LTI87" s="60"/>
      <c r="LTJ87" s="60"/>
      <c r="LTK87" s="60"/>
      <c r="LTL87" s="60"/>
      <c r="LTM87" s="60"/>
      <c r="LTN87" s="60"/>
      <c r="LTO87" s="60"/>
      <c r="LTP87" s="60"/>
      <c r="LTQ87" s="60"/>
      <c r="LTR87" s="60"/>
      <c r="LTS87" s="60"/>
      <c r="LTT87" s="60"/>
      <c r="LTU87" s="60"/>
      <c r="LTV87" s="60"/>
      <c r="LTW87" s="60"/>
      <c r="LTX87" s="60"/>
      <c r="LTY87" s="60"/>
      <c r="LTZ87" s="60"/>
      <c r="LUA87" s="60"/>
      <c r="LUB87" s="60"/>
      <c r="LUC87" s="60"/>
      <c r="LUD87" s="60"/>
      <c r="LUE87" s="60"/>
      <c r="LUF87" s="60"/>
      <c r="LUG87" s="60"/>
      <c r="LUH87" s="60"/>
      <c r="LUI87" s="60"/>
      <c r="LUJ87" s="60"/>
      <c r="LUK87" s="60"/>
      <c r="LUL87" s="60"/>
      <c r="LUM87" s="60"/>
      <c r="LUN87" s="60"/>
      <c r="LUO87" s="60"/>
      <c r="LUP87" s="60"/>
      <c r="LUQ87" s="60"/>
      <c r="LUR87" s="60"/>
      <c r="LUS87" s="60"/>
      <c r="LUT87" s="60"/>
      <c r="LUU87" s="60"/>
      <c r="LUV87" s="60"/>
      <c r="LUW87" s="60"/>
      <c r="LUX87" s="60"/>
      <c r="LUY87" s="60"/>
      <c r="LUZ87" s="60"/>
      <c r="LVA87" s="60"/>
      <c r="LVB87" s="60"/>
      <c r="LVC87" s="60"/>
      <c r="LVD87" s="60"/>
      <c r="LVE87" s="60"/>
      <c r="LVF87" s="60"/>
      <c r="LVG87" s="60"/>
      <c r="LVH87" s="60"/>
      <c r="LVI87" s="60"/>
      <c r="LVJ87" s="60"/>
      <c r="LVK87" s="60"/>
      <c r="LVL87" s="60"/>
      <c r="LVM87" s="60"/>
      <c r="LVN87" s="60"/>
      <c r="LVO87" s="60"/>
      <c r="LVP87" s="60"/>
      <c r="LVQ87" s="60"/>
      <c r="LVR87" s="60"/>
      <c r="LVS87" s="60"/>
      <c r="LVT87" s="60"/>
      <c r="LVU87" s="60"/>
      <c r="LVV87" s="60"/>
      <c r="LVW87" s="60"/>
      <c r="LVX87" s="60"/>
      <c r="LVY87" s="60"/>
      <c r="LVZ87" s="60"/>
      <c r="LWA87" s="60"/>
      <c r="LWB87" s="60"/>
      <c r="LWC87" s="60"/>
      <c r="LWD87" s="60"/>
      <c r="LWE87" s="60"/>
      <c r="LWF87" s="60"/>
      <c r="LWG87" s="60"/>
      <c r="LWH87" s="60"/>
      <c r="LWI87" s="60"/>
      <c r="LWJ87" s="60"/>
      <c r="LWK87" s="60"/>
      <c r="LWL87" s="60"/>
      <c r="LWM87" s="60"/>
      <c r="LWN87" s="60"/>
      <c r="LWO87" s="60"/>
      <c r="LWP87" s="60"/>
      <c r="LWQ87" s="60"/>
      <c r="LWR87" s="60"/>
      <c r="LWS87" s="60"/>
      <c r="LWT87" s="60"/>
      <c r="LWU87" s="60"/>
      <c r="LWV87" s="60"/>
      <c r="LWW87" s="60"/>
      <c r="LWX87" s="60"/>
      <c r="LWY87" s="60"/>
      <c r="LWZ87" s="60"/>
      <c r="LXA87" s="60"/>
      <c r="LXB87" s="60"/>
      <c r="LXC87" s="60"/>
      <c r="LXD87" s="60"/>
      <c r="LXE87" s="60"/>
      <c r="LXF87" s="60"/>
      <c r="LXG87" s="60"/>
      <c r="LXH87" s="60"/>
      <c r="LXI87" s="60"/>
      <c r="LXJ87" s="60"/>
      <c r="LXK87" s="60"/>
      <c r="LXL87" s="60"/>
      <c r="LXM87" s="60"/>
      <c r="LXN87" s="60"/>
      <c r="LXO87" s="60"/>
      <c r="LXP87" s="60"/>
      <c r="LXQ87" s="60"/>
      <c r="LXR87" s="60"/>
      <c r="LXS87" s="60"/>
      <c r="LXT87" s="60"/>
      <c r="LXU87" s="60"/>
      <c r="LXV87" s="60"/>
      <c r="LXW87" s="60"/>
      <c r="LXX87" s="60"/>
      <c r="LXY87" s="60"/>
      <c r="LXZ87" s="60"/>
      <c r="LYA87" s="60"/>
      <c r="LYB87" s="60"/>
      <c r="LYC87" s="60"/>
      <c r="LYD87" s="60"/>
      <c r="LYE87" s="60"/>
      <c r="LYF87" s="60"/>
      <c r="LYG87" s="60"/>
      <c r="LYH87" s="60"/>
      <c r="LYI87" s="60"/>
      <c r="LYJ87" s="60"/>
      <c r="LYK87" s="60"/>
      <c r="LYL87" s="60"/>
      <c r="LYM87" s="60"/>
      <c r="LYN87" s="60"/>
      <c r="LYO87" s="60"/>
      <c r="LYP87" s="60"/>
      <c r="LYQ87" s="60"/>
      <c r="LYR87" s="60"/>
      <c r="LYS87" s="60"/>
      <c r="LYT87" s="60"/>
      <c r="LYU87" s="60"/>
      <c r="LYV87" s="60"/>
      <c r="LYW87" s="60"/>
      <c r="LYX87" s="60"/>
      <c r="LYY87" s="60"/>
      <c r="LYZ87" s="60"/>
      <c r="LZA87" s="60"/>
      <c r="LZB87" s="60"/>
      <c r="LZC87" s="60"/>
      <c r="LZD87" s="60"/>
      <c r="LZE87" s="60"/>
      <c r="LZF87" s="60"/>
      <c r="LZG87" s="60"/>
      <c r="LZH87" s="60"/>
      <c r="LZI87" s="60"/>
      <c r="LZJ87" s="60"/>
      <c r="LZK87" s="60"/>
      <c r="LZL87" s="60"/>
      <c r="LZM87" s="60"/>
      <c r="LZN87" s="60"/>
      <c r="LZO87" s="60"/>
      <c r="LZP87" s="60"/>
      <c r="LZQ87" s="60"/>
      <c r="LZR87" s="60"/>
      <c r="LZS87" s="60"/>
      <c r="LZT87" s="60"/>
      <c r="LZU87" s="60"/>
      <c r="LZV87" s="60"/>
      <c r="LZW87" s="60"/>
      <c r="LZX87" s="60"/>
      <c r="LZY87" s="60"/>
      <c r="LZZ87" s="60"/>
      <c r="MAA87" s="60"/>
      <c r="MAB87" s="60"/>
      <c r="MAC87" s="60"/>
      <c r="MAD87" s="60"/>
      <c r="MAE87" s="60"/>
      <c r="MAF87" s="60"/>
      <c r="MAG87" s="60"/>
      <c r="MAH87" s="60"/>
      <c r="MAI87" s="60"/>
      <c r="MAJ87" s="60"/>
      <c r="MAK87" s="60"/>
      <c r="MAL87" s="60"/>
      <c r="MAM87" s="60"/>
      <c r="MAN87" s="60"/>
      <c r="MAO87" s="60"/>
      <c r="MAP87" s="60"/>
      <c r="MAQ87" s="60"/>
      <c r="MAR87" s="60"/>
      <c r="MAS87" s="60"/>
      <c r="MAT87" s="60"/>
      <c r="MAU87" s="60"/>
      <c r="MAV87" s="60"/>
      <c r="MAW87" s="60"/>
      <c r="MAX87" s="60"/>
      <c r="MAY87" s="60"/>
      <c r="MAZ87" s="60"/>
      <c r="MBA87" s="60"/>
      <c r="MBB87" s="60"/>
      <c r="MBC87" s="60"/>
      <c r="MBD87" s="60"/>
      <c r="MBE87" s="60"/>
      <c r="MBF87" s="60"/>
      <c r="MBG87" s="60"/>
      <c r="MBH87" s="60"/>
      <c r="MBI87" s="60"/>
      <c r="MBJ87" s="60"/>
      <c r="MBK87" s="60"/>
      <c r="MBL87" s="60"/>
      <c r="MBM87" s="60"/>
      <c r="MBN87" s="60"/>
      <c r="MBO87" s="60"/>
      <c r="MBP87" s="60"/>
      <c r="MBQ87" s="60"/>
      <c r="MBR87" s="60"/>
      <c r="MBS87" s="60"/>
      <c r="MBT87" s="60"/>
      <c r="MBU87" s="60"/>
      <c r="MBV87" s="60"/>
      <c r="MBW87" s="60"/>
      <c r="MBX87" s="60"/>
      <c r="MBY87" s="60"/>
      <c r="MBZ87" s="60"/>
      <c r="MCA87" s="60"/>
      <c r="MCB87" s="60"/>
      <c r="MCC87" s="60"/>
      <c r="MCD87" s="60"/>
      <c r="MCE87" s="60"/>
      <c r="MCF87" s="60"/>
      <c r="MCG87" s="60"/>
      <c r="MCH87" s="60"/>
      <c r="MCI87" s="60"/>
      <c r="MCJ87" s="60"/>
      <c r="MCK87" s="60"/>
      <c r="MCL87" s="60"/>
      <c r="MCM87" s="60"/>
      <c r="MCN87" s="60"/>
      <c r="MCO87" s="60"/>
      <c r="MCP87" s="60"/>
      <c r="MCQ87" s="60"/>
      <c r="MCR87" s="60"/>
      <c r="MCS87" s="60"/>
      <c r="MCT87" s="60"/>
      <c r="MCU87" s="60"/>
      <c r="MCV87" s="60"/>
      <c r="MCW87" s="60"/>
      <c r="MCX87" s="60"/>
      <c r="MCY87" s="60"/>
      <c r="MCZ87" s="60"/>
      <c r="MDA87" s="60"/>
      <c r="MDB87" s="60"/>
      <c r="MDC87" s="60"/>
      <c r="MDD87" s="60"/>
      <c r="MDE87" s="60"/>
      <c r="MDF87" s="60"/>
      <c r="MDG87" s="60"/>
      <c r="MDH87" s="60"/>
      <c r="MDI87" s="60"/>
      <c r="MDJ87" s="60"/>
      <c r="MDK87" s="60"/>
      <c r="MDL87" s="60"/>
      <c r="MDM87" s="60"/>
      <c r="MDN87" s="60"/>
      <c r="MDO87" s="60"/>
      <c r="MDP87" s="60"/>
      <c r="MDQ87" s="60"/>
      <c r="MDR87" s="60"/>
      <c r="MDS87" s="60"/>
      <c r="MDT87" s="60"/>
      <c r="MDU87" s="60"/>
      <c r="MDV87" s="60"/>
      <c r="MDW87" s="60"/>
      <c r="MDX87" s="60"/>
      <c r="MDY87" s="60"/>
      <c r="MDZ87" s="60"/>
      <c r="MEA87" s="60"/>
      <c r="MEB87" s="60"/>
      <c r="MEC87" s="60"/>
      <c r="MED87" s="60"/>
      <c r="MEE87" s="60"/>
      <c r="MEF87" s="60"/>
      <c r="MEG87" s="60"/>
      <c r="MEH87" s="60"/>
      <c r="MEI87" s="60"/>
      <c r="MEJ87" s="60"/>
      <c r="MEK87" s="60"/>
      <c r="MEL87" s="60"/>
      <c r="MEM87" s="60"/>
      <c r="MEN87" s="60"/>
      <c r="MEO87" s="60"/>
      <c r="MEP87" s="60"/>
      <c r="MEQ87" s="60"/>
      <c r="MER87" s="60"/>
      <c r="MES87" s="60"/>
      <c r="MET87" s="60"/>
      <c r="MEU87" s="60"/>
      <c r="MEV87" s="60"/>
      <c r="MEW87" s="60"/>
      <c r="MEX87" s="60"/>
      <c r="MEY87" s="60"/>
      <c r="MEZ87" s="60"/>
      <c r="MFA87" s="60"/>
      <c r="MFB87" s="60"/>
      <c r="MFC87" s="60"/>
      <c r="MFD87" s="60"/>
      <c r="MFE87" s="60"/>
      <c r="MFF87" s="60"/>
      <c r="MFG87" s="60"/>
      <c r="MFH87" s="60"/>
      <c r="MFI87" s="60"/>
      <c r="MFJ87" s="60"/>
      <c r="MFK87" s="60"/>
      <c r="MFL87" s="60"/>
      <c r="MFM87" s="60"/>
      <c r="MFN87" s="60"/>
      <c r="MFO87" s="60"/>
      <c r="MFP87" s="60"/>
      <c r="MFQ87" s="60"/>
      <c r="MFR87" s="60"/>
      <c r="MFS87" s="60"/>
      <c r="MFT87" s="60"/>
      <c r="MFU87" s="60"/>
      <c r="MFV87" s="60"/>
      <c r="MFW87" s="60"/>
      <c r="MFX87" s="60"/>
      <c r="MFY87" s="60"/>
      <c r="MFZ87" s="60"/>
      <c r="MGA87" s="60"/>
      <c r="MGB87" s="60"/>
      <c r="MGC87" s="60"/>
      <c r="MGD87" s="60"/>
      <c r="MGE87" s="60"/>
      <c r="MGF87" s="60"/>
      <c r="MGG87" s="60"/>
      <c r="MGH87" s="60"/>
      <c r="MGI87" s="60"/>
      <c r="MGJ87" s="60"/>
      <c r="MGK87" s="60"/>
      <c r="MGL87" s="60"/>
      <c r="MGM87" s="60"/>
      <c r="MGN87" s="60"/>
      <c r="MGO87" s="60"/>
      <c r="MGP87" s="60"/>
      <c r="MGQ87" s="60"/>
      <c r="MGR87" s="60"/>
      <c r="MGS87" s="60"/>
      <c r="MGT87" s="60"/>
      <c r="MGU87" s="60"/>
      <c r="MGV87" s="60"/>
      <c r="MGW87" s="60"/>
      <c r="MGX87" s="60"/>
      <c r="MGY87" s="60"/>
      <c r="MGZ87" s="60"/>
      <c r="MHA87" s="60"/>
      <c r="MHB87" s="60"/>
      <c r="MHC87" s="60"/>
      <c r="MHD87" s="60"/>
      <c r="MHE87" s="60"/>
      <c r="MHF87" s="60"/>
      <c r="MHG87" s="60"/>
      <c r="MHH87" s="60"/>
      <c r="MHI87" s="60"/>
      <c r="MHJ87" s="60"/>
      <c r="MHK87" s="60"/>
      <c r="MHL87" s="60"/>
      <c r="MHM87" s="60"/>
      <c r="MHN87" s="60"/>
      <c r="MHO87" s="60"/>
      <c r="MHP87" s="60"/>
      <c r="MHQ87" s="60"/>
      <c r="MHR87" s="60"/>
      <c r="MHS87" s="60"/>
      <c r="MHT87" s="60"/>
      <c r="MHU87" s="60"/>
      <c r="MHV87" s="60"/>
      <c r="MHW87" s="60"/>
      <c r="MHX87" s="60"/>
      <c r="MHY87" s="60"/>
      <c r="MHZ87" s="60"/>
      <c r="MIA87" s="60"/>
      <c r="MIB87" s="60"/>
      <c r="MIC87" s="60"/>
      <c r="MID87" s="60"/>
      <c r="MIE87" s="60"/>
      <c r="MIF87" s="60"/>
      <c r="MIG87" s="60"/>
      <c r="MIH87" s="60"/>
      <c r="MII87" s="60"/>
      <c r="MIJ87" s="60"/>
      <c r="MIK87" s="60"/>
      <c r="MIL87" s="60"/>
      <c r="MIM87" s="60"/>
      <c r="MIN87" s="60"/>
      <c r="MIO87" s="60"/>
      <c r="MIP87" s="60"/>
      <c r="MIQ87" s="60"/>
      <c r="MIR87" s="60"/>
      <c r="MIS87" s="60"/>
      <c r="MIT87" s="60"/>
      <c r="MIU87" s="60"/>
      <c r="MIV87" s="60"/>
      <c r="MIW87" s="60"/>
      <c r="MIX87" s="60"/>
      <c r="MIY87" s="60"/>
      <c r="MIZ87" s="60"/>
      <c r="MJA87" s="60"/>
      <c r="MJB87" s="60"/>
      <c r="MJC87" s="60"/>
      <c r="MJD87" s="60"/>
      <c r="MJE87" s="60"/>
      <c r="MJF87" s="60"/>
      <c r="MJG87" s="60"/>
      <c r="MJH87" s="60"/>
      <c r="MJI87" s="60"/>
      <c r="MJJ87" s="60"/>
      <c r="MJK87" s="60"/>
      <c r="MJL87" s="60"/>
      <c r="MJM87" s="60"/>
      <c r="MJN87" s="60"/>
      <c r="MJO87" s="60"/>
      <c r="MJP87" s="60"/>
      <c r="MJQ87" s="60"/>
      <c r="MJR87" s="60"/>
      <c r="MJS87" s="60"/>
      <c r="MJT87" s="60"/>
      <c r="MJU87" s="60"/>
      <c r="MJV87" s="60"/>
      <c r="MJW87" s="60"/>
      <c r="MJX87" s="60"/>
      <c r="MJY87" s="60"/>
      <c r="MJZ87" s="60"/>
      <c r="MKA87" s="60"/>
      <c r="MKB87" s="60"/>
      <c r="MKC87" s="60"/>
      <c r="MKD87" s="60"/>
      <c r="MKE87" s="60"/>
      <c r="MKF87" s="60"/>
      <c r="MKG87" s="60"/>
      <c r="MKH87" s="60"/>
      <c r="MKI87" s="60"/>
      <c r="MKJ87" s="60"/>
      <c r="MKK87" s="60"/>
      <c r="MKL87" s="60"/>
      <c r="MKM87" s="60"/>
      <c r="MKN87" s="60"/>
      <c r="MKO87" s="60"/>
      <c r="MKP87" s="60"/>
      <c r="MKQ87" s="60"/>
      <c r="MKR87" s="60"/>
      <c r="MKS87" s="60"/>
      <c r="MKT87" s="60"/>
      <c r="MKU87" s="60"/>
      <c r="MKV87" s="60"/>
      <c r="MKW87" s="60"/>
      <c r="MKX87" s="60"/>
      <c r="MKY87" s="60"/>
      <c r="MKZ87" s="60"/>
      <c r="MLA87" s="60"/>
      <c r="MLB87" s="60"/>
      <c r="MLC87" s="60"/>
      <c r="MLD87" s="60"/>
      <c r="MLE87" s="60"/>
      <c r="MLF87" s="60"/>
      <c r="MLG87" s="60"/>
      <c r="MLH87" s="60"/>
      <c r="MLI87" s="60"/>
      <c r="MLJ87" s="60"/>
      <c r="MLK87" s="60"/>
      <c r="MLL87" s="60"/>
      <c r="MLM87" s="60"/>
      <c r="MLN87" s="60"/>
      <c r="MLO87" s="60"/>
      <c r="MLP87" s="60"/>
      <c r="MLQ87" s="60"/>
      <c r="MLR87" s="60"/>
      <c r="MLS87" s="60"/>
      <c r="MLT87" s="60"/>
      <c r="MLU87" s="60"/>
      <c r="MLV87" s="60"/>
      <c r="MLW87" s="60"/>
      <c r="MLX87" s="60"/>
      <c r="MLY87" s="60"/>
      <c r="MLZ87" s="60"/>
      <c r="MMA87" s="60"/>
      <c r="MMB87" s="60"/>
      <c r="MMC87" s="60"/>
      <c r="MMD87" s="60"/>
      <c r="MME87" s="60"/>
      <c r="MMF87" s="60"/>
      <c r="MMG87" s="60"/>
      <c r="MMH87" s="60"/>
      <c r="MMI87" s="60"/>
      <c r="MMJ87" s="60"/>
      <c r="MMK87" s="60"/>
      <c r="MML87" s="60"/>
      <c r="MMM87" s="60"/>
      <c r="MMN87" s="60"/>
      <c r="MMO87" s="60"/>
      <c r="MMP87" s="60"/>
      <c r="MMQ87" s="60"/>
      <c r="MMR87" s="60"/>
      <c r="MMS87" s="60"/>
      <c r="MMT87" s="60"/>
      <c r="MMU87" s="60"/>
      <c r="MMV87" s="60"/>
      <c r="MMW87" s="60"/>
      <c r="MMX87" s="60"/>
      <c r="MMY87" s="60"/>
      <c r="MMZ87" s="60"/>
      <c r="MNA87" s="60"/>
      <c r="MNB87" s="60"/>
      <c r="MNC87" s="60"/>
      <c r="MND87" s="60"/>
      <c r="MNE87" s="60"/>
      <c r="MNF87" s="60"/>
      <c r="MNG87" s="60"/>
      <c r="MNH87" s="60"/>
      <c r="MNI87" s="60"/>
      <c r="MNJ87" s="60"/>
      <c r="MNK87" s="60"/>
      <c r="MNL87" s="60"/>
      <c r="MNM87" s="60"/>
      <c r="MNN87" s="60"/>
      <c r="MNO87" s="60"/>
      <c r="MNP87" s="60"/>
      <c r="MNQ87" s="60"/>
      <c r="MNR87" s="60"/>
      <c r="MNS87" s="60"/>
      <c r="MNT87" s="60"/>
      <c r="MNU87" s="60"/>
      <c r="MNV87" s="60"/>
      <c r="MNW87" s="60"/>
      <c r="MNX87" s="60"/>
      <c r="MNY87" s="60"/>
      <c r="MNZ87" s="60"/>
      <c r="MOA87" s="60"/>
      <c r="MOB87" s="60"/>
      <c r="MOC87" s="60"/>
      <c r="MOD87" s="60"/>
      <c r="MOE87" s="60"/>
      <c r="MOF87" s="60"/>
      <c r="MOG87" s="60"/>
      <c r="MOH87" s="60"/>
      <c r="MOI87" s="60"/>
      <c r="MOJ87" s="60"/>
      <c r="MOK87" s="60"/>
      <c r="MOL87" s="60"/>
      <c r="MOM87" s="60"/>
      <c r="MON87" s="60"/>
      <c r="MOO87" s="60"/>
      <c r="MOP87" s="60"/>
      <c r="MOQ87" s="60"/>
      <c r="MOR87" s="60"/>
      <c r="MOS87" s="60"/>
      <c r="MOT87" s="60"/>
      <c r="MOU87" s="60"/>
      <c r="MOV87" s="60"/>
      <c r="MOW87" s="60"/>
      <c r="MOX87" s="60"/>
      <c r="MOY87" s="60"/>
      <c r="MOZ87" s="60"/>
      <c r="MPA87" s="60"/>
      <c r="MPB87" s="60"/>
      <c r="MPC87" s="60"/>
      <c r="MPD87" s="60"/>
      <c r="MPE87" s="60"/>
      <c r="MPF87" s="60"/>
      <c r="MPG87" s="60"/>
      <c r="MPH87" s="60"/>
      <c r="MPI87" s="60"/>
      <c r="MPJ87" s="60"/>
      <c r="MPK87" s="60"/>
      <c r="MPL87" s="60"/>
      <c r="MPM87" s="60"/>
      <c r="MPN87" s="60"/>
      <c r="MPO87" s="60"/>
      <c r="MPP87" s="60"/>
      <c r="MPQ87" s="60"/>
      <c r="MPR87" s="60"/>
      <c r="MPS87" s="60"/>
      <c r="MPT87" s="60"/>
      <c r="MPU87" s="60"/>
      <c r="MPV87" s="60"/>
      <c r="MPW87" s="60"/>
      <c r="MPX87" s="60"/>
      <c r="MPY87" s="60"/>
      <c r="MPZ87" s="60"/>
      <c r="MQA87" s="60"/>
      <c r="MQB87" s="60"/>
      <c r="MQC87" s="60"/>
      <c r="MQD87" s="60"/>
      <c r="MQE87" s="60"/>
      <c r="MQF87" s="60"/>
      <c r="MQG87" s="60"/>
      <c r="MQH87" s="60"/>
      <c r="MQI87" s="60"/>
      <c r="MQJ87" s="60"/>
      <c r="MQK87" s="60"/>
      <c r="MQL87" s="60"/>
      <c r="MQM87" s="60"/>
      <c r="MQN87" s="60"/>
      <c r="MQO87" s="60"/>
      <c r="MQP87" s="60"/>
      <c r="MQQ87" s="60"/>
      <c r="MQR87" s="60"/>
      <c r="MQS87" s="60"/>
      <c r="MQT87" s="60"/>
      <c r="MQU87" s="60"/>
      <c r="MQV87" s="60"/>
      <c r="MQW87" s="60"/>
      <c r="MQX87" s="60"/>
      <c r="MQY87" s="60"/>
      <c r="MQZ87" s="60"/>
      <c r="MRA87" s="60"/>
      <c r="MRB87" s="60"/>
      <c r="MRC87" s="60"/>
      <c r="MRD87" s="60"/>
      <c r="MRE87" s="60"/>
      <c r="MRF87" s="60"/>
      <c r="MRG87" s="60"/>
      <c r="MRH87" s="60"/>
      <c r="MRI87" s="60"/>
      <c r="MRJ87" s="60"/>
      <c r="MRK87" s="60"/>
      <c r="MRL87" s="60"/>
      <c r="MRM87" s="60"/>
      <c r="MRN87" s="60"/>
      <c r="MRO87" s="60"/>
      <c r="MRP87" s="60"/>
      <c r="MRQ87" s="60"/>
      <c r="MRR87" s="60"/>
      <c r="MRS87" s="60"/>
      <c r="MRT87" s="60"/>
      <c r="MRU87" s="60"/>
      <c r="MRV87" s="60"/>
      <c r="MRW87" s="60"/>
      <c r="MRX87" s="60"/>
      <c r="MRY87" s="60"/>
      <c r="MRZ87" s="60"/>
      <c r="MSA87" s="60"/>
      <c r="MSB87" s="60"/>
      <c r="MSC87" s="60"/>
      <c r="MSD87" s="60"/>
      <c r="MSE87" s="60"/>
      <c r="MSF87" s="60"/>
      <c r="MSG87" s="60"/>
      <c r="MSH87" s="60"/>
      <c r="MSI87" s="60"/>
      <c r="MSJ87" s="60"/>
      <c r="MSK87" s="60"/>
      <c r="MSL87" s="60"/>
      <c r="MSM87" s="60"/>
      <c r="MSN87" s="60"/>
      <c r="MSO87" s="60"/>
      <c r="MSP87" s="60"/>
      <c r="MSQ87" s="60"/>
      <c r="MSR87" s="60"/>
      <c r="MSS87" s="60"/>
      <c r="MST87" s="60"/>
      <c r="MSU87" s="60"/>
      <c r="MSV87" s="60"/>
      <c r="MSW87" s="60"/>
      <c r="MSX87" s="60"/>
      <c r="MSY87" s="60"/>
      <c r="MSZ87" s="60"/>
      <c r="MTA87" s="60"/>
      <c r="MTB87" s="60"/>
      <c r="MTC87" s="60"/>
      <c r="MTD87" s="60"/>
      <c r="MTE87" s="60"/>
      <c r="MTF87" s="60"/>
      <c r="MTG87" s="60"/>
      <c r="MTH87" s="60"/>
      <c r="MTI87" s="60"/>
      <c r="MTJ87" s="60"/>
      <c r="MTK87" s="60"/>
      <c r="MTL87" s="60"/>
      <c r="MTM87" s="60"/>
      <c r="MTN87" s="60"/>
      <c r="MTO87" s="60"/>
      <c r="MTP87" s="60"/>
      <c r="MTQ87" s="60"/>
      <c r="MTR87" s="60"/>
      <c r="MTS87" s="60"/>
      <c r="MTT87" s="60"/>
      <c r="MTU87" s="60"/>
      <c r="MTV87" s="60"/>
      <c r="MTW87" s="60"/>
      <c r="MTX87" s="60"/>
      <c r="MTY87" s="60"/>
      <c r="MTZ87" s="60"/>
      <c r="MUA87" s="60"/>
      <c r="MUB87" s="60"/>
      <c r="MUC87" s="60"/>
      <c r="MUD87" s="60"/>
      <c r="MUE87" s="60"/>
      <c r="MUF87" s="60"/>
      <c r="MUG87" s="60"/>
      <c r="MUH87" s="60"/>
      <c r="MUI87" s="60"/>
      <c r="MUJ87" s="60"/>
      <c r="MUK87" s="60"/>
      <c r="MUL87" s="60"/>
      <c r="MUM87" s="60"/>
      <c r="MUN87" s="60"/>
      <c r="MUO87" s="60"/>
      <c r="MUP87" s="60"/>
      <c r="MUQ87" s="60"/>
      <c r="MUR87" s="60"/>
      <c r="MUS87" s="60"/>
      <c r="MUT87" s="60"/>
      <c r="MUU87" s="60"/>
      <c r="MUV87" s="60"/>
      <c r="MUW87" s="60"/>
      <c r="MUX87" s="60"/>
      <c r="MUY87" s="60"/>
      <c r="MUZ87" s="60"/>
      <c r="MVA87" s="60"/>
      <c r="MVB87" s="60"/>
      <c r="MVC87" s="60"/>
      <c r="MVD87" s="60"/>
      <c r="MVE87" s="60"/>
      <c r="MVF87" s="60"/>
      <c r="MVG87" s="60"/>
      <c r="MVH87" s="60"/>
      <c r="MVI87" s="60"/>
      <c r="MVJ87" s="60"/>
      <c r="MVK87" s="60"/>
      <c r="MVL87" s="60"/>
      <c r="MVM87" s="60"/>
      <c r="MVN87" s="60"/>
      <c r="MVO87" s="60"/>
      <c r="MVP87" s="60"/>
      <c r="MVQ87" s="60"/>
      <c r="MVR87" s="60"/>
      <c r="MVS87" s="60"/>
      <c r="MVT87" s="60"/>
      <c r="MVU87" s="60"/>
      <c r="MVV87" s="60"/>
      <c r="MVW87" s="60"/>
      <c r="MVX87" s="60"/>
      <c r="MVY87" s="60"/>
      <c r="MVZ87" s="60"/>
      <c r="MWA87" s="60"/>
      <c r="MWB87" s="60"/>
      <c r="MWC87" s="60"/>
      <c r="MWD87" s="60"/>
      <c r="MWE87" s="60"/>
      <c r="MWF87" s="60"/>
      <c r="MWG87" s="60"/>
      <c r="MWH87" s="60"/>
      <c r="MWI87" s="60"/>
      <c r="MWJ87" s="60"/>
      <c r="MWK87" s="60"/>
      <c r="MWL87" s="60"/>
      <c r="MWM87" s="60"/>
      <c r="MWN87" s="60"/>
      <c r="MWO87" s="60"/>
      <c r="MWP87" s="60"/>
      <c r="MWQ87" s="60"/>
      <c r="MWR87" s="60"/>
      <c r="MWS87" s="60"/>
      <c r="MWT87" s="60"/>
      <c r="MWU87" s="60"/>
      <c r="MWV87" s="60"/>
      <c r="MWW87" s="60"/>
      <c r="MWX87" s="60"/>
      <c r="MWY87" s="60"/>
      <c r="MWZ87" s="60"/>
      <c r="MXA87" s="60"/>
      <c r="MXB87" s="60"/>
      <c r="MXC87" s="60"/>
      <c r="MXD87" s="60"/>
      <c r="MXE87" s="60"/>
      <c r="MXF87" s="60"/>
      <c r="MXG87" s="60"/>
      <c r="MXH87" s="60"/>
      <c r="MXI87" s="60"/>
      <c r="MXJ87" s="60"/>
      <c r="MXK87" s="60"/>
      <c r="MXL87" s="60"/>
      <c r="MXM87" s="60"/>
      <c r="MXN87" s="60"/>
      <c r="MXO87" s="60"/>
      <c r="MXP87" s="60"/>
      <c r="MXQ87" s="60"/>
      <c r="MXR87" s="60"/>
      <c r="MXS87" s="60"/>
      <c r="MXT87" s="60"/>
      <c r="MXU87" s="60"/>
      <c r="MXV87" s="60"/>
      <c r="MXW87" s="60"/>
      <c r="MXX87" s="60"/>
      <c r="MXY87" s="60"/>
      <c r="MXZ87" s="60"/>
      <c r="MYA87" s="60"/>
      <c r="MYB87" s="60"/>
      <c r="MYC87" s="60"/>
      <c r="MYD87" s="60"/>
      <c r="MYE87" s="60"/>
      <c r="MYF87" s="60"/>
      <c r="MYG87" s="60"/>
      <c r="MYH87" s="60"/>
      <c r="MYI87" s="60"/>
      <c r="MYJ87" s="60"/>
      <c r="MYK87" s="60"/>
      <c r="MYL87" s="60"/>
      <c r="MYM87" s="60"/>
      <c r="MYN87" s="60"/>
      <c r="MYO87" s="60"/>
      <c r="MYP87" s="60"/>
      <c r="MYQ87" s="60"/>
      <c r="MYR87" s="60"/>
      <c r="MYS87" s="60"/>
      <c r="MYT87" s="60"/>
      <c r="MYU87" s="60"/>
      <c r="MYV87" s="60"/>
      <c r="MYW87" s="60"/>
      <c r="MYX87" s="60"/>
      <c r="MYY87" s="60"/>
      <c r="MYZ87" s="60"/>
      <c r="MZA87" s="60"/>
      <c r="MZB87" s="60"/>
      <c r="MZC87" s="60"/>
      <c r="MZD87" s="60"/>
      <c r="MZE87" s="60"/>
      <c r="MZF87" s="60"/>
      <c r="MZG87" s="60"/>
      <c r="MZH87" s="60"/>
      <c r="MZI87" s="60"/>
      <c r="MZJ87" s="60"/>
      <c r="MZK87" s="60"/>
      <c r="MZL87" s="60"/>
      <c r="MZM87" s="60"/>
      <c r="MZN87" s="60"/>
      <c r="MZO87" s="60"/>
      <c r="MZP87" s="60"/>
      <c r="MZQ87" s="60"/>
      <c r="MZR87" s="60"/>
      <c r="MZS87" s="60"/>
      <c r="MZT87" s="60"/>
      <c r="MZU87" s="60"/>
      <c r="MZV87" s="60"/>
      <c r="MZW87" s="60"/>
      <c r="MZX87" s="60"/>
      <c r="MZY87" s="60"/>
      <c r="MZZ87" s="60"/>
      <c r="NAA87" s="60"/>
      <c r="NAB87" s="60"/>
      <c r="NAC87" s="60"/>
      <c r="NAD87" s="60"/>
      <c r="NAE87" s="60"/>
      <c r="NAF87" s="60"/>
      <c r="NAG87" s="60"/>
      <c r="NAH87" s="60"/>
      <c r="NAI87" s="60"/>
      <c r="NAJ87" s="60"/>
      <c r="NAK87" s="60"/>
      <c r="NAL87" s="60"/>
      <c r="NAM87" s="60"/>
      <c r="NAN87" s="60"/>
      <c r="NAO87" s="60"/>
      <c r="NAP87" s="60"/>
      <c r="NAQ87" s="60"/>
      <c r="NAR87" s="60"/>
      <c r="NAS87" s="60"/>
      <c r="NAT87" s="60"/>
      <c r="NAU87" s="60"/>
      <c r="NAV87" s="60"/>
      <c r="NAW87" s="60"/>
      <c r="NAX87" s="60"/>
      <c r="NAY87" s="60"/>
      <c r="NAZ87" s="60"/>
      <c r="NBA87" s="60"/>
      <c r="NBB87" s="60"/>
      <c r="NBC87" s="60"/>
      <c r="NBD87" s="60"/>
      <c r="NBE87" s="60"/>
      <c r="NBF87" s="60"/>
      <c r="NBG87" s="60"/>
      <c r="NBH87" s="60"/>
      <c r="NBI87" s="60"/>
      <c r="NBJ87" s="60"/>
      <c r="NBK87" s="60"/>
      <c r="NBL87" s="60"/>
      <c r="NBM87" s="60"/>
      <c r="NBN87" s="60"/>
      <c r="NBO87" s="60"/>
      <c r="NBP87" s="60"/>
      <c r="NBQ87" s="60"/>
      <c r="NBR87" s="60"/>
      <c r="NBS87" s="60"/>
      <c r="NBT87" s="60"/>
      <c r="NBU87" s="60"/>
      <c r="NBV87" s="60"/>
      <c r="NBW87" s="60"/>
      <c r="NBX87" s="60"/>
      <c r="NBY87" s="60"/>
      <c r="NBZ87" s="60"/>
      <c r="NCA87" s="60"/>
      <c r="NCB87" s="60"/>
      <c r="NCC87" s="60"/>
      <c r="NCD87" s="60"/>
      <c r="NCE87" s="60"/>
      <c r="NCF87" s="60"/>
      <c r="NCG87" s="60"/>
      <c r="NCH87" s="60"/>
      <c r="NCI87" s="60"/>
      <c r="NCJ87" s="60"/>
      <c r="NCK87" s="60"/>
      <c r="NCL87" s="60"/>
      <c r="NCM87" s="60"/>
      <c r="NCN87" s="60"/>
      <c r="NCO87" s="60"/>
      <c r="NCP87" s="60"/>
      <c r="NCQ87" s="60"/>
      <c r="NCR87" s="60"/>
      <c r="NCS87" s="60"/>
      <c r="NCT87" s="60"/>
      <c r="NCU87" s="60"/>
      <c r="NCV87" s="60"/>
      <c r="NCW87" s="60"/>
      <c r="NCX87" s="60"/>
      <c r="NCY87" s="60"/>
      <c r="NCZ87" s="60"/>
      <c r="NDA87" s="60"/>
      <c r="NDB87" s="60"/>
      <c r="NDC87" s="60"/>
      <c r="NDD87" s="60"/>
      <c r="NDE87" s="60"/>
      <c r="NDF87" s="60"/>
      <c r="NDG87" s="60"/>
      <c r="NDH87" s="60"/>
      <c r="NDI87" s="60"/>
      <c r="NDJ87" s="60"/>
      <c r="NDK87" s="60"/>
      <c r="NDL87" s="60"/>
      <c r="NDM87" s="60"/>
      <c r="NDN87" s="60"/>
      <c r="NDO87" s="60"/>
      <c r="NDP87" s="60"/>
      <c r="NDQ87" s="60"/>
      <c r="NDR87" s="60"/>
      <c r="NDS87" s="60"/>
      <c r="NDT87" s="60"/>
      <c r="NDU87" s="60"/>
      <c r="NDV87" s="60"/>
      <c r="NDW87" s="60"/>
      <c r="NDX87" s="60"/>
      <c r="NDY87" s="60"/>
      <c r="NDZ87" s="60"/>
      <c r="NEA87" s="60"/>
      <c r="NEB87" s="60"/>
      <c r="NEC87" s="60"/>
      <c r="NED87" s="60"/>
      <c r="NEE87" s="60"/>
      <c r="NEF87" s="60"/>
      <c r="NEG87" s="60"/>
      <c r="NEH87" s="60"/>
      <c r="NEI87" s="60"/>
      <c r="NEJ87" s="60"/>
      <c r="NEK87" s="60"/>
      <c r="NEL87" s="60"/>
      <c r="NEM87" s="60"/>
      <c r="NEN87" s="60"/>
      <c r="NEO87" s="60"/>
      <c r="NEP87" s="60"/>
      <c r="NEQ87" s="60"/>
      <c r="NER87" s="60"/>
      <c r="NES87" s="60"/>
      <c r="NET87" s="60"/>
      <c r="NEU87" s="60"/>
      <c r="NEV87" s="60"/>
      <c r="NEW87" s="60"/>
      <c r="NEX87" s="60"/>
      <c r="NEY87" s="60"/>
      <c r="NEZ87" s="60"/>
      <c r="NFA87" s="60"/>
      <c r="NFB87" s="60"/>
      <c r="NFC87" s="60"/>
      <c r="NFD87" s="60"/>
      <c r="NFE87" s="60"/>
      <c r="NFF87" s="60"/>
      <c r="NFG87" s="60"/>
      <c r="NFH87" s="60"/>
      <c r="NFI87" s="60"/>
      <c r="NFJ87" s="60"/>
      <c r="NFK87" s="60"/>
      <c r="NFL87" s="60"/>
      <c r="NFM87" s="60"/>
      <c r="NFN87" s="60"/>
      <c r="NFO87" s="60"/>
      <c r="NFP87" s="60"/>
      <c r="NFQ87" s="60"/>
      <c r="NFR87" s="60"/>
      <c r="NFS87" s="60"/>
      <c r="NFT87" s="60"/>
      <c r="NFU87" s="60"/>
      <c r="NFV87" s="60"/>
      <c r="NFW87" s="60"/>
      <c r="NFX87" s="60"/>
      <c r="NFY87" s="60"/>
      <c r="NFZ87" s="60"/>
      <c r="NGA87" s="60"/>
      <c r="NGB87" s="60"/>
      <c r="NGC87" s="60"/>
      <c r="NGD87" s="60"/>
      <c r="NGE87" s="60"/>
      <c r="NGF87" s="60"/>
      <c r="NGG87" s="60"/>
      <c r="NGH87" s="60"/>
      <c r="NGI87" s="60"/>
      <c r="NGJ87" s="60"/>
      <c r="NGK87" s="60"/>
      <c r="NGL87" s="60"/>
      <c r="NGM87" s="60"/>
      <c r="NGN87" s="60"/>
      <c r="NGO87" s="60"/>
      <c r="NGP87" s="60"/>
      <c r="NGQ87" s="60"/>
      <c r="NGR87" s="60"/>
      <c r="NGS87" s="60"/>
      <c r="NGT87" s="60"/>
      <c r="NGU87" s="60"/>
      <c r="NGV87" s="60"/>
      <c r="NGW87" s="60"/>
      <c r="NGX87" s="60"/>
      <c r="NGY87" s="60"/>
      <c r="NGZ87" s="60"/>
      <c r="NHA87" s="60"/>
      <c r="NHB87" s="60"/>
      <c r="NHC87" s="60"/>
      <c r="NHD87" s="60"/>
      <c r="NHE87" s="60"/>
      <c r="NHF87" s="60"/>
      <c r="NHG87" s="60"/>
      <c r="NHH87" s="60"/>
      <c r="NHI87" s="60"/>
      <c r="NHJ87" s="60"/>
      <c r="NHK87" s="60"/>
      <c r="NHL87" s="60"/>
      <c r="NHM87" s="60"/>
      <c r="NHN87" s="60"/>
      <c r="NHO87" s="60"/>
      <c r="NHP87" s="60"/>
      <c r="NHQ87" s="60"/>
      <c r="NHR87" s="60"/>
      <c r="NHS87" s="60"/>
      <c r="NHT87" s="60"/>
      <c r="NHU87" s="60"/>
      <c r="NHV87" s="60"/>
      <c r="NHW87" s="60"/>
      <c r="NHX87" s="60"/>
      <c r="NHY87" s="60"/>
      <c r="NHZ87" s="60"/>
      <c r="NIA87" s="60"/>
      <c r="NIB87" s="60"/>
      <c r="NIC87" s="60"/>
      <c r="NID87" s="60"/>
      <c r="NIE87" s="60"/>
      <c r="NIF87" s="60"/>
      <c r="NIG87" s="60"/>
      <c r="NIH87" s="60"/>
      <c r="NII87" s="60"/>
      <c r="NIJ87" s="60"/>
      <c r="NIK87" s="60"/>
      <c r="NIL87" s="60"/>
      <c r="NIM87" s="60"/>
      <c r="NIN87" s="60"/>
      <c r="NIO87" s="60"/>
      <c r="NIP87" s="60"/>
      <c r="NIQ87" s="60"/>
      <c r="NIR87" s="60"/>
      <c r="NIS87" s="60"/>
      <c r="NIT87" s="60"/>
      <c r="NIU87" s="60"/>
      <c r="NIV87" s="60"/>
      <c r="NIW87" s="60"/>
      <c r="NIX87" s="60"/>
      <c r="NIY87" s="60"/>
      <c r="NIZ87" s="60"/>
      <c r="NJA87" s="60"/>
      <c r="NJB87" s="60"/>
      <c r="NJC87" s="60"/>
      <c r="NJD87" s="60"/>
      <c r="NJE87" s="60"/>
      <c r="NJF87" s="60"/>
      <c r="NJG87" s="60"/>
      <c r="NJH87" s="60"/>
      <c r="NJI87" s="60"/>
      <c r="NJJ87" s="60"/>
      <c r="NJK87" s="60"/>
      <c r="NJL87" s="60"/>
      <c r="NJM87" s="60"/>
      <c r="NJN87" s="60"/>
      <c r="NJO87" s="60"/>
      <c r="NJP87" s="60"/>
      <c r="NJQ87" s="60"/>
      <c r="NJR87" s="60"/>
      <c r="NJS87" s="60"/>
      <c r="NJT87" s="60"/>
      <c r="NJU87" s="60"/>
      <c r="NJV87" s="60"/>
      <c r="NJW87" s="60"/>
      <c r="NJX87" s="60"/>
      <c r="NJY87" s="60"/>
      <c r="NJZ87" s="60"/>
      <c r="NKA87" s="60"/>
      <c r="NKB87" s="60"/>
      <c r="NKC87" s="60"/>
      <c r="NKD87" s="60"/>
      <c r="NKE87" s="60"/>
      <c r="NKF87" s="60"/>
      <c r="NKG87" s="60"/>
      <c r="NKH87" s="60"/>
      <c r="NKI87" s="60"/>
      <c r="NKJ87" s="60"/>
      <c r="NKK87" s="60"/>
      <c r="NKL87" s="60"/>
      <c r="NKM87" s="60"/>
      <c r="NKN87" s="60"/>
      <c r="NKO87" s="60"/>
      <c r="NKP87" s="60"/>
      <c r="NKQ87" s="60"/>
      <c r="NKR87" s="60"/>
      <c r="NKS87" s="60"/>
      <c r="NKT87" s="60"/>
      <c r="NKU87" s="60"/>
      <c r="NKV87" s="60"/>
      <c r="NKW87" s="60"/>
      <c r="NKX87" s="60"/>
      <c r="NKY87" s="60"/>
      <c r="NKZ87" s="60"/>
      <c r="NLA87" s="60"/>
      <c r="NLB87" s="60"/>
      <c r="NLC87" s="60"/>
      <c r="NLD87" s="60"/>
      <c r="NLE87" s="60"/>
      <c r="NLF87" s="60"/>
      <c r="NLG87" s="60"/>
      <c r="NLH87" s="60"/>
      <c r="NLI87" s="60"/>
      <c r="NLJ87" s="60"/>
      <c r="NLK87" s="60"/>
      <c r="NLL87" s="60"/>
      <c r="NLM87" s="60"/>
      <c r="NLN87" s="60"/>
      <c r="NLO87" s="60"/>
      <c r="NLP87" s="60"/>
      <c r="NLQ87" s="60"/>
      <c r="NLR87" s="60"/>
      <c r="NLS87" s="60"/>
      <c r="NLT87" s="60"/>
      <c r="NLU87" s="60"/>
      <c r="NLV87" s="60"/>
      <c r="NLW87" s="60"/>
      <c r="NLX87" s="60"/>
      <c r="NLY87" s="60"/>
      <c r="NLZ87" s="60"/>
      <c r="NMA87" s="60"/>
      <c r="NMB87" s="60"/>
      <c r="NMC87" s="60"/>
      <c r="NMD87" s="60"/>
      <c r="NME87" s="60"/>
      <c r="NMF87" s="60"/>
      <c r="NMG87" s="60"/>
      <c r="NMH87" s="60"/>
      <c r="NMI87" s="60"/>
      <c r="NMJ87" s="60"/>
      <c r="NMK87" s="60"/>
      <c r="NML87" s="60"/>
      <c r="NMM87" s="60"/>
      <c r="NMN87" s="60"/>
      <c r="NMO87" s="60"/>
      <c r="NMP87" s="60"/>
      <c r="NMQ87" s="60"/>
      <c r="NMR87" s="60"/>
      <c r="NMS87" s="60"/>
      <c r="NMT87" s="60"/>
      <c r="NMU87" s="60"/>
      <c r="NMV87" s="60"/>
      <c r="NMW87" s="60"/>
      <c r="NMX87" s="60"/>
      <c r="NMY87" s="60"/>
      <c r="NMZ87" s="60"/>
      <c r="NNA87" s="60"/>
      <c r="NNB87" s="60"/>
      <c r="NNC87" s="60"/>
      <c r="NND87" s="60"/>
      <c r="NNE87" s="60"/>
      <c r="NNF87" s="60"/>
      <c r="NNG87" s="60"/>
      <c r="NNH87" s="60"/>
      <c r="NNI87" s="60"/>
      <c r="NNJ87" s="60"/>
      <c r="NNK87" s="60"/>
      <c r="NNL87" s="60"/>
      <c r="NNM87" s="60"/>
      <c r="NNN87" s="60"/>
      <c r="NNO87" s="60"/>
      <c r="NNP87" s="60"/>
      <c r="NNQ87" s="60"/>
      <c r="NNR87" s="60"/>
      <c r="NNS87" s="60"/>
      <c r="NNT87" s="60"/>
      <c r="NNU87" s="60"/>
      <c r="NNV87" s="60"/>
      <c r="NNW87" s="60"/>
      <c r="NNX87" s="60"/>
      <c r="NNY87" s="60"/>
      <c r="NNZ87" s="60"/>
      <c r="NOA87" s="60"/>
      <c r="NOB87" s="60"/>
      <c r="NOC87" s="60"/>
      <c r="NOD87" s="60"/>
      <c r="NOE87" s="60"/>
      <c r="NOF87" s="60"/>
      <c r="NOG87" s="60"/>
      <c r="NOH87" s="60"/>
      <c r="NOI87" s="60"/>
      <c r="NOJ87" s="60"/>
      <c r="NOK87" s="60"/>
      <c r="NOL87" s="60"/>
      <c r="NOM87" s="60"/>
      <c r="NON87" s="60"/>
      <c r="NOO87" s="60"/>
      <c r="NOP87" s="60"/>
      <c r="NOQ87" s="60"/>
      <c r="NOR87" s="60"/>
      <c r="NOS87" s="60"/>
      <c r="NOT87" s="60"/>
      <c r="NOU87" s="60"/>
      <c r="NOV87" s="60"/>
      <c r="NOW87" s="60"/>
      <c r="NOX87" s="60"/>
      <c r="NOY87" s="60"/>
      <c r="NOZ87" s="60"/>
      <c r="NPA87" s="60"/>
      <c r="NPB87" s="60"/>
      <c r="NPC87" s="60"/>
      <c r="NPD87" s="60"/>
      <c r="NPE87" s="60"/>
      <c r="NPF87" s="60"/>
      <c r="NPG87" s="60"/>
      <c r="NPH87" s="60"/>
      <c r="NPI87" s="60"/>
      <c r="NPJ87" s="60"/>
      <c r="NPK87" s="60"/>
      <c r="NPL87" s="60"/>
      <c r="NPM87" s="60"/>
      <c r="NPN87" s="60"/>
      <c r="NPO87" s="60"/>
      <c r="NPP87" s="60"/>
      <c r="NPQ87" s="60"/>
      <c r="NPR87" s="60"/>
      <c r="NPS87" s="60"/>
      <c r="NPT87" s="60"/>
      <c r="NPU87" s="60"/>
      <c r="NPV87" s="60"/>
      <c r="NPW87" s="60"/>
      <c r="NPX87" s="60"/>
      <c r="NPY87" s="60"/>
      <c r="NPZ87" s="60"/>
      <c r="NQA87" s="60"/>
      <c r="NQB87" s="60"/>
      <c r="NQC87" s="60"/>
      <c r="NQD87" s="60"/>
      <c r="NQE87" s="60"/>
      <c r="NQF87" s="60"/>
      <c r="NQG87" s="60"/>
      <c r="NQH87" s="60"/>
      <c r="NQI87" s="60"/>
      <c r="NQJ87" s="60"/>
      <c r="NQK87" s="60"/>
      <c r="NQL87" s="60"/>
      <c r="NQM87" s="60"/>
      <c r="NQN87" s="60"/>
      <c r="NQO87" s="60"/>
      <c r="NQP87" s="60"/>
      <c r="NQQ87" s="60"/>
      <c r="NQR87" s="60"/>
      <c r="NQS87" s="60"/>
      <c r="NQT87" s="60"/>
      <c r="NQU87" s="60"/>
      <c r="NQV87" s="60"/>
      <c r="NQW87" s="60"/>
      <c r="NQX87" s="60"/>
      <c r="NQY87" s="60"/>
      <c r="NQZ87" s="60"/>
      <c r="NRA87" s="60"/>
      <c r="NRB87" s="60"/>
      <c r="NRC87" s="60"/>
      <c r="NRD87" s="60"/>
      <c r="NRE87" s="60"/>
      <c r="NRF87" s="60"/>
      <c r="NRG87" s="60"/>
      <c r="NRH87" s="60"/>
      <c r="NRI87" s="60"/>
      <c r="NRJ87" s="60"/>
      <c r="NRK87" s="60"/>
      <c r="NRL87" s="60"/>
      <c r="NRM87" s="60"/>
      <c r="NRN87" s="60"/>
      <c r="NRO87" s="60"/>
      <c r="NRP87" s="60"/>
      <c r="NRQ87" s="60"/>
      <c r="NRR87" s="60"/>
      <c r="NRS87" s="60"/>
      <c r="NRT87" s="60"/>
      <c r="NRU87" s="60"/>
      <c r="NRV87" s="60"/>
      <c r="NRW87" s="60"/>
      <c r="NRX87" s="60"/>
      <c r="NRY87" s="60"/>
      <c r="NRZ87" s="60"/>
      <c r="NSA87" s="60"/>
      <c r="NSB87" s="60"/>
      <c r="NSC87" s="60"/>
      <c r="NSD87" s="60"/>
      <c r="NSE87" s="60"/>
      <c r="NSF87" s="60"/>
      <c r="NSG87" s="60"/>
      <c r="NSH87" s="60"/>
      <c r="NSI87" s="60"/>
      <c r="NSJ87" s="60"/>
      <c r="NSK87" s="60"/>
      <c r="NSL87" s="60"/>
      <c r="NSM87" s="60"/>
      <c r="NSN87" s="60"/>
      <c r="NSO87" s="60"/>
      <c r="NSP87" s="60"/>
      <c r="NSQ87" s="60"/>
      <c r="NSR87" s="60"/>
      <c r="NSS87" s="60"/>
      <c r="NST87" s="60"/>
      <c r="NSU87" s="60"/>
      <c r="NSV87" s="60"/>
      <c r="NSW87" s="60"/>
      <c r="NSX87" s="60"/>
      <c r="NSY87" s="60"/>
      <c r="NSZ87" s="60"/>
      <c r="NTA87" s="60"/>
      <c r="NTB87" s="60"/>
      <c r="NTC87" s="60"/>
      <c r="NTD87" s="60"/>
      <c r="NTE87" s="60"/>
      <c r="NTF87" s="60"/>
      <c r="NTG87" s="60"/>
      <c r="NTH87" s="60"/>
      <c r="NTI87" s="60"/>
      <c r="NTJ87" s="60"/>
      <c r="NTK87" s="60"/>
      <c r="NTL87" s="60"/>
      <c r="NTM87" s="60"/>
      <c r="NTN87" s="60"/>
      <c r="NTO87" s="60"/>
      <c r="NTP87" s="60"/>
      <c r="NTQ87" s="60"/>
      <c r="NTR87" s="60"/>
      <c r="NTS87" s="60"/>
      <c r="NTT87" s="60"/>
      <c r="NTU87" s="60"/>
      <c r="NTV87" s="60"/>
      <c r="NTW87" s="60"/>
      <c r="NTX87" s="60"/>
      <c r="NTY87" s="60"/>
      <c r="NTZ87" s="60"/>
      <c r="NUA87" s="60"/>
      <c r="NUB87" s="60"/>
      <c r="NUC87" s="60"/>
      <c r="NUD87" s="60"/>
      <c r="NUE87" s="60"/>
      <c r="NUF87" s="60"/>
      <c r="NUG87" s="60"/>
      <c r="NUH87" s="60"/>
      <c r="NUI87" s="60"/>
      <c r="NUJ87" s="60"/>
      <c r="NUK87" s="60"/>
      <c r="NUL87" s="60"/>
      <c r="NUM87" s="60"/>
      <c r="NUN87" s="60"/>
      <c r="NUO87" s="60"/>
      <c r="NUP87" s="60"/>
      <c r="NUQ87" s="60"/>
      <c r="NUR87" s="60"/>
      <c r="NUS87" s="60"/>
      <c r="NUT87" s="60"/>
      <c r="NUU87" s="60"/>
      <c r="NUV87" s="60"/>
      <c r="NUW87" s="60"/>
      <c r="NUX87" s="60"/>
      <c r="NUY87" s="60"/>
      <c r="NUZ87" s="60"/>
      <c r="NVA87" s="60"/>
      <c r="NVB87" s="60"/>
      <c r="NVC87" s="60"/>
      <c r="NVD87" s="60"/>
      <c r="NVE87" s="60"/>
      <c r="NVF87" s="60"/>
      <c r="NVG87" s="60"/>
      <c r="NVH87" s="60"/>
      <c r="NVI87" s="60"/>
      <c r="NVJ87" s="60"/>
      <c r="NVK87" s="60"/>
      <c r="NVL87" s="60"/>
      <c r="NVM87" s="60"/>
      <c r="NVN87" s="60"/>
      <c r="NVO87" s="60"/>
      <c r="NVP87" s="60"/>
      <c r="NVQ87" s="60"/>
      <c r="NVR87" s="60"/>
      <c r="NVS87" s="60"/>
      <c r="NVT87" s="60"/>
      <c r="NVU87" s="60"/>
      <c r="NVV87" s="60"/>
      <c r="NVW87" s="60"/>
      <c r="NVX87" s="60"/>
      <c r="NVY87" s="60"/>
      <c r="NVZ87" s="60"/>
      <c r="NWA87" s="60"/>
      <c r="NWB87" s="60"/>
      <c r="NWC87" s="60"/>
      <c r="NWD87" s="60"/>
      <c r="NWE87" s="60"/>
      <c r="NWF87" s="60"/>
      <c r="NWG87" s="60"/>
      <c r="NWH87" s="60"/>
      <c r="NWI87" s="60"/>
      <c r="NWJ87" s="60"/>
      <c r="NWK87" s="60"/>
      <c r="NWL87" s="60"/>
      <c r="NWM87" s="60"/>
      <c r="NWN87" s="60"/>
      <c r="NWO87" s="60"/>
      <c r="NWP87" s="60"/>
      <c r="NWQ87" s="60"/>
      <c r="NWR87" s="60"/>
      <c r="NWS87" s="60"/>
      <c r="NWT87" s="60"/>
      <c r="NWU87" s="60"/>
      <c r="NWV87" s="60"/>
      <c r="NWW87" s="60"/>
      <c r="NWX87" s="60"/>
      <c r="NWY87" s="60"/>
      <c r="NWZ87" s="60"/>
      <c r="NXA87" s="60"/>
      <c r="NXB87" s="60"/>
      <c r="NXC87" s="60"/>
      <c r="NXD87" s="60"/>
      <c r="NXE87" s="60"/>
      <c r="NXF87" s="60"/>
      <c r="NXG87" s="60"/>
      <c r="NXH87" s="60"/>
      <c r="NXI87" s="60"/>
      <c r="NXJ87" s="60"/>
      <c r="NXK87" s="60"/>
      <c r="NXL87" s="60"/>
      <c r="NXM87" s="60"/>
      <c r="NXN87" s="60"/>
      <c r="NXO87" s="60"/>
      <c r="NXP87" s="60"/>
      <c r="NXQ87" s="60"/>
      <c r="NXR87" s="60"/>
      <c r="NXS87" s="60"/>
      <c r="NXT87" s="60"/>
      <c r="NXU87" s="60"/>
      <c r="NXV87" s="60"/>
      <c r="NXW87" s="60"/>
      <c r="NXX87" s="60"/>
      <c r="NXY87" s="60"/>
      <c r="NXZ87" s="60"/>
      <c r="NYA87" s="60"/>
      <c r="NYB87" s="60"/>
      <c r="NYC87" s="60"/>
      <c r="NYD87" s="60"/>
      <c r="NYE87" s="60"/>
      <c r="NYF87" s="60"/>
      <c r="NYG87" s="60"/>
      <c r="NYH87" s="60"/>
      <c r="NYI87" s="60"/>
      <c r="NYJ87" s="60"/>
      <c r="NYK87" s="60"/>
      <c r="NYL87" s="60"/>
      <c r="NYM87" s="60"/>
      <c r="NYN87" s="60"/>
      <c r="NYO87" s="60"/>
      <c r="NYP87" s="60"/>
      <c r="NYQ87" s="60"/>
      <c r="NYR87" s="60"/>
      <c r="NYS87" s="60"/>
      <c r="NYT87" s="60"/>
      <c r="NYU87" s="60"/>
      <c r="NYV87" s="60"/>
      <c r="NYW87" s="60"/>
      <c r="NYX87" s="60"/>
      <c r="NYY87" s="60"/>
      <c r="NYZ87" s="60"/>
      <c r="NZA87" s="60"/>
      <c r="NZB87" s="60"/>
      <c r="NZC87" s="60"/>
      <c r="NZD87" s="60"/>
      <c r="NZE87" s="60"/>
      <c r="NZF87" s="60"/>
      <c r="NZG87" s="60"/>
      <c r="NZH87" s="60"/>
      <c r="NZI87" s="60"/>
      <c r="NZJ87" s="60"/>
      <c r="NZK87" s="60"/>
      <c r="NZL87" s="60"/>
      <c r="NZM87" s="60"/>
      <c r="NZN87" s="60"/>
      <c r="NZO87" s="60"/>
      <c r="NZP87" s="60"/>
      <c r="NZQ87" s="60"/>
      <c r="NZR87" s="60"/>
      <c r="NZS87" s="60"/>
      <c r="NZT87" s="60"/>
      <c r="NZU87" s="60"/>
      <c r="NZV87" s="60"/>
      <c r="NZW87" s="60"/>
      <c r="NZX87" s="60"/>
      <c r="NZY87" s="60"/>
      <c r="NZZ87" s="60"/>
      <c r="OAA87" s="60"/>
      <c r="OAB87" s="60"/>
      <c r="OAC87" s="60"/>
      <c r="OAD87" s="60"/>
      <c r="OAE87" s="60"/>
      <c r="OAF87" s="60"/>
      <c r="OAG87" s="60"/>
      <c r="OAH87" s="60"/>
      <c r="OAI87" s="60"/>
      <c r="OAJ87" s="60"/>
      <c r="OAK87" s="60"/>
      <c r="OAL87" s="60"/>
      <c r="OAM87" s="60"/>
      <c r="OAN87" s="60"/>
      <c r="OAO87" s="60"/>
      <c r="OAP87" s="60"/>
      <c r="OAQ87" s="60"/>
      <c r="OAR87" s="60"/>
      <c r="OAS87" s="60"/>
      <c r="OAT87" s="60"/>
      <c r="OAU87" s="60"/>
      <c r="OAV87" s="60"/>
      <c r="OAW87" s="60"/>
      <c r="OAX87" s="60"/>
      <c r="OAY87" s="60"/>
      <c r="OAZ87" s="60"/>
      <c r="OBA87" s="60"/>
      <c r="OBB87" s="60"/>
      <c r="OBC87" s="60"/>
      <c r="OBD87" s="60"/>
      <c r="OBE87" s="60"/>
      <c r="OBF87" s="60"/>
      <c r="OBG87" s="60"/>
      <c r="OBH87" s="60"/>
      <c r="OBI87" s="60"/>
      <c r="OBJ87" s="60"/>
      <c r="OBK87" s="60"/>
      <c r="OBL87" s="60"/>
      <c r="OBM87" s="60"/>
      <c r="OBN87" s="60"/>
      <c r="OBO87" s="60"/>
      <c r="OBP87" s="60"/>
      <c r="OBQ87" s="60"/>
      <c r="OBR87" s="60"/>
      <c r="OBS87" s="60"/>
      <c r="OBT87" s="60"/>
      <c r="OBU87" s="60"/>
      <c r="OBV87" s="60"/>
      <c r="OBW87" s="60"/>
      <c r="OBX87" s="60"/>
      <c r="OBY87" s="60"/>
      <c r="OBZ87" s="60"/>
      <c r="OCA87" s="60"/>
      <c r="OCB87" s="60"/>
      <c r="OCC87" s="60"/>
      <c r="OCD87" s="60"/>
      <c r="OCE87" s="60"/>
      <c r="OCF87" s="60"/>
      <c r="OCG87" s="60"/>
      <c r="OCH87" s="60"/>
      <c r="OCI87" s="60"/>
      <c r="OCJ87" s="60"/>
      <c r="OCK87" s="60"/>
      <c r="OCL87" s="60"/>
      <c r="OCM87" s="60"/>
      <c r="OCN87" s="60"/>
      <c r="OCO87" s="60"/>
      <c r="OCP87" s="60"/>
      <c r="OCQ87" s="60"/>
      <c r="OCR87" s="60"/>
      <c r="OCS87" s="60"/>
      <c r="OCT87" s="60"/>
      <c r="OCU87" s="60"/>
      <c r="OCV87" s="60"/>
      <c r="OCW87" s="60"/>
      <c r="OCX87" s="60"/>
      <c r="OCY87" s="60"/>
      <c r="OCZ87" s="60"/>
      <c r="ODA87" s="60"/>
      <c r="ODB87" s="60"/>
      <c r="ODC87" s="60"/>
      <c r="ODD87" s="60"/>
      <c r="ODE87" s="60"/>
      <c r="ODF87" s="60"/>
      <c r="ODG87" s="60"/>
      <c r="ODH87" s="60"/>
      <c r="ODI87" s="60"/>
      <c r="ODJ87" s="60"/>
      <c r="ODK87" s="60"/>
      <c r="ODL87" s="60"/>
      <c r="ODM87" s="60"/>
      <c r="ODN87" s="60"/>
      <c r="ODO87" s="60"/>
      <c r="ODP87" s="60"/>
      <c r="ODQ87" s="60"/>
      <c r="ODR87" s="60"/>
      <c r="ODS87" s="60"/>
      <c r="ODT87" s="60"/>
      <c r="ODU87" s="60"/>
      <c r="ODV87" s="60"/>
      <c r="ODW87" s="60"/>
      <c r="ODX87" s="60"/>
      <c r="ODY87" s="60"/>
      <c r="ODZ87" s="60"/>
      <c r="OEA87" s="60"/>
      <c r="OEB87" s="60"/>
      <c r="OEC87" s="60"/>
      <c r="OED87" s="60"/>
      <c r="OEE87" s="60"/>
      <c r="OEF87" s="60"/>
      <c r="OEG87" s="60"/>
      <c r="OEH87" s="60"/>
      <c r="OEI87" s="60"/>
      <c r="OEJ87" s="60"/>
      <c r="OEK87" s="60"/>
      <c r="OEL87" s="60"/>
      <c r="OEM87" s="60"/>
      <c r="OEN87" s="60"/>
      <c r="OEO87" s="60"/>
      <c r="OEP87" s="60"/>
      <c r="OEQ87" s="60"/>
      <c r="OER87" s="60"/>
      <c r="OES87" s="60"/>
      <c r="OET87" s="60"/>
      <c r="OEU87" s="60"/>
      <c r="OEV87" s="60"/>
      <c r="OEW87" s="60"/>
      <c r="OEX87" s="60"/>
      <c r="OEY87" s="60"/>
      <c r="OEZ87" s="60"/>
      <c r="OFA87" s="60"/>
      <c r="OFB87" s="60"/>
      <c r="OFC87" s="60"/>
      <c r="OFD87" s="60"/>
      <c r="OFE87" s="60"/>
      <c r="OFF87" s="60"/>
      <c r="OFG87" s="60"/>
      <c r="OFH87" s="60"/>
      <c r="OFI87" s="60"/>
      <c r="OFJ87" s="60"/>
      <c r="OFK87" s="60"/>
      <c r="OFL87" s="60"/>
      <c r="OFM87" s="60"/>
      <c r="OFN87" s="60"/>
      <c r="OFO87" s="60"/>
      <c r="OFP87" s="60"/>
      <c r="OFQ87" s="60"/>
      <c r="OFR87" s="60"/>
      <c r="OFS87" s="60"/>
      <c r="OFT87" s="60"/>
      <c r="OFU87" s="60"/>
      <c r="OFV87" s="60"/>
      <c r="OFW87" s="60"/>
      <c r="OFX87" s="60"/>
      <c r="OFY87" s="60"/>
      <c r="OFZ87" s="60"/>
      <c r="OGA87" s="60"/>
      <c r="OGB87" s="60"/>
      <c r="OGC87" s="60"/>
      <c r="OGD87" s="60"/>
      <c r="OGE87" s="60"/>
      <c r="OGF87" s="60"/>
      <c r="OGG87" s="60"/>
      <c r="OGH87" s="60"/>
      <c r="OGI87" s="60"/>
      <c r="OGJ87" s="60"/>
      <c r="OGK87" s="60"/>
      <c r="OGL87" s="60"/>
      <c r="OGM87" s="60"/>
      <c r="OGN87" s="60"/>
      <c r="OGO87" s="60"/>
      <c r="OGP87" s="60"/>
      <c r="OGQ87" s="60"/>
      <c r="OGR87" s="60"/>
      <c r="OGS87" s="60"/>
      <c r="OGT87" s="60"/>
      <c r="OGU87" s="60"/>
      <c r="OGV87" s="60"/>
      <c r="OGW87" s="60"/>
      <c r="OGX87" s="60"/>
      <c r="OGY87" s="60"/>
      <c r="OGZ87" s="60"/>
      <c r="OHA87" s="60"/>
      <c r="OHB87" s="60"/>
      <c r="OHC87" s="60"/>
      <c r="OHD87" s="60"/>
      <c r="OHE87" s="60"/>
      <c r="OHF87" s="60"/>
      <c r="OHG87" s="60"/>
      <c r="OHH87" s="60"/>
      <c r="OHI87" s="60"/>
      <c r="OHJ87" s="60"/>
      <c r="OHK87" s="60"/>
      <c r="OHL87" s="60"/>
      <c r="OHM87" s="60"/>
      <c r="OHN87" s="60"/>
      <c r="OHO87" s="60"/>
      <c r="OHP87" s="60"/>
      <c r="OHQ87" s="60"/>
      <c r="OHR87" s="60"/>
      <c r="OHS87" s="60"/>
      <c r="OHT87" s="60"/>
      <c r="OHU87" s="60"/>
      <c r="OHV87" s="60"/>
      <c r="OHW87" s="60"/>
      <c r="OHX87" s="60"/>
      <c r="OHY87" s="60"/>
      <c r="OHZ87" s="60"/>
      <c r="OIA87" s="60"/>
      <c r="OIB87" s="60"/>
      <c r="OIC87" s="60"/>
      <c r="OID87" s="60"/>
      <c r="OIE87" s="60"/>
      <c r="OIF87" s="60"/>
      <c r="OIG87" s="60"/>
      <c r="OIH87" s="60"/>
      <c r="OII87" s="60"/>
      <c r="OIJ87" s="60"/>
      <c r="OIK87" s="60"/>
      <c r="OIL87" s="60"/>
      <c r="OIM87" s="60"/>
      <c r="OIN87" s="60"/>
      <c r="OIO87" s="60"/>
      <c r="OIP87" s="60"/>
      <c r="OIQ87" s="60"/>
      <c r="OIR87" s="60"/>
      <c r="OIS87" s="60"/>
      <c r="OIT87" s="60"/>
      <c r="OIU87" s="60"/>
      <c r="OIV87" s="60"/>
      <c r="OIW87" s="60"/>
      <c r="OIX87" s="60"/>
      <c r="OIY87" s="60"/>
      <c r="OIZ87" s="60"/>
      <c r="OJA87" s="60"/>
      <c r="OJB87" s="60"/>
      <c r="OJC87" s="60"/>
      <c r="OJD87" s="60"/>
      <c r="OJE87" s="60"/>
      <c r="OJF87" s="60"/>
      <c r="OJG87" s="60"/>
      <c r="OJH87" s="60"/>
      <c r="OJI87" s="60"/>
      <c r="OJJ87" s="60"/>
      <c r="OJK87" s="60"/>
      <c r="OJL87" s="60"/>
      <c r="OJM87" s="60"/>
      <c r="OJN87" s="60"/>
      <c r="OJO87" s="60"/>
      <c r="OJP87" s="60"/>
      <c r="OJQ87" s="60"/>
      <c r="OJR87" s="60"/>
      <c r="OJS87" s="60"/>
      <c r="OJT87" s="60"/>
      <c r="OJU87" s="60"/>
      <c r="OJV87" s="60"/>
      <c r="OJW87" s="60"/>
      <c r="OJX87" s="60"/>
      <c r="OJY87" s="60"/>
      <c r="OJZ87" s="60"/>
      <c r="OKA87" s="60"/>
      <c r="OKB87" s="60"/>
      <c r="OKC87" s="60"/>
      <c r="OKD87" s="60"/>
      <c r="OKE87" s="60"/>
      <c r="OKF87" s="60"/>
      <c r="OKG87" s="60"/>
      <c r="OKH87" s="60"/>
      <c r="OKI87" s="60"/>
      <c r="OKJ87" s="60"/>
      <c r="OKK87" s="60"/>
      <c r="OKL87" s="60"/>
      <c r="OKM87" s="60"/>
      <c r="OKN87" s="60"/>
      <c r="OKO87" s="60"/>
      <c r="OKP87" s="60"/>
      <c r="OKQ87" s="60"/>
      <c r="OKR87" s="60"/>
      <c r="OKS87" s="60"/>
      <c r="OKT87" s="60"/>
      <c r="OKU87" s="60"/>
      <c r="OKV87" s="60"/>
      <c r="OKW87" s="60"/>
      <c r="OKX87" s="60"/>
      <c r="OKY87" s="60"/>
      <c r="OKZ87" s="60"/>
      <c r="OLA87" s="60"/>
      <c r="OLB87" s="60"/>
      <c r="OLC87" s="60"/>
      <c r="OLD87" s="60"/>
      <c r="OLE87" s="60"/>
      <c r="OLF87" s="60"/>
      <c r="OLG87" s="60"/>
      <c r="OLH87" s="60"/>
      <c r="OLI87" s="60"/>
      <c r="OLJ87" s="60"/>
      <c r="OLK87" s="60"/>
      <c r="OLL87" s="60"/>
      <c r="OLM87" s="60"/>
      <c r="OLN87" s="60"/>
      <c r="OLO87" s="60"/>
      <c r="OLP87" s="60"/>
      <c r="OLQ87" s="60"/>
      <c r="OLR87" s="60"/>
      <c r="OLS87" s="60"/>
      <c r="OLT87" s="60"/>
      <c r="OLU87" s="60"/>
      <c r="OLV87" s="60"/>
      <c r="OLW87" s="60"/>
      <c r="OLX87" s="60"/>
      <c r="OLY87" s="60"/>
      <c r="OLZ87" s="60"/>
      <c r="OMA87" s="60"/>
      <c r="OMB87" s="60"/>
      <c r="OMC87" s="60"/>
      <c r="OMD87" s="60"/>
      <c r="OME87" s="60"/>
      <c r="OMF87" s="60"/>
      <c r="OMG87" s="60"/>
      <c r="OMH87" s="60"/>
      <c r="OMI87" s="60"/>
      <c r="OMJ87" s="60"/>
      <c r="OMK87" s="60"/>
      <c r="OML87" s="60"/>
      <c r="OMM87" s="60"/>
      <c r="OMN87" s="60"/>
      <c r="OMO87" s="60"/>
      <c r="OMP87" s="60"/>
      <c r="OMQ87" s="60"/>
      <c r="OMR87" s="60"/>
      <c r="OMS87" s="60"/>
      <c r="OMT87" s="60"/>
      <c r="OMU87" s="60"/>
      <c r="OMV87" s="60"/>
      <c r="OMW87" s="60"/>
      <c r="OMX87" s="60"/>
      <c r="OMY87" s="60"/>
      <c r="OMZ87" s="60"/>
      <c r="ONA87" s="60"/>
      <c r="ONB87" s="60"/>
      <c r="ONC87" s="60"/>
      <c r="OND87" s="60"/>
      <c r="ONE87" s="60"/>
      <c r="ONF87" s="60"/>
      <c r="ONG87" s="60"/>
      <c r="ONH87" s="60"/>
      <c r="ONI87" s="60"/>
      <c r="ONJ87" s="60"/>
      <c r="ONK87" s="60"/>
      <c r="ONL87" s="60"/>
      <c r="ONM87" s="60"/>
      <c r="ONN87" s="60"/>
      <c r="ONO87" s="60"/>
      <c r="ONP87" s="60"/>
      <c r="ONQ87" s="60"/>
      <c r="ONR87" s="60"/>
      <c r="ONS87" s="60"/>
      <c r="ONT87" s="60"/>
      <c r="ONU87" s="60"/>
      <c r="ONV87" s="60"/>
      <c r="ONW87" s="60"/>
      <c r="ONX87" s="60"/>
      <c r="ONY87" s="60"/>
      <c r="ONZ87" s="60"/>
      <c r="OOA87" s="60"/>
      <c r="OOB87" s="60"/>
      <c r="OOC87" s="60"/>
      <c r="OOD87" s="60"/>
      <c r="OOE87" s="60"/>
      <c r="OOF87" s="60"/>
      <c r="OOG87" s="60"/>
      <c r="OOH87" s="60"/>
      <c r="OOI87" s="60"/>
      <c r="OOJ87" s="60"/>
      <c r="OOK87" s="60"/>
      <c r="OOL87" s="60"/>
      <c r="OOM87" s="60"/>
      <c r="OON87" s="60"/>
      <c r="OOO87" s="60"/>
      <c r="OOP87" s="60"/>
      <c r="OOQ87" s="60"/>
      <c r="OOR87" s="60"/>
      <c r="OOS87" s="60"/>
      <c r="OOT87" s="60"/>
      <c r="OOU87" s="60"/>
      <c r="OOV87" s="60"/>
      <c r="OOW87" s="60"/>
      <c r="OOX87" s="60"/>
      <c r="OOY87" s="60"/>
      <c r="OOZ87" s="60"/>
      <c r="OPA87" s="60"/>
      <c r="OPB87" s="60"/>
      <c r="OPC87" s="60"/>
      <c r="OPD87" s="60"/>
      <c r="OPE87" s="60"/>
      <c r="OPF87" s="60"/>
      <c r="OPG87" s="60"/>
      <c r="OPH87" s="60"/>
      <c r="OPI87" s="60"/>
      <c r="OPJ87" s="60"/>
      <c r="OPK87" s="60"/>
      <c r="OPL87" s="60"/>
      <c r="OPM87" s="60"/>
      <c r="OPN87" s="60"/>
      <c r="OPO87" s="60"/>
      <c r="OPP87" s="60"/>
      <c r="OPQ87" s="60"/>
      <c r="OPR87" s="60"/>
      <c r="OPS87" s="60"/>
      <c r="OPT87" s="60"/>
      <c r="OPU87" s="60"/>
      <c r="OPV87" s="60"/>
      <c r="OPW87" s="60"/>
      <c r="OPX87" s="60"/>
      <c r="OPY87" s="60"/>
      <c r="OPZ87" s="60"/>
      <c r="OQA87" s="60"/>
      <c r="OQB87" s="60"/>
      <c r="OQC87" s="60"/>
      <c r="OQD87" s="60"/>
      <c r="OQE87" s="60"/>
      <c r="OQF87" s="60"/>
      <c r="OQG87" s="60"/>
      <c r="OQH87" s="60"/>
      <c r="OQI87" s="60"/>
      <c r="OQJ87" s="60"/>
      <c r="OQK87" s="60"/>
      <c r="OQL87" s="60"/>
      <c r="OQM87" s="60"/>
      <c r="OQN87" s="60"/>
      <c r="OQO87" s="60"/>
      <c r="OQP87" s="60"/>
      <c r="OQQ87" s="60"/>
      <c r="OQR87" s="60"/>
      <c r="OQS87" s="60"/>
      <c r="OQT87" s="60"/>
      <c r="OQU87" s="60"/>
      <c r="OQV87" s="60"/>
      <c r="OQW87" s="60"/>
      <c r="OQX87" s="60"/>
      <c r="OQY87" s="60"/>
      <c r="OQZ87" s="60"/>
      <c r="ORA87" s="60"/>
      <c r="ORB87" s="60"/>
      <c r="ORC87" s="60"/>
      <c r="ORD87" s="60"/>
      <c r="ORE87" s="60"/>
      <c r="ORF87" s="60"/>
      <c r="ORG87" s="60"/>
      <c r="ORH87" s="60"/>
      <c r="ORI87" s="60"/>
      <c r="ORJ87" s="60"/>
      <c r="ORK87" s="60"/>
      <c r="ORL87" s="60"/>
      <c r="ORM87" s="60"/>
      <c r="ORN87" s="60"/>
      <c r="ORO87" s="60"/>
      <c r="ORP87" s="60"/>
      <c r="ORQ87" s="60"/>
      <c r="ORR87" s="60"/>
      <c r="ORS87" s="60"/>
      <c r="ORT87" s="60"/>
      <c r="ORU87" s="60"/>
      <c r="ORV87" s="60"/>
      <c r="ORW87" s="60"/>
      <c r="ORX87" s="60"/>
      <c r="ORY87" s="60"/>
      <c r="ORZ87" s="60"/>
      <c r="OSA87" s="60"/>
      <c r="OSB87" s="60"/>
      <c r="OSC87" s="60"/>
      <c r="OSD87" s="60"/>
      <c r="OSE87" s="60"/>
      <c r="OSF87" s="60"/>
      <c r="OSG87" s="60"/>
      <c r="OSH87" s="60"/>
      <c r="OSI87" s="60"/>
      <c r="OSJ87" s="60"/>
      <c r="OSK87" s="60"/>
      <c r="OSL87" s="60"/>
      <c r="OSM87" s="60"/>
      <c r="OSN87" s="60"/>
      <c r="OSO87" s="60"/>
      <c r="OSP87" s="60"/>
      <c r="OSQ87" s="60"/>
      <c r="OSR87" s="60"/>
      <c r="OSS87" s="60"/>
      <c r="OST87" s="60"/>
      <c r="OSU87" s="60"/>
      <c r="OSV87" s="60"/>
      <c r="OSW87" s="60"/>
      <c r="OSX87" s="60"/>
      <c r="OSY87" s="60"/>
      <c r="OSZ87" s="60"/>
      <c r="OTA87" s="60"/>
      <c r="OTB87" s="60"/>
      <c r="OTC87" s="60"/>
      <c r="OTD87" s="60"/>
      <c r="OTE87" s="60"/>
      <c r="OTF87" s="60"/>
      <c r="OTG87" s="60"/>
      <c r="OTH87" s="60"/>
      <c r="OTI87" s="60"/>
      <c r="OTJ87" s="60"/>
      <c r="OTK87" s="60"/>
      <c r="OTL87" s="60"/>
      <c r="OTM87" s="60"/>
      <c r="OTN87" s="60"/>
      <c r="OTO87" s="60"/>
      <c r="OTP87" s="60"/>
      <c r="OTQ87" s="60"/>
      <c r="OTR87" s="60"/>
      <c r="OTS87" s="60"/>
      <c r="OTT87" s="60"/>
      <c r="OTU87" s="60"/>
      <c r="OTV87" s="60"/>
      <c r="OTW87" s="60"/>
      <c r="OTX87" s="60"/>
      <c r="OTY87" s="60"/>
      <c r="OTZ87" s="60"/>
      <c r="OUA87" s="60"/>
      <c r="OUB87" s="60"/>
      <c r="OUC87" s="60"/>
      <c r="OUD87" s="60"/>
      <c r="OUE87" s="60"/>
      <c r="OUF87" s="60"/>
      <c r="OUG87" s="60"/>
      <c r="OUH87" s="60"/>
      <c r="OUI87" s="60"/>
      <c r="OUJ87" s="60"/>
      <c r="OUK87" s="60"/>
      <c r="OUL87" s="60"/>
      <c r="OUM87" s="60"/>
      <c r="OUN87" s="60"/>
      <c r="OUO87" s="60"/>
      <c r="OUP87" s="60"/>
      <c r="OUQ87" s="60"/>
      <c r="OUR87" s="60"/>
      <c r="OUS87" s="60"/>
      <c r="OUT87" s="60"/>
      <c r="OUU87" s="60"/>
      <c r="OUV87" s="60"/>
      <c r="OUW87" s="60"/>
      <c r="OUX87" s="60"/>
      <c r="OUY87" s="60"/>
      <c r="OUZ87" s="60"/>
      <c r="OVA87" s="60"/>
      <c r="OVB87" s="60"/>
      <c r="OVC87" s="60"/>
      <c r="OVD87" s="60"/>
      <c r="OVE87" s="60"/>
      <c r="OVF87" s="60"/>
      <c r="OVG87" s="60"/>
      <c r="OVH87" s="60"/>
      <c r="OVI87" s="60"/>
      <c r="OVJ87" s="60"/>
      <c r="OVK87" s="60"/>
      <c r="OVL87" s="60"/>
      <c r="OVM87" s="60"/>
      <c r="OVN87" s="60"/>
      <c r="OVO87" s="60"/>
      <c r="OVP87" s="60"/>
      <c r="OVQ87" s="60"/>
      <c r="OVR87" s="60"/>
      <c r="OVS87" s="60"/>
      <c r="OVT87" s="60"/>
      <c r="OVU87" s="60"/>
      <c r="OVV87" s="60"/>
      <c r="OVW87" s="60"/>
      <c r="OVX87" s="60"/>
      <c r="OVY87" s="60"/>
      <c r="OVZ87" s="60"/>
      <c r="OWA87" s="60"/>
      <c r="OWB87" s="60"/>
      <c r="OWC87" s="60"/>
      <c r="OWD87" s="60"/>
      <c r="OWE87" s="60"/>
      <c r="OWF87" s="60"/>
      <c r="OWG87" s="60"/>
      <c r="OWH87" s="60"/>
      <c r="OWI87" s="60"/>
      <c r="OWJ87" s="60"/>
      <c r="OWK87" s="60"/>
      <c r="OWL87" s="60"/>
      <c r="OWM87" s="60"/>
      <c r="OWN87" s="60"/>
      <c r="OWO87" s="60"/>
      <c r="OWP87" s="60"/>
      <c r="OWQ87" s="60"/>
      <c r="OWR87" s="60"/>
      <c r="OWS87" s="60"/>
      <c r="OWT87" s="60"/>
      <c r="OWU87" s="60"/>
      <c r="OWV87" s="60"/>
      <c r="OWW87" s="60"/>
      <c r="OWX87" s="60"/>
      <c r="OWY87" s="60"/>
      <c r="OWZ87" s="60"/>
      <c r="OXA87" s="60"/>
      <c r="OXB87" s="60"/>
      <c r="OXC87" s="60"/>
      <c r="OXD87" s="60"/>
      <c r="OXE87" s="60"/>
      <c r="OXF87" s="60"/>
      <c r="OXG87" s="60"/>
      <c r="OXH87" s="60"/>
      <c r="OXI87" s="60"/>
      <c r="OXJ87" s="60"/>
      <c r="OXK87" s="60"/>
      <c r="OXL87" s="60"/>
      <c r="OXM87" s="60"/>
      <c r="OXN87" s="60"/>
      <c r="OXO87" s="60"/>
      <c r="OXP87" s="60"/>
      <c r="OXQ87" s="60"/>
      <c r="OXR87" s="60"/>
      <c r="OXS87" s="60"/>
      <c r="OXT87" s="60"/>
      <c r="OXU87" s="60"/>
      <c r="OXV87" s="60"/>
      <c r="OXW87" s="60"/>
      <c r="OXX87" s="60"/>
      <c r="OXY87" s="60"/>
      <c r="OXZ87" s="60"/>
      <c r="OYA87" s="60"/>
      <c r="OYB87" s="60"/>
      <c r="OYC87" s="60"/>
      <c r="OYD87" s="60"/>
      <c r="OYE87" s="60"/>
      <c r="OYF87" s="60"/>
      <c r="OYG87" s="60"/>
      <c r="OYH87" s="60"/>
      <c r="OYI87" s="60"/>
      <c r="OYJ87" s="60"/>
      <c r="OYK87" s="60"/>
      <c r="OYL87" s="60"/>
      <c r="OYM87" s="60"/>
      <c r="OYN87" s="60"/>
      <c r="OYO87" s="60"/>
      <c r="OYP87" s="60"/>
      <c r="OYQ87" s="60"/>
      <c r="OYR87" s="60"/>
      <c r="OYS87" s="60"/>
      <c r="OYT87" s="60"/>
      <c r="OYU87" s="60"/>
      <c r="OYV87" s="60"/>
      <c r="OYW87" s="60"/>
      <c r="OYX87" s="60"/>
      <c r="OYY87" s="60"/>
      <c r="OYZ87" s="60"/>
      <c r="OZA87" s="60"/>
      <c r="OZB87" s="60"/>
      <c r="OZC87" s="60"/>
      <c r="OZD87" s="60"/>
      <c r="OZE87" s="60"/>
      <c r="OZF87" s="60"/>
      <c r="OZG87" s="60"/>
      <c r="OZH87" s="60"/>
      <c r="OZI87" s="60"/>
      <c r="OZJ87" s="60"/>
      <c r="OZK87" s="60"/>
      <c r="OZL87" s="60"/>
      <c r="OZM87" s="60"/>
      <c r="OZN87" s="60"/>
      <c r="OZO87" s="60"/>
      <c r="OZP87" s="60"/>
      <c r="OZQ87" s="60"/>
      <c r="OZR87" s="60"/>
      <c r="OZS87" s="60"/>
      <c r="OZT87" s="60"/>
      <c r="OZU87" s="60"/>
      <c r="OZV87" s="60"/>
      <c r="OZW87" s="60"/>
      <c r="OZX87" s="60"/>
      <c r="OZY87" s="60"/>
      <c r="OZZ87" s="60"/>
      <c r="PAA87" s="60"/>
      <c r="PAB87" s="60"/>
      <c r="PAC87" s="60"/>
      <c r="PAD87" s="60"/>
      <c r="PAE87" s="60"/>
      <c r="PAF87" s="60"/>
      <c r="PAG87" s="60"/>
      <c r="PAH87" s="60"/>
      <c r="PAI87" s="60"/>
      <c r="PAJ87" s="60"/>
      <c r="PAK87" s="60"/>
      <c r="PAL87" s="60"/>
      <c r="PAM87" s="60"/>
      <c r="PAN87" s="60"/>
      <c r="PAO87" s="60"/>
      <c r="PAP87" s="60"/>
      <c r="PAQ87" s="60"/>
      <c r="PAR87" s="60"/>
      <c r="PAS87" s="60"/>
      <c r="PAT87" s="60"/>
      <c r="PAU87" s="60"/>
      <c r="PAV87" s="60"/>
      <c r="PAW87" s="60"/>
      <c r="PAX87" s="60"/>
      <c r="PAY87" s="60"/>
      <c r="PAZ87" s="60"/>
      <c r="PBA87" s="60"/>
      <c r="PBB87" s="60"/>
      <c r="PBC87" s="60"/>
      <c r="PBD87" s="60"/>
      <c r="PBE87" s="60"/>
      <c r="PBF87" s="60"/>
      <c r="PBG87" s="60"/>
      <c r="PBH87" s="60"/>
      <c r="PBI87" s="60"/>
      <c r="PBJ87" s="60"/>
      <c r="PBK87" s="60"/>
      <c r="PBL87" s="60"/>
      <c r="PBM87" s="60"/>
      <c r="PBN87" s="60"/>
      <c r="PBO87" s="60"/>
      <c r="PBP87" s="60"/>
      <c r="PBQ87" s="60"/>
      <c r="PBR87" s="60"/>
      <c r="PBS87" s="60"/>
      <c r="PBT87" s="60"/>
      <c r="PBU87" s="60"/>
      <c r="PBV87" s="60"/>
      <c r="PBW87" s="60"/>
      <c r="PBX87" s="60"/>
      <c r="PBY87" s="60"/>
      <c r="PBZ87" s="60"/>
      <c r="PCA87" s="60"/>
      <c r="PCB87" s="60"/>
      <c r="PCC87" s="60"/>
      <c r="PCD87" s="60"/>
      <c r="PCE87" s="60"/>
      <c r="PCF87" s="60"/>
      <c r="PCG87" s="60"/>
      <c r="PCH87" s="60"/>
      <c r="PCI87" s="60"/>
      <c r="PCJ87" s="60"/>
      <c r="PCK87" s="60"/>
      <c r="PCL87" s="60"/>
      <c r="PCM87" s="60"/>
      <c r="PCN87" s="60"/>
      <c r="PCO87" s="60"/>
      <c r="PCP87" s="60"/>
      <c r="PCQ87" s="60"/>
      <c r="PCR87" s="60"/>
      <c r="PCS87" s="60"/>
      <c r="PCT87" s="60"/>
      <c r="PCU87" s="60"/>
      <c r="PCV87" s="60"/>
      <c r="PCW87" s="60"/>
      <c r="PCX87" s="60"/>
      <c r="PCY87" s="60"/>
      <c r="PCZ87" s="60"/>
      <c r="PDA87" s="60"/>
      <c r="PDB87" s="60"/>
      <c r="PDC87" s="60"/>
      <c r="PDD87" s="60"/>
      <c r="PDE87" s="60"/>
      <c r="PDF87" s="60"/>
      <c r="PDG87" s="60"/>
      <c r="PDH87" s="60"/>
      <c r="PDI87" s="60"/>
      <c r="PDJ87" s="60"/>
      <c r="PDK87" s="60"/>
      <c r="PDL87" s="60"/>
      <c r="PDM87" s="60"/>
      <c r="PDN87" s="60"/>
      <c r="PDO87" s="60"/>
      <c r="PDP87" s="60"/>
      <c r="PDQ87" s="60"/>
      <c r="PDR87" s="60"/>
      <c r="PDS87" s="60"/>
      <c r="PDT87" s="60"/>
      <c r="PDU87" s="60"/>
      <c r="PDV87" s="60"/>
      <c r="PDW87" s="60"/>
      <c r="PDX87" s="60"/>
      <c r="PDY87" s="60"/>
      <c r="PDZ87" s="60"/>
      <c r="PEA87" s="60"/>
      <c r="PEB87" s="60"/>
      <c r="PEC87" s="60"/>
      <c r="PED87" s="60"/>
      <c r="PEE87" s="60"/>
      <c r="PEF87" s="60"/>
      <c r="PEG87" s="60"/>
      <c r="PEH87" s="60"/>
      <c r="PEI87" s="60"/>
      <c r="PEJ87" s="60"/>
      <c r="PEK87" s="60"/>
      <c r="PEL87" s="60"/>
      <c r="PEM87" s="60"/>
      <c r="PEN87" s="60"/>
      <c r="PEO87" s="60"/>
      <c r="PEP87" s="60"/>
      <c r="PEQ87" s="60"/>
      <c r="PER87" s="60"/>
      <c r="PES87" s="60"/>
      <c r="PET87" s="60"/>
      <c r="PEU87" s="60"/>
      <c r="PEV87" s="60"/>
      <c r="PEW87" s="60"/>
      <c r="PEX87" s="60"/>
      <c r="PEY87" s="60"/>
      <c r="PEZ87" s="60"/>
      <c r="PFA87" s="60"/>
      <c r="PFB87" s="60"/>
      <c r="PFC87" s="60"/>
      <c r="PFD87" s="60"/>
      <c r="PFE87" s="60"/>
      <c r="PFF87" s="60"/>
      <c r="PFG87" s="60"/>
      <c r="PFH87" s="60"/>
      <c r="PFI87" s="60"/>
      <c r="PFJ87" s="60"/>
      <c r="PFK87" s="60"/>
      <c r="PFL87" s="60"/>
      <c r="PFM87" s="60"/>
      <c r="PFN87" s="60"/>
      <c r="PFO87" s="60"/>
      <c r="PFP87" s="60"/>
      <c r="PFQ87" s="60"/>
      <c r="PFR87" s="60"/>
      <c r="PFS87" s="60"/>
      <c r="PFT87" s="60"/>
      <c r="PFU87" s="60"/>
      <c r="PFV87" s="60"/>
      <c r="PFW87" s="60"/>
      <c r="PFX87" s="60"/>
      <c r="PFY87" s="60"/>
      <c r="PFZ87" s="60"/>
      <c r="PGA87" s="60"/>
      <c r="PGB87" s="60"/>
      <c r="PGC87" s="60"/>
      <c r="PGD87" s="60"/>
      <c r="PGE87" s="60"/>
      <c r="PGF87" s="60"/>
      <c r="PGG87" s="60"/>
      <c r="PGH87" s="60"/>
      <c r="PGI87" s="60"/>
      <c r="PGJ87" s="60"/>
      <c r="PGK87" s="60"/>
      <c r="PGL87" s="60"/>
      <c r="PGM87" s="60"/>
      <c r="PGN87" s="60"/>
      <c r="PGO87" s="60"/>
      <c r="PGP87" s="60"/>
      <c r="PGQ87" s="60"/>
      <c r="PGR87" s="60"/>
      <c r="PGS87" s="60"/>
      <c r="PGT87" s="60"/>
      <c r="PGU87" s="60"/>
      <c r="PGV87" s="60"/>
      <c r="PGW87" s="60"/>
      <c r="PGX87" s="60"/>
      <c r="PGY87" s="60"/>
      <c r="PGZ87" s="60"/>
      <c r="PHA87" s="60"/>
      <c r="PHB87" s="60"/>
      <c r="PHC87" s="60"/>
      <c r="PHD87" s="60"/>
      <c r="PHE87" s="60"/>
      <c r="PHF87" s="60"/>
      <c r="PHG87" s="60"/>
      <c r="PHH87" s="60"/>
      <c r="PHI87" s="60"/>
      <c r="PHJ87" s="60"/>
      <c r="PHK87" s="60"/>
      <c r="PHL87" s="60"/>
      <c r="PHM87" s="60"/>
      <c r="PHN87" s="60"/>
      <c r="PHO87" s="60"/>
      <c r="PHP87" s="60"/>
      <c r="PHQ87" s="60"/>
      <c r="PHR87" s="60"/>
      <c r="PHS87" s="60"/>
      <c r="PHT87" s="60"/>
      <c r="PHU87" s="60"/>
      <c r="PHV87" s="60"/>
      <c r="PHW87" s="60"/>
      <c r="PHX87" s="60"/>
      <c r="PHY87" s="60"/>
      <c r="PHZ87" s="60"/>
      <c r="PIA87" s="60"/>
      <c r="PIB87" s="60"/>
      <c r="PIC87" s="60"/>
      <c r="PID87" s="60"/>
      <c r="PIE87" s="60"/>
      <c r="PIF87" s="60"/>
      <c r="PIG87" s="60"/>
      <c r="PIH87" s="60"/>
      <c r="PII87" s="60"/>
      <c r="PIJ87" s="60"/>
      <c r="PIK87" s="60"/>
      <c r="PIL87" s="60"/>
      <c r="PIM87" s="60"/>
      <c r="PIN87" s="60"/>
      <c r="PIO87" s="60"/>
      <c r="PIP87" s="60"/>
      <c r="PIQ87" s="60"/>
      <c r="PIR87" s="60"/>
      <c r="PIS87" s="60"/>
      <c r="PIT87" s="60"/>
      <c r="PIU87" s="60"/>
      <c r="PIV87" s="60"/>
      <c r="PIW87" s="60"/>
      <c r="PIX87" s="60"/>
      <c r="PIY87" s="60"/>
      <c r="PIZ87" s="60"/>
      <c r="PJA87" s="60"/>
      <c r="PJB87" s="60"/>
      <c r="PJC87" s="60"/>
      <c r="PJD87" s="60"/>
      <c r="PJE87" s="60"/>
      <c r="PJF87" s="60"/>
      <c r="PJG87" s="60"/>
      <c r="PJH87" s="60"/>
      <c r="PJI87" s="60"/>
      <c r="PJJ87" s="60"/>
      <c r="PJK87" s="60"/>
      <c r="PJL87" s="60"/>
      <c r="PJM87" s="60"/>
      <c r="PJN87" s="60"/>
      <c r="PJO87" s="60"/>
      <c r="PJP87" s="60"/>
      <c r="PJQ87" s="60"/>
      <c r="PJR87" s="60"/>
      <c r="PJS87" s="60"/>
      <c r="PJT87" s="60"/>
      <c r="PJU87" s="60"/>
      <c r="PJV87" s="60"/>
      <c r="PJW87" s="60"/>
      <c r="PJX87" s="60"/>
      <c r="PJY87" s="60"/>
      <c r="PJZ87" s="60"/>
      <c r="PKA87" s="60"/>
      <c r="PKB87" s="60"/>
      <c r="PKC87" s="60"/>
      <c r="PKD87" s="60"/>
      <c r="PKE87" s="60"/>
      <c r="PKF87" s="60"/>
      <c r="PKG87" s="60"/>
      <c r="PKH87" s="60"/>
      <c r="PKI87" s="60"/>
      <c r="PKJ87" s="60"/>
      <c r="PKK87" s="60"/>
      <c r="PKL87" s="60"/>
      <c r="PKM87" s="60"/>
      <c r="PKN87" s="60"/>
      <c r="PKO87" s="60"/>
      <c r="PKP87" s="60"/>
      <c r="PKQ87" s="60"/>
      <c r="PKR87" s="60"/>
      <c r="PKS87" s="60"/>
      <c r="PKT87" s="60"/>
      <c r="PKU87" s="60"/>
      <c r="PKV87" s="60"/>
      <c r="PKW87" s="60"/>
      <c r="PKX87" s="60"/>
      <c r="PKY87" s="60"/>
      <c r="PKZ87" s="60"/>
      <c r="PLA87" s="60"/>
      <c r="PLB87" s="60"/>
      <c r="PLC87" s="60"/>
      <c r="PLD87" s="60"/>
      <c r="PLE87" s="60"/>
      <c r="PLF87" s="60"/>
      <c r="PLG87" s="60"/>
      <c r="PLH87" s="60"/>
      <c r="PLI87" s="60"/>
      <c r="PLJ87" s="60"/>
      <c r="PLK87" s="60"/>
      <c r="PLL87" s="60"/>
      <c r="PLM87" s="60"/>
      <c r="PLN87" s="60"/>
      <c r="PLO87" s="60"/>
      <c r="PLP87" s="60"/>
      <c r="PLQ87" s="60"/>
      <c r="PLR87" s="60"/>
      <c r="PLS87" s="60"/>
      <c r="PLT87" s="60"/>
      <c r="PLU87" s="60"/>
      <c r="PLV87" s="60"/>
      <c r="PLW87" s="60"/>
      <c r="PLX87" s="60"/>
      <c r="PLY87" s="60"/>
      <c r="PLZ87" s="60"/>
      <c r="PMA87" s="60"/>
      <c r="PMB87" s="60"/>
      <c r="PMC87" s="60"/>
      <c r="PMD87" s="60"/>
      <c r="PME87" s="60"/>
      <c r="PMF87" s="60"/>
      <c r="PMG87" s="60"/>
      <c r="PMH87" s="60"/>
      <c r="PMI87" s="60"/>
      <c r="PMJ87" s="60"/>
      <c r="PMK87" s="60"/>
      <c r="PML87" s="60"/>
      <c r="PMM87" s="60"/>
      <c r="PMN87" s="60"/>
      <c r="PMO87" s="60"/>
      <c r="PMP87" s="60"/>
      <c r="PMQ87" s="60"/>
      <c r="PMR87" s="60"/>
      <c r="PMS87" s="60"/>
      <c r="PMT87" s="60"/>
      <c r="PMU87" s="60"/>
      <c r="PMV87" s="60"/>
      <c r="PMW87" s="60"/>
      <c r="PMX87" s="60"/>
      <c r="PMY87" s="60"/>
      <c r="PMZ87" s="60"/>
      <c r="PNA87" s="60"/>
      <c r="PNB87" s="60"/>
      <c r="PNC87" s="60"/>
      <c r="PND87" s="60"/>
      <c r="PNE87" s="60"/>
      <c r="PNF87" s="60"/>
      <c r="PNG87" s="60"/>
      <c r="PNH87" s="60"/>
      <c r="PNI87" s="60"/>
      <c r="PNJ87" s="60"/>
      <c r="PNK87" s="60"/>
      <c r="PNL87" s="60"/>
      <c r="PNM87" s="60"/>
      <c r="PNN87" s="60"/>
      <c r="PNO87" s="60"/>
      <c r="PNP87" s="60"/>
      <c r="PNQ87" s="60"/>
      <c r="PNR87" s="60"/>
      <c r="PNS87" s="60"/>
      <c r="PNT87" s="60"/>
      <c r="PNU87" s="60"/>
      <c r="PNV87" s="60"/>
      <c r="PNW87" s="60"/>
      <c r="PNX87" s="60"/>
      <c r="PNY87" s="60"/>
      <c r="PNZ87" s="60"/>
      <c r="POA87" s="60"/>
      <c r="POB87" s="60"/>
      <c r="POC87" s="60"/>
      <c r="POD87" s="60"/>
      <c r="POE87" s="60"/>
      <c r="POF87" s="60"/>
      <c r="POG87" s="60"/>
      <c r="POH87" s="60"/>
      <c r="POI87" s="60"/>
      <c r="POJ87" s="60"/>
      <c r="POK87" s="60"/>
      <c r="POL87" s="60"/>
      <c r="POM87" s="60"/>
      <c r="PON87" s="60"/>
      <c r="POO87" s="60"/>
      <c r="POP87" s="60"/>
      <c r="POQ87" s="60"/>
      <c r="POR87" s="60"/>
      <c r="POS87" s="60"/>
      <c r="POT87" s="60"/>
      <c r="POU87" s="60"/>
      <c r="POV87" s="60"/>
      <c r="POW87" s="60"/>
      <c r="POX87" s="60"/>
      <c r="POY87" s="60"/>
      <c r="POZ87" s="60"/>
      <c r="PPA87" s="60"/>
      <c r="PPB87" s="60"/>
      <c r="PPC87" s="60"/>
      <c r="PPD87" s="60"/>
      <c r="PPE87" s="60"/>
      <c r="PPF87" s="60"/>
      <c r="PPG87" s="60"/>
      <c r="PPH87" s="60"/>
      <c r="PPI87" s="60"/>
      <c r="PPJ87" s="60"/>
      <c r="PPK87" s="60"/>
      <c r="PPL87" s="60"/>
      <c r="PPM87" s="60"/>
      <c r="PPN87" s="60"/>
      <c r="PPO87" s="60"/>
      <c r="PPP87" s="60"/>
      <c r="PPQ87" s="60"/>
      <c r="PPR87" s="60"/>
      <c r="PPS87" s="60"/>
      <c r="PPT87" s="60"/>
      <c r="PPU87" s="60"/>
      <c r="PPV87" s="60"/>
      <c r="PPW87" s="60"/>
      <c r="PPX87" s="60"/>
      <c r="PPY87" s="60"/>
      <c r="PPZ87" s="60"/>
      <c r="PQA87" s="60"/>
      <c r="PQB87" s="60"/>
      <c r="PQC87" s="60"/>
      <c r="PQD87" s="60"/>
      <c r="PQE87" s="60"/>
      <c r="PQF87" s="60"/>
      <c r="PQG87" s="60"/>
      <c r="PQH87" s="60"/>
      <c r="PQI87" s="60"/>
      <c r="PQJ87" s="60"/>
      <c r="PQK87" s="60"/>
      <c r="PQL87" s="60"/>
      <c r="PQM87" s="60"/>
      <c r="PQN87" s="60"/>
      <c r="PQO87" s="60"/>
      <c r="PQP87" s="60"/>
      <c r="PQQ87" s="60"/>
      <c r="PQR87" s="60"/>
      <c r="PQS87" s="60"/>
      <c r="PQT87" s="60"/>
      <c r="PQU87" s="60"/>
      <c r="PQV87" s="60"/>
      <c r="PQW87" s="60"/>
      <c r="PQX87" s="60"/>
      <c r="PQY87" s="60"/>
      <c r="PQZ87" s="60"/>
      <c r="PRA87" s="60"/>
      <c r="PRB87" s="60"/>
      <c r="PRC87" s="60"/>
      <c r="PRD87" s="60"/>
      <c r="PRE87" s="60"/>
      <c r="PRF87" s="60"/>
      <c r="PRG87" s="60"/>
      <c r="PRH87" s="60"/>
      <c r="PRI87" s="60"/>
      <c r="PRJ87" s="60"/>
      <c r="PRK87" s="60"/>
      <c r="PRL87" s="60"/>
      <c r="PRM87" s="60"/>
      <c r="PRN87" s="60"/>
      <c r="PRO87" s="60"/>
      <c r="PRP87" s="60"/>
      <c r="PRQ87" s="60"/>
      <c r="PRR87" s="60"/>
      <c r="PRS87" s="60"/>
      <c r="PRT87" s="60"/>
      <c r="PRU87" s="60"/>
      <c r="PRV87" s="60"/>
      <c r="PRW87" s="60"/>
      <c r="PRX87" s="60"/>
      <c r="PRY87" s="60"/>
      <c r="PRZ87" s="60"/>
      <c r="PSA87" s="60"/>
      <c r="PSB87" s="60"/>
      <c r="PSC87" s="60"/>
      <c r="PSD87" s="60"/>
      <c r="PSE87" s="60"/>
      <c r="PSF87" s="60"/>
      <c r="PSG87" s="60"/>
      <c r="PSH87" s="60"/>
      <c r="PSI87" s="60"/>
      <c r="PSJ87" s="60"/>
      <c r="PSK87" s="60"/>
      <c r="PSL87" s="60"/>
      <c r="PSM87" s="60"/>
      <c r="PSN87" s="60"/>
      <c r="PSO87" s="60"/>
      <c r="PSP87" s="60"/>
      <c r="PSQ87" s="60"/>
      <c r="PSR87" s="60"/>
      <c r="PSS87" s="60"/>
      <c r="PST87" s="60"/>
      <c r="PSU87" s="60"/>
      <c r="PSV87" s="60"/>
      <c r="PSW87" s="60"/>
      <c r="PSX87" s="60"/>
      <c r="PSY87" s="60"/>
      <c r="PSZ87" s="60"/>
      <c r="PTA87" s="60"/>
      <c r="PTB87" s="60"/>
      <c r="PTC87" s="60"/>
      <c r="PTD87" s="60"/>
      <c r="PTE87" s="60"/>
      <c r="PTF87" s="60"/>
      <c r="PTG87" s="60"/>
      <c r="PTH87" s="60"/>
      <c r="PTI87" s="60"/>
      <c r="PTJ87" s="60"/>
      <c r="PTK87" s="60"/>
      <c r="PTL87" s="60"/>
      <c r="PTM87" s="60"/>
      <c r="PTN87" s="60"/>
      <c r="PTO87" s="60"/>
      <c r="PTP87" s="60"/>
      <c r="PTQ87" s="60"/>
      <c r="PTR87" s="60"/>
      <c r="PTS87" s="60"/>
      <c r="PTT87" s="60"/>
      <c r="PTU87" s="60"/>
      <c r="PTV87" s="60"/>
      <c r="PTW87" s="60"/>
      <c r="PTX87" s="60"/>
      <c r="PTY87" s="60"/>
      <c r="PTZ87" s="60"/>
      <c r="PUA87" s="60"/>
      <c r="PUB87" s="60"/>
      <c r="PUC87" s="60"/>
      <c r="PUD87" s="60"/>
      <c r="PUE87" s="60"/>
      <c r="PUF87" s="60"/>
      <c r="PUG87" s="60"/>
      <c r="PUH87" s="60"/>
      <c r="PUI87" s="60"/>
      <c r="PUJ87" s="60"/>
      <c r="PUK87" s="60"/>
      <c r="PUL87" s="60"/>
      <c r="PUM87" s="60"/>
      <c r="PUN87" s="60"/>
      <c r="PUO87" s="60"/>
      <c r="PUP87" s="60"/>
      <c r="PUQ87" s="60"/>
      <c r="PUR87" s="60"/>
      <c r="PUS87" s="60"/>
      <c r="PUT87" s="60"/>
      <c r="PUU87" s="60"/>
      <c r="PUV87" s="60"/>
      <c r="PUW87" s="60"/>
      <c r="PUX87" s="60"/>
      <c r="PUY87" s="60"/>
      <c r="PUZ87" s="60"/>
      <c r="PVA87" s="60"/>
      <c r="PVB87" s="60"/>
      <c r="PVC87" s="60"/>
      <c r="PVD87" s="60"/>
      <c r="PVE87" s="60"/>
      <c r="PVF87" s="60"/>
      <c r="PVG87" s="60"/>
      <c r="PVH87" s="60"/>
      <c r="PVI87" s="60"/>
      <c r="PVJ87" s="60"/>
      <c r="PVK87" s="60"/>
      <c r="PVL87" s="60"/>
      <c r="PVM87" s="60"/>
      <c r="PVN87" s="60"/>
      <c r="PVO87" s="60"/>
      <c r="PVP87" s="60"/>
      <c r="PVQ87" s="60"/>
      <c r="PVR87" s="60"/>
      <c r="PVS87" s="60"/>
      <c r="PVT87" s="60"/>
      <c r="PVU87" s="60"/>
      <c r="PVV87" s="60"/>
      <c r="PVW87" s="60"/>
      <c r="PVX87" s="60"/>
      <c r="PVY87" s="60"/>
      <c r="PVZ87" s="60"/>
      <c r="PWA87" s="60"/>
      <c r="PWB87" s="60"/>
      <c r="PWC87" s="60"/>
      <c r="PWD87" s="60"/>
      <c r="PWE87" s="60"/>
      <c r="PWF87" s="60"/>
      <c r="PWG87" s="60"/>
      <c r="PWH87" s="60"/>
      <c r="PWI87" s="60"/>
      <c r="PWJ87" s="60"/>
      <c r="PWK87" s="60"/>
      <c r="PWL87" s="60"/>
      <c r="PWM87" s="60"/>
      <c r="PWN87" s="60"/>
      <c r="PWO87" s="60"/>
      <c r="PWP87" s="60"/>
      <c r="PWQ87" s="60"/>
      <c r="PWR87" s="60"/>
      <c r="PWS87" s="60"/>
      <c r="PWT87" s="60"/>
      <c r="PWU87" s="60"/>
      <c r="PWV87" s="60"/>
      <c r="PWW87" s="60"/>
      <c r="PWX87" s="60"/>
      <c r="PWY87" s="60"/>
      <c r="PWZ87" s="60"/>
      <c r="PXA87" s="60"/>
      <c r="PXB87" s="60"/>
      <c r="PXC87" s="60"/>
      <c r="PXD87" s="60"/>
      <c r="PXE87" s="60"/>
      <c r="PXF87" s="60"/>
      <c r="PXG87" s="60"/>
      <c r="PXH87" s="60"/>
      <c r="PXI87" s="60"/>
      <c r="PXJ87" s="60"/>
      <c r="PXK87" s="60"/>
      <c r="PXL87" s="60"/>
      <c r="PXM87" s="60"/>
      <c r="PXN87" s="60"/>
      <c r="PXO87" s="60"/>
      <c r="PXP87" s="60"/>
      <c r="PXQ87" s="60"/>
      <c r="PXR87" s="60"/>
      <c r="PXS87" s="60"/>
      <c r="PXT87" s="60"/>
      <c r="PXU87" s="60"/>
      <c r="PXV87" s="60"/>
      <c r="PXW87" s="60"/>
      <c r="PXX87" s="60"/>
      <c r="PXY87" s="60"/>
      <c r="PXZ87" s="60"/>
      <c r="PYA87" s="60"/>
      <c r="PYB87" s="60"/>
      <c r="PYC87" s="60"/>
      <c r="PYD87" s="60"/>
      <c r="PYE87" s="60"/>
      <c r="PYF87" s="60"/>
      <c r="PYG87" s="60"/>
      <c r="PYH87" s="60"/>
      <c r="PYI87" s="60"/>
      <c r="PYJ87" s="60"/>
      <c r="PYK87" s="60"/>
      <c r="PYL87" s="60"/>
      <c r="PYM87" s="60"/>
      <c r="PYN87" s="60"/>
      <c r="PYO87" s="60"/>
      <c r="PYP87" s="60"/>
      <c r="PYQ87" s="60"/>
      <c r="PYR87" s="60"/>
      <c r="PYS87" s="60"/>
      <c r="PYT87" s="60"/>
      <c r="PYU87" s="60"/>
      <c r="PYV87" s="60"/>
      <c r="PYW87" s="60"/>
      <c r="PYX87" s="60"/>
      <c r="PYY87" s="60"/>
      <c r="PYZ87" s="60"/>
      <c r="PZA87" s="60"/>
      <c r="PZB87" s="60"/>
      <c r="PZC87" s="60"/>
      <c r="PZD87" s="60"/>
      <c r="PZE87" s="60"/>
      <c r="PZF87" s="60"/>
      <c r="PZG87" s="60"/>
      <c r="PZH87" s="60"/>
      <c r="PZI87" s="60"/>
      <c r="PZJ87" s="60"/>
      <c r="PZK87" s="60"/>
      <c r="PZL87" s="60"/>
      <c r="PZM87" s="60"/>
      <c r="PZN87" s="60"/>
      <c r="PZO87" s="60"/>
      <c r="PZP87" s="60"/>
      <c r="PZQ87" s="60"/>
      <c r="PZR87" s="60"/>
      <c r="PZS87" s="60"/>
      <c r="PZT87" s="60"/>
      <c r="PZU87" s="60"/>
      <c r="PZV87" s="60"/>
      <c r="PZW87" s="60"/>
      <c r="PZX87" s="60"/>
      <c r="PZY87" s="60"/>
      <c r="PZZ87" s="60"/>
      <c r="QAA87" s="60"/>
      <c r="QAB87" s="60"/>
      <c r="QAC87" s="60"/>
      <c r="QAD87" s="60"/>
      <c r="QAE87" s="60"/>
      <c r="QAF87" s="60"/>
      <c r="QAG87" s="60"/>
      <c r="QAH87" s="60"/>
      <c r="QAI87" s="60"/>
      <c r="QAJ87" s="60"/>
      <c r="QAK87" s="60"/>
      <c r="QAL87" s="60"/>
      <c r="QAM87" s="60"/>
      <c r="QAN87" s="60"/>
      <c r="QAO87" s="60"/>
      <c r="QAP87" s="60"/>
      <c r="QAQ87" s="60"/>
      <c r="QAR87" s="60"/>
      <c r="QAS87" s="60"/>
      <c r="QAT87" s="60"/>
      <c r="QAU87" s="60"/>
      <c r="QAV87" s="60"/>
      <c r="QAW87" s="60"/>
      <c r="QAX87" s="60"/>
      <c r="QAY87" s="60"/>
      <c r="QAZ87" s="60"/>
      <c r="QBA87" s="60"/>
      <c r="QBB87" s="60"/>
      <c r="QBC87" s="60"/>
      <c r="QBD87" s="60"/>
      <c r="QBE87" s="60"/>
      <c r="QBF87" s="60"/>
      <c r="QBG87" s="60"/>
      <c r="QBH87" s="60"/>
      <c r="QBI87" s="60"/>
      <c r="QBJ87" s="60"/>
      <c r="QBK87" s="60"/>
      <c r="QBL87" s="60"/>
      <c r="QBM87" s="60"/>
      <c r="QBN87" s="60"/>
      <c r="QBO87" s="60"/>
      <c r="QBP87" s="60"/>
      <c r="QBQ87" s="60"/>
      <c r="QBR87" s="60"/>
      <c r="QBS87" s="60"/>
      <c r="QBT87" s="60"/>
      <c r="QBU87" s="60"/>
      <c r="QBV87" s="60"/>
      <c r="QBW87" s="60"/>
      <c r="QBX87" s="60"/>
      <c r="QBY87" s="60"/>
      <c r="QBZ87" s="60"/>
      <c r="QCA87" s="60"/>
      <c r="QCB87" s="60"/>
      <c r="QCC87" s="60"/>
      <c r="QCD87" s="60"/>
      <c r="QCE87" s="60"/>
      <c r="QCF87" s="60"/>
      <c r="QCG87" s="60"/>
      <c r="QCH87" s="60"/>
      <c r="QCI87" s="60"/>
      <c r="QCJ87" s="60"/>
      <c r="QCK87" s="60"/>
      <c r="QCL87" s="60"/>
      <c r="QCM87" s="60"/>
      <c r="QCN87" s="60"/>
      <c r="QCO87" s="60"/>
      <c r="QCP87" s="60"/>
      <c r="QCQ87" s="60"/>
      <c r="QCR87" s="60"/>
      <c r="QCS87" s="60"/>
      <c r="QCT87" s="60"/>
      <c r="QCU87" s="60"/>
      <c r="QCV87" s="60"/>
      <c r="QCW87" s="60"/>
      <c r="QCX87" s="60"/>
      <c r="QCY87" s="60"/>
      <c r="QCZ87" s="60"/>
      <c r="QDA87" s="60"/>
      <c r="QDB87" s="60"/>
      <c r="QDC87" s="60"/>
      <c r="QDD87" s="60"/>
      <c r="QDE87" s="60"/>
      <c r="QDF87" s="60"/>
      <c r="QDG87" s="60"/>
      <c r="QDH87" s="60"/>
      <c r="QDI87" s="60"/>
      <c r="QDJ87" s="60"/>
      <c r="QDK87" s="60"/>
      <c r="QDL87" s="60"/>
      <c r="QDM87" s="60"/>
      <c r="QDN87" s="60"/>
      <c r="QDO87" s="60"/>
      <c r="QDP87" s="60"/>
      <c r="QDQ87" s="60"/>
      <c r="QDR87" s="60"/>
      <c r="QDS87" s="60"/>
      <c r="QDT87" s="60"/>
      <c r="QDU87" s="60"/>
      <c r="QDV87" s="60"/>
      <c r="QDW87" s="60"/>
      <c r="QDX87" s="60"/>
      <c r="QDY87" s="60"/>
      <c r="QDZ87" s="60"/>
      <c r="QEA87" s="60"/>
      <c r="QEB87" s="60"/>
      <c r="QEC87" s="60"/>
      <c r="QED87" s="60"/>
      <c r="QEE87" s="60"/>
      <c r="QEF87" s="60"/>
      <c r="QEG87" s="60"/>
      <c r="QEH87" s="60"/>
      <c r="QEI87" s="60"/>
      <c r="QEJ87" s="60"/>
      <c r="QEK87" s="60"/>
      <c r="QEL87" s="60"/>
      <c r="QEM87" s="60"/>
      <c r="QEN87" s="60"/>
      <c r="QEO87" s="60"/>
      <c r="QEP87" s="60"/>
      <c r="QEQ87" s="60"/>
      <c r="QER87" s="60"/>
      <c r="QES87" s="60"/>
      <c r="QET87" s="60"/>
      <c r="QEU87" s="60"/>
      <c r="QEV87" s="60"/>
      <c r="QEW87" s="60"/>
      <c r="QEX87" s="60"/>
      <c r="QEY87" s="60"/>
      <c r="QEZ87" s="60"/>
      <c r="QFA87" s="60"/>
      <c r="QFB87" s="60"/>
      <c r="QFC87" s="60"/>
      <c r="QFD87" s="60"/>
      <c r="QFE87" s="60"/>
      <c r="QFF87" s="60"/>
      <c r="QFG87" s="60"/>
      <c r="QFH87" s="60"/>
      <c r="QFI87" s="60"/>
      <c r="QFJ87" s="60"/>
      <c r="QFK87" s="60"/>
      <c r="QFL87" s="60"/>
      <c r="QFM87" s="60"/>
      <c r="QFN87" s="60"/>
      <c r="QFO87" s="60"/>
      <c r="QFP87" s="60"/>
      <c r="QFQ87" s="60"/>
      <c r="QFR87" s="60"/>
      <c r="QFS87" s="60"/>
      <c r="QFT87" s="60"/>
      <c r="QFU87" s="60"/>
      <c r="QFV87" s="60"/>
      <c r="QFW87" s="60"/>
      <c r="QFX87" s="60"/>
      <c r="QFY87" s="60"/>
      <c r="QFZ87" s="60"/>
      <c r="QGA87" s="60"/>
      <c r="QGB87" s="60"/>
      <c r="QGC87" s="60"/>
      <c r="QGD87" s="60"/>
      <c r="QGE87" s="60"/>
      <c r="QGF87" s="60"/>
      <c r="QGG87" s="60"/>
      <c r="QGH87" s="60"/>
      <c r="QGI87" s="60"/>
      <c r="QGJ87" s="60"/>
      <c r="QGK87" s="60"/>
      <c r="QGL87" s="60"/>
      <c r="QGM87" s="60"/>
      <c r="QGN87" s="60"/>
      <c r="QGO87" s="60"/>
      <c r="QGP87" s="60"/>
      <c r="QGQ87" s="60"/>
      <c r="QGR87" s="60"/>
      <c r="QGS87" s="60"/>
      <c r="QGT87" s="60"/>
      <c r="QGU87" s="60"/>
      <c r="QGV87" s="60"/>
      <c r="QGW87" s="60"/>
      <c r="QGX87" s="60"/>
      <c r="QGY87" s="60"/>
      <c r="QGZ87" s="60"/>
      <c r="QHA87" s="60"/>
      <c r="QHB87" s="60"/>
      <c r="QHC87" s="60"/>
      <c r="QHD87" s="60"/>
      <c r="QHE87" s="60"/>
      <c r="QHF87" s="60"/>
      <c r="QHG87" s="60"/>
      <c r="QHH87" s="60"/>
      <c r="QHI87" s="60"/>
      <c r="QHJ87" s="60"/>
      <c r="QHK87" s="60"/>
      <c r="QHL87" s="60"/>
      <c r="QHM87" s="60"/>
      <c r="QHN87" s="60"/>
      <c r="QHO87" s="60"/>
      <c r="QHP87" s="60"/>
      <c r="QHQ87" s="60"/>
      <c r="QHR87" s="60"/>
      <c r="QHS87" s="60"/>
      <c r="QHT87" s="60"/>
      <c r="QHU87" s="60"/>
      <c r="QHV87" s="60"/>
      <c r="QHW87" s="60"/>
      <c r="QHX87" s="60"/>
      <c r="QHY87" s="60"/>
      <c r="QHZ87" s="60"/>
      <c r="QIA87" s="60"/>
      <c r="QIB87" s="60"/>
      <c r="QIC87" s="60"/>
      <c r="QID87" s="60"/>
      <c r="QIE87" s="60"/>
      <c r="QIF87" s="60"/>
      <c r="QIG87" s="60"/>
      <c r="QIH87" s="60"/>
      <c r="QII87" s="60"/>
      <c r="QIJ87" s="60"/>
      <c r="QIK87" s="60"/>
      <c r="QIL87" s="60"/>
      <c r="QIM87" s="60"/>
      <c r="QIN87" s="60"/>
      <c r="QIO87" s="60"/>
      <c r="QIP87" s="60"/>
      <c r="QIQ87" s="60"/>
      <c r="QIR87" s="60"/>
      <c r="QIS87" s="60"/>
      <c r="QIT87" s="60"/>
      <c r="QIU87" s="60"/>
      <c r="QIV87" s="60"/>
      <c r="QIW87" s="60"/>
      <c r="QIX87" s="60"/>
      <c r="QIY87" s="60"/>
      <c r="QIZ87" s="60"/>
      <c r="QJA87" s="60"/>
      <c r="QJB87" s="60"/>
      <c r="QJC87" s="60"/>
      <c r="QJD87" s="60"/>
      <c r="QJE87" s="60"/>
      <c r="QJF87" s="60"/>
      <c r="QJG87" s="60"/>
      <c r="QJH87" s="60"/>
      <c r="QJI87" s="60"/>
      <c r="QJJ87" s="60"/>
      <c r="QJK87" s="60"/>
      <c r="QJL87" s="60"/>
      <c r="QJM87" s="60"/>
      <c r="QJN87" s="60"/>
      <c r="QJO87" s="60"/>
      <c r="QJP87" s="60"/>
      <c r="QJQ87" s="60"/>
      <c r="QJR87" s="60"/>
      <c r="QJS87" s="60"/>
      <c r="QJT87" s="60"/>
      <c r="QJU87" s="60"/>
      <c r="QJV87" s="60"/>
      <c r="QJW87" s="60"/>
      <c r="QJX87" s="60"/>
      <c r="QJY87" s="60"/>
      <c r="QJZ87" s="60"/>
      <c r="QKA87" s="60"/>
      <c r="QKB87" s="60"/>
      <c r="QKC87" s="60"/>
      <c r="QKD87" s="60"/>
      <c r="QKE87" s="60"/>
      <c r="QKF87" s="60"/>
      <c r="QKG87" s="60"/>
      <c r="QKH87" s="60"/>
      <c r="QKI87" s="60"/>
      <c r="QKJ87" s="60"/>
      <c r="QKK87" s="60"/>
      <c r="QKL87" s="60"/>
      <c r="QKM87" s="60"/>
      <c r="QKN87" s="60"/>
      <c r="QKO87" s="60"/>
      <c r="QKP87" s="60"/>
      <c r="QKQ87" s="60"/>
      <c r="QKR87" s="60"/>
      <c r="QKS87" s="60"/>
      <c r="QKT87" s="60"/>
      <c r="QKU87" s="60"/>
      <c r="QKV87" s="60"/>
      <c r="QKW87" s="60"/>
      <c r="QKX87" s="60"/>
      <c r="QKY87" s="60"/>
      <c r="QKZ87" s="60"/>
      <c r="QLA87" s="60"/>
      <c r="QLB87" s="60"/>
      <c r="QLC87" s="60"/>
      <c r="QLD87" s="60"/>
      <c r="QLE87" s="60"/>
      <c r="QLF87" s="60"/>
      <c r="QLG87" s="60"/>
      <c r="QLH87" s="60"/>
      <c r="QLI87" s="60"/>
      <c r="QLJ87" s="60"/>
      <c r="QLK87" s="60"/>
      <c r="QLL87" s="60"/>
      <c r="QLM87" s="60"/>
      <c r="QLN87" s="60"/>
      <c r="QLO87" s="60"/>
      <c r="QLP87" s="60"/>
      <c r="QLQ87" s="60"/>
      <c r="QLR87" s="60"/>
      <c r="QLS87" s="60"/>
      <c r="QLT87" s="60"/>
      <c r="QLU87" s="60"/>
      <c r="QLV87" s="60"/>
      <c r="QLW87" s="60"/>
      <c r="QLX87" s="60"/>
      <c r="QLY87" s="60"/>
      <c r="QLZ87" s="60"/>
      <c r="QMA87" s="60"/>
      <c r="QMB87" s="60"/>
      <c r="QMC87" s="60"/>
      <c r="QMD87" s="60"/>
      <c r="QME87" s="60"/>
      <c r="QMF87" s="60"/>
      <c r="QMG87" s="60"/>
      <c r="QMH87" s="60"/>
      <c r="QMI87" s="60"/>
      <c r="QMJ87" s="60"/>
      <c r="QMK87" s="60"/>
      <c r="QML87" s="60"/>
      <c r="QMM87" s="60"/>
      <c r="QMN87" s="60"/>
      <c r="QMO87" s="60"/>
      <c r="QMP87" s="60"/>
      <c r="QMQ87" s="60"/>
      <c r="QMR87" s="60"/>
      <c r="QMS87" s="60"/>
      <c r="QMT87" s="60"/>
      <c r="QMU87" s="60"/>
      <c r="QMV87" s="60"/>
      <c r="QMW87" s="60"/>
      <c r="QMX87" s="60"/>
      <c r="QMY87" s="60"/>
      <c r="QMZ87" s="60"/>
      <c r="QNA87" s="60"/>
      <c r="QNB87" s="60"/>
      <c r="QNC87" s="60"/>
      <c r="QND87" s="60"/>
      <c r="QNE87" s="60"/>
      <c r="QNF87" s="60"/>
      <c r="QNG87" s="60"/>
      <c r="QNH87" s="60"/>
      <c r="QNI87" s="60"/>
      <c r="QNJ87" s="60"/>
      <c r="QNK87" s="60"/>
      <c r="QNL87" s="60"/>
      <c r="QNM87" s="60"/>
      <c r="QNN87" s="60"/>
      <c r="QNO87" s="60"/>
      <c r="QNP87" s="60"/>
      <c r="QNQ87" s="60"/>
      <c r="QNR87" s="60"/>
      <c r="QNS87" s="60"/>
      <c r="QNT87" s="60"/>
      <c r="QNU87" s="60"/>
      <c r="QNV87" s="60"/>
      <c r="QNW87" s="60"/>
      <c r="QNX87" s="60"/>
      <c r="QNY87" s="60"/>
      <c r="QNZ87" s="60"/>
      <c r="QOA87" s="60"/>
      <c r="QOB87" s="60"/>
      <c r="QOC87" s="60"/>
      <c r="QOD87" s="60"/>
      <c r="QOE87" s="60"/>
      <c r="QOF87" s="60"/>
      <c r="QOG87" s="60"/>
      <c r="QOH87" s="60"/>
      <c r="QOI87" s="60"/>
      <c r="QOJ87" s="60"/>
      <c r="QOK87" s="60"/>
      <c r="QOL87" s="60"/>
      <c r="QOM87" s="60"/>
      <c r="QON87" s="60"/>
      <c r="QOO87" s="60"/>
      <c r="QOP87" s="60"/>
      <c r="QOQ87" s="60"/>
      <c r="QOR87" s="60"/>
      <c r="QOS87" s="60"/>
      <c r="QOT87" s="60"/>
      <c r="QOU87" s="60"/>
      <c r="QOV87" s="60"/>
      <c r="QOW87" s="60"/>
      <c r="QOX87" s="60"/>
      <c r="QOY87" s="60"/>
      <c r="QOZ87" s="60"/>
      <c r="QPA87" s="60"/>
      <c r="QPB87" s="60"/>
      <c r="QPC87" s="60"/>
      <c r="QPD87" s="60"/>
      <c r="QPE87" s="60"/>
      <c r="QPF87" s="60"/>
      <c r="QPG87" s="60"/>
      <c r="QPH87" s="60"/>
      <c r="QPI87" s="60"/>
      <c r="QPJ87" s="60"/>
      <c r="QPK87" s="60"/>
      <c r="QPL87" s="60"/>
      <c r="QPM87" s="60"/>
      <c r="QPN87" s="60"/>
      <c r="QPO87" s="60"/>
      <c r="QPP87" s="60"/>
      <c r="QPQ87" s="60"/>
      <c r="QPR87" s="60"/>
      <c r="QPS87" s="60"/>
      <c r="QPT87" s="60"/>
      <c r="QPU87" s="60"/>
      <c r="QPV87" s="60"/>
      <c r="QPW87" s="60"/>
      <c r="QPX87" s="60"/>
      <c r="QPY87" s="60"/>
      <c r="QPZ87" s="60"/>
      <c r="QQA87" s="60"/>
      <c r="QQB87" s="60"/>
      <c r="QQC87" s="60"/>
      <c r="QQD87" s="60"/>
      <c r="QQE87" s="60"/>
      <c r="QQF87" s="60"/>
      <c r="QQG87" s="60"/>
      <c r="QQH87" s="60"/>
      <c r="QQI87" s="60"/>
      <c r="QQJ87" s="60"/>
      <c r="QQK87" s="60"/>
      <c r="QQL87" s="60"/>
      <c r="QQM87" s="60"/>
      <c r="QQN87" s="60"/>
      <c r="QQO87" s="60"/>
      <c r="QQP87" s="60"/>
      <c r="QQQ87" s="60"/>
      <c r="QQR87" s="60"/>
      <c r="QQS87" s="60"/>
      <c r="QQT87" s="60"/>
      <c r="QQU87" s="60"/>
      <c r="QQV87" s="60"/>
      <c r="QQW87" s="60"/>
      <c r="QQX87" s="60"/>
      <c r="QQY87" s="60"/>
      <c r="QQZ87" s="60"/>
      <c r="QRA87" s="60"/>
      <c r="QRB87" s="60"/>
      <c r="QRC87" s="60"/>
      <c r="QRD87" s="60"/>
      <c r="QRE87" s="60"/>
      <c r="QRF87" s="60"/>
      <c r="QRG87" s="60"/>
      <c r="QRH87" s="60"/>
      <c r="QRI87" s="60"/>
      <c r="QRJ87" s="60"/>
      <c r="QRK87" s="60"/>
      <c r="QRL87" s="60"/>
      <c r="QRM87" s="60"/>
      <c r="QRN87" s="60"/>
      <c r="QRO87" s="60"/>
      <c r="QRP87" s="60"/>
      <c r="QRQ87" s="60"/>
      <c r="QRR87" s="60"/>
      <c r="QRS87" s="60"/>
      <c r="QRT87" s="60"/>
      <c r="QRU87" s="60"/>
      <c r="QRV87" s="60"/>
      <c r="QRW87" s="60"/>
      <c r="QRX87" s="60"/>
      <c r="QRY87" s="60"/>
      <c r="QRZ87" s="60"/>
      <c r="QSA87" s="60"/>
      <c r="QSB87" s="60"/>
      <c r="QSC87" s="60"/>
      <c r="QSD87" s="60"/>
      <c r="QSE87" s="60"/>
      <c r="QSF87" s="60"/>
      <c r="QSG87" s="60"/>
      <c r="QSH87" s="60"/>
      <c r="QSI87" s="60"/>
      <c r="QSJ87" s="60"/>
      <c r="QSK87" s="60"/>
      <c r="QSL87" s="60"/>
      <c r="QSM87" s="60"/>
      <c r="QSN87" s="60"/>
      <c r="QSO87" s="60"/>
      <c r="QSP87" s="60"/>
      <c r="QSQ87" s="60"/>
      <c r="QSR87" s="60"/>
      <c r="QSS87" s="60"/>
      <c r="QST87" s="60"/>
      <c r="QSU87" s="60"/>
      <c r="QSV87" s="60"/>
      <c r="QSW87" s="60"/>
      <c r="QSX87" s="60"/>
      <c r="QSY87" s="60"/>
      <c r="QSZ87" s="60"/>
      <c r="QTA87" s="60"/>
      <c r="QTB87" s="60"/>
      <c r="QTC87" s="60"/>
      <c r="QTD87" s="60"/>
      <c r="QTE87" s="60"/>
      <c r="QTF87" s="60"/>
      <c r="QTG87" s="60"/>
      <c r="QTH87" s="60"/>
      <c r="QTI87" s="60"/>
      <c r="QTJ87" s="60"/>
      <c r="QTK87" s="60"/>
      <c r="QTL87" s="60"/>
      <c r="QTM87" s="60"/>
      <c r="QTN87" s="60"/>
      <c r="QTO87" s="60"/>
      <c r="QTP87" s="60"/>
      <c r="QTQ87" s="60"/>
      <c r="QTR87" s="60"/>
      <c r="QTS87" s="60"/>
      <c r="QTT87" s="60"/>
      <c r="QTU87" s="60"/>
      <c r="QTV87" s="60"/>
      <c r="QTW87" s="60"/>
      <c r="QTX87" s="60"/>
      <c r="QTY87" s="60"/>
      <c r="QTZ87" s="60"/>
      <c r="QUA87" s="60"/>
      <c r="QUB87" s="60"/>
      <c r="QUC87" s="60"/>
      <c r="QUD87" s="60"/>
      <c r="QUE87" s="60"/>
      <c r="QUF87" s="60"/>
      <c r="QUG87" s="60"/>
      <c r="QUH87" s="60"/>
      <c r="QUI87" s="60"/>
      <c r="QUJ87" s="60"/>
      <c r="QUK87" s="60"/>
      <c r="QUL87" s="60"/>
      <c r="QUM87" s="60"/>
      <c r="QUN87" s="60"/>
      <c r="QUO87" s="60"/>
      <c r="QUP87" s="60"/>
      <c r="QUQ87" s="60"/>
      <c r="QUR87" s="60"/>
      <c r="QUS87" s="60"/>
      <c r="QUT87" s="60"/>
      <c r="QUU87" s="60"/>
      <c r="QUV87" s="60"/>
      <c r="QUW87" s="60"/>
      <c r="QUX87" s="60"/>
      <c r="QUY87" s="60"/>
      <c r="QUZ87" s="60"/>
      <c r="QVA87" s="60"/>
      <c r="QVB87" s="60"/>
      <c r="QVC87" s="60"/>
      <c r="QVD87" s="60"/>
      <c r="QVE87" s="60"/>
      <c r="QVF87" s="60"/>
      <c r="QVG87" s="60"/>
      <c r="QVH87" s="60"/>
      <c r="QVI87" s="60"/>
      <c r="QVJ87" s="60"/>
      <c r="QVK87" s="60"/>
      <c r="QVL87" s="60"/>
      <c r="QVM87" s="60"/>
      <c r="QVN87" s="60"/>
      <c r="QVO87" s="60"/>
      <c r="QVP87" s="60"/>
      <c r="QVQ87" s="60"/>
      <c r="QVR87" s="60"/>
      <c r="QVS87" s="60"/>
      <c r="QVT87" s="60"/>
      <c r="QVU87" s="60"/>
      <c r="QVV87" s="60"/>
      <c r="QVW87" s="60"/>
      <c r="QVX87" s="60"/>
      <c r="QVY87" s="60"/>
      <c r="QVZ87" s="60"/>
      <c r="QWA87" s="60"/>
      <c r="QWB87" s="60"/>
      <c r="QWC87" s="60"/>
      <c r="QWD87" s="60"/>
      <c r="QWE87" s="60"/>
      <c r="QWF87" s="60"/>
      <c r="QWG87" s="60"/>
      <c r="QWH87" s="60"/>
      <c r="QWI87" s="60"/>
      <c r="QWJ87" s="60"/>
      <c r="QWK87" s="60"/>
      <c r="QWL87" s="60"/>
      <c r="QWM87" s="60"/>
      <c r="QWN87" s="60"/>
      <c r="QWO87" s="60"/>
      <c r="QWP87" s="60"/>
      <c r="QWQ87" s="60"/>
      <c r="QWR87" s="60"/>
      <c r="QWS87" s="60"/>
      <c r="QWT87" s="60"/>
      <c r="QWU87" s="60"/>
      <c r="QWV87" s="60"/>
      <c r="QWW87" s="60"/>
      <c r="QWX87" s="60"/>
      <c r="QWY87" s="60"/>
      <c r="QWZ87" s="60"/>
      <c r="QXA87" s="60"/>
      <c r="QXB87" s="60"/>
      <c r="QXC87" s="60"/>
      <c r="QXD87" s="60"/>
      <c r="QXE87" s="60"/>
      <c r="QXF87" s="60"/>
      <c r="QXG87" s="60"/>
      <c r="QXH87" s="60"/>
      <c r="QXI87" s="60"/>
      <c r="QXJ87" s="60"/>
      <c r="QXK87" s="60"/>
      <c r="QXL87" s="60"/>
      <c r="QXM87" s="60"/>
      <c r="QXN87" s="60"/>
      <c r="QXO87" s="60"/>
      <c r="QXP87" s="60"/>
      <c r="QXQ87" s="60"/>
      <c r="QXR87" s="60"/>
      <c r="QXS87" s="60"/>
      <c r="QXT87" s="60"/>
      <c r="QXU87" s="60"/>
      <c r="QXV87" s="60"/>
      <c r="QXW87" s="60"/>
      <c r="QXX87" s="60"/>
      <c r="QXY87" s="60"/>
      <c r="QXZ87" s="60"/>
      <c r="QYA87" s="60"/>
      <c r="QYB87" s="60"/>
      <c r="QYC87" s="60"/>
      <c r="QYD87" s="60"/>
      <c r="QYE87" s="60"/>
      <c r="QYF87" s="60"/>
      <c r="QYG87" s="60"/>
      <c r="QYH87" s="60"/>
      <c r="QYI87" s="60"/>
      <c r="QYJ87" s="60"/>
      <c r="QYK87" s="60"/>
      <c r="QYL87" s="60"/>
      <c r="QYM87" s="60"/>
      <c r="QYN87" s="60"/>
      <c r="QYO87" s="60"/>
      <c r="QYP87" s="60"/>
      <c r="QYQ87" s="60"/>
      <c r="QYR87" s="60"/>
      <c r="QYS87" s="60"/>
      <c r="QYT87" s="60"/>
      <c r="QYU87" s="60"/>
      <c r="QYV87" s="60"/>
      <c r="QYW87" s="60"/>
      <c r="QYX87" s="60"/>
      <c r="QYY87" s="60"/>
      <c r="QYZ87" s="60"/>
      <c r="QZA87" s="60"/>
      <c r="QZB87" s="60"/>
      <c r="QZC87" s="60"/>
      <c r="QZD87" s="60"/>
      <c r="QZE87" s="60"/>
      <c r="QZF87" s="60"/>
      <c r="QZG87" s="60"/>
      <c r="QZH87" s="60"/>
      <c r="QZI87" s="60"/>
      <c r="QZJ87" s="60"/>
      <c r="QZK87" s="60"/>
      <c r="QZL87" s="60"/>
      <c r="QZM87" s="60"/>
      <c r="QZN87" s="60"/>
      <c r="QZO87" s="60"/>
      <c r="QZP87" s="60"/>
      <c r="QZQ87" s="60"/>
      <c r="QZR87" s="60"/>
      <c r="QZS87" s="60"/>
      <c r="QZT87" s="60"/>
      <c r="QZU87" s="60"/>
      <c r="QZV87" s="60"/>
      <c r="QZW87" s="60"/>
      <c r="QZX87" s="60"/>
      <c r="QZY87" s="60"/>
      <c r="QZZ87" s="60"/>
      <c r="RAA87" s="60"/>
      <c r="RAB87" s="60"/>
      <c r="RAC87" s="60"/>
      <c r="RAD87" s="60"/>
      <c r="RAE87" s="60"/>
      <c r="RAF87" s="60"/>
      <c r="RAG87" s="60"/>
      <c r="RAH87" s="60"/>
      <c r="RAI87" s="60"/>
      <c r="RAJ87" s="60"/>
      <c r="RAK87" s="60"/>
      <c r="RAL87" s="60"/>
      <c r="RAM87" s="60"/>
      <c r="RAN87" s="60"/>
      <c r="RAO87" s="60"/>
      <c r="RAP87" s="60"/>
      <c r="RAQ87" s="60"/>
      <c r="RAR87" s="60"/>
      <c r="RAS87" s="60"/>
      <c r="RAT87" s="60"/>
      <c r="RAU87" s="60"/>
      <c r="RAV87" s="60"/>
      <c r="RAW87" s="60"/>
      <c r="RAX87" s="60"/>
      <c r="RAY87" s="60"/>
      <c r="RAZ87" s="60"/>
      <c r="RBA87" s="60"/>
      <c r="RBB87" s="60"/>
      <c r="RBC87" s="60"/>
      <c r="RBD87" s="60"/>
      <c r="RBE87" s="60"/>
      <c r="RBF87" s="60"/>
      <c r="RBG87" s="60"/>
      <c r="RBH87" s="60"/>
      <c r="RBI87" s="60"/>
      <c r="RBJ87" s="60"/>
      <c r="RBK87" s="60"/>
      <c r="RBL87" s="60"/>
      <c r="RBM87" s="60"/>
      <c r="RBN87" s="60"/>
      <c r="RBO87" s="60"/>
      <c r="RBP87" s="60"/>
      <c r="RBQ87" s="60"/>
      <c r="RBR87" s="60"/>
      <c r="RBS87" s="60"/>
      <c r="RBT87" s="60"/>
      <c r="RBU87" s="60"/>
      <c r="RBV87" s="60"/>
      <c r="RBW87" s="60"/>
      <c r="RBX87" s="60"/>
      <c r="RBY87" s="60"/>
      <c r="RBZ87" s="60"/>
      <c r="RCA87" s="60"/>
      <c r="RCB87" s="60"/>
      <c r="RCC87" s="60"/>
      <c r="RCD87" s="60"/>
      <c r="RCE87" s="60"/>
      <c r="RCF87" s="60"/>
      <c r="RCG87" s="60"/>
      <c r="RCH87" s="60"/>
      <c r="RCI87" s="60"/>
      <c r="RCJ87" s="60"/>
      <c r="RCK87" s="60"/>
      <c r="RCL87" s="60"/>
      <c r="RCM87" s="60"/>
      <c r="RCN87" s="60"/>
      <c r="RCO87" s="60"/>
      <c r="RCP87" s="60"/>
      <c r="RCQ87" s="60"/>
      <c r="RCR87" s="60"/>
      <c r="RCS87" s="60"/>
      <c r="RCT87" s="60"/>
      <c r="RCU87" s="60"/>
      <c r="RCV87" s="60"/>
      <c r="RCW87" s="60"/>
      <c r="RCX87" s="60"/>
      <c r="RCY87" s="60"/>
      <c r="RCZ87" s="60"/>
      <c r="RDA87" s="60"/>
      <c r="RDB87" s="60"/>
      <c r="RDC87" s="60"/>
      <c r="RDD87" s="60"/>
      <c r="RDE87" s="60"/>
      <c r="RDF87" s="60"/>
      <c r="RDG87" s="60"/>
      <c r="RDH87" s="60"/>
      <c r="RDI87" s="60"/>
      <c r="RDJ87" s="60"/>
      <c r="RDK87" s="60"/>
      <c r="RDL87" s="60"/>
      <c r="RDM87" s="60"/>
      <c r="RDN87" s="60"/>
      <c r="RDO87" s="60"/>
      <c r="RDP87" s="60"/>
      <c r="RDQ87" s="60"/>
      <c r="RDR87" s="60"/>
      <c r="RDS87" s="60"/>
      <c r="RDT87" s="60"/>
      <c r="RDU87" s="60"/>
      <c r="RDV87" s="60"/>
      <c r="RDW87" s="60"/>
      <c r="RDX87" s="60"/>
      <c r="RDY87" s="60"/>
      <c r="RDZ87" s="60"/>
      <c r="REA87" s="60"/>
      <c r="REB87" s="60"/>
      <c r="REC87" s="60"/>
      <c r="RED87" s="60"/>
      <c r="REE87" s="60"/>
      <c r="REF87" s="60"/>
      <c r="REG87" s="60"/>
      <c r="REH87" s="60"/>
      <c r="REI87" s="60"/>
      <c r="REJ87" s="60"/>
      <c r="REK87" s="60"/>
      <c r="REL87" s="60"/>
      <c r="REM87" s="60"/>
      <c r="REN87" s="60"/>
      <c r="REO87" s="60"/>
      <c r="REP87" s="60"/>
      <c r="REQ87" s="60"/>
      <c r="RER87" s="60"/>
      <c r="RES87" s="60"/>
      <c r="RET87" s="60"/>
      <c r="REU87" s="60"/>
      <c r="REV87" s="60"/>
      <c r="REW87" s="60"/>
      <c r="REX87" s="60"/>
      <c r="REY87" s="60"/>
      <c r="REZ87" s="60"/>
      <c r="RFA87" s="60"/>
      <c r="RFB87" s="60"/>
      <c r="RFC87" s="60"/>
      <c r="RFD87" s="60"/>
      <c r="RFE87" s="60"/>
      <c r="RFF87" s="60"/>
      <c r="RFG87" s="60"/>
      <c r="RFH87" s="60"/>
      <c r="RFI87" s="60"/>
      <c r="RFJ87" s="60"/>
      <c r="RFK87" s="60"/>
      <c r="RFL87" s="60"/>
      <c r="RFM87" s="60"/>
      <c r="RFN87" s="60"/>
      <c r="RFO87" s="60"/>
      <c r="RFP87" s="60"/>
      <c r="RFQ87" s="60"/>
      <c r="RFR87" s="60"/>
      <c r="RFS87" s="60"/>
      <c r="RFT87" s="60"/>
      <c r="RFU87" s="60"/>
      <c r="RFV87" s="60"/>
      <c r="RFW87" s="60"/>
      <c r="RFX87" s="60"/>
      <c r="RFY87" s="60"/>
      <c r="RFZ87" s="60"/>
      <c r="RGA87" s="60"/>
      <c r="RGB87" s="60"/>
      <c r="RGC87" s="60"/>
      <c r="RGD87" s="60"/>
      <c r="RGE87" s="60"/>
      <c r="RGF87" s="60"/>
      <c r="RGG87" s="60"/>
      <c r="RGH87" s="60"/>
      <c r="RGI87" s="60"/>
      <c r="RGJ87" s="60"/>
      <c r="RGK87" s="60"/>
      <c r="RGL87" s="60"/>
      <c r="RGM87" s="60"/>
      <c r="RGN87" s="60"/>
      <c r="RGO87" s="60"/>
      <c r="RGP87" s="60"/>
      <c r="RGQ87" s="60"/>
      <c r="RGR87" s="60"/>
      <c r="RGS87" s="60"/>
      <c r="RGT87" s="60"/>
      <c r="RGU87" s="60"/>
      <c r="RGV87" s="60"/>
      <c r="RGW87" s="60"/>
      <c r="RGX87" s="60"/>
      <c r="RGY87" s="60"/>
      <c r="RGZ87" s="60"/>
      <c r="RHA87" s="60"/>
      <c r="RHB87" s="60"/>
      <c r="RHC87" s="60"/>
      <c r="RHD87" s="60"/>
      <c r="RHE87" s="60"/>
      <c r="RHF87" s="60"/>
      <c r="RHG87" s="60"/>
      <c r="RHH87" s="60"/>
      <c r="RHI87" s="60"/>
      <c r="RHJ87" s="60"/>
      <c r="RHK87" s="60"/>
      <c r="RHL87" s="60"/>
      <c r="RHM87" s="60"/>
      <c r="RHN87" s="60"/>
      <c r="RHO87" s="60"/>
      <c r="RHP87" s="60"/>
      <c r="RHQ87" s="60"/>
      <c r="RHR87" s="60"/>
      <c r="RHS87" s="60"/>
      <c r="RHT87" s="60"/>
      <c r="RHU87" s="60"/>
      <c r="RHV87" s="60"/>
      <c r="RHW87" s="60"/>
      <c r="RHX87" s="60"/>
      <c r="RHY87" s="60"/>
      <c r="RHZ87" s="60"/>
      <c r="RIA87" s="60"/>
      <c r="RIB87" s="60"/>
      <c r="RIC87" s="60"/>
      <c r="RID87" s="60"/>
      <c r="RIE87" s="60"/>
      <c r="RIF87" s="60"/>
      <c r="RIG87" s="60"/>
      <c r="RIH87" s="60"/>
      <c r="RII87" s="60"/>
      <c r="RIJ87" s="60"/>
      <c r="RIK87" s="60"/>
      <c r="RIL87" s="60"/>
      <c r="RIM87" s="60"/>
      <c r="RIN87" s="60"/>
      <c r="RIO87" s="60"/>
      <c r="RIP87" s="60"/>
      <c r="RIQ87" s="60"/>
      <c r="RIR87" s="60"/>
      <c r="RIS87" s="60"/>
      <c r="RIT87" s="60"/>
      <c r="RIU87" s="60"/>
      <c r="RIV87" s="60"/>
      <c r="RIW87" s="60"/>
      <c r="RIX87" s="60"/>
      <c r="RIY87" s="60"/>
      <c r="RIZ87" s="60"/>
      <c r="RJA87" s="60"/>
      <c r="RJB87" s="60"/>
      <c r="RJC87" s="60"/>
      <c r="RJD87" s="60"/>
      <c r="RJE87" s="60"/>
      <c r="RJF87" s="60"/>
      <c r="RJG87" s="60"/>
      <c r="RJH87" s="60"/>
      <c r="RJI87" s="60"/>
      <c r="RJJ87" s="60"/>
      <c r="RJK87" s="60"/>
      <c r="RJL87" s="60"/>
      <c r="RJM87" s="60"/>
      <c r="RJN87" s="60"/>
      <c r="RJO87" s="60"/>
      <c r="RJP87" s="60"/>
      <c r="RJQ87" s="60"/>
      <c r="RJR87" s="60"/>
      <c r="RJS87" s="60"/>
      <c r="RJT87" s="60"/>
      <c r="RJU87" s="60"/>
      <c r="RJV87" s="60"/>
      <c r="RJW87" s="60"/>
      <c r="RJX87" s="60"/>
      <c r="RJY87" s="60"/>
      <c r="RJZ87" s="60"/>
      <c r="RKA87" s="60"/>
      <c r="RKB87" s="60"/>
      <c r="RKC87" s="60"/>
      <c r="RKD87" s="60"/>
      <c r="RKE87" s="60"/>
      <c r="RKF87" s="60"/>
      <c r="RKG87" s="60"/>
      <c r="RKH87" s="60"/>
      <c r="RKI87" s="60"/>
      <c r="RKJ87" s="60"/>
      <c r="RKK87" s="60"/>
      <c r="RKL87" s="60"/>
      <c r="RKM87" s="60"/>
      <c r="RKN87" s="60"/>
      <c r="RKO87" s="60"/>
      <c r="RKP87" s="60"/>
      <c r="RKQ87" s="60"/>
      <c r="RKR87" s="60"/>
      <c r="RKS87" s="60"/>
      <c r="RKT87" s="60"/>
      <c r="RKU87" s="60"/>
      <c r="RKV87" s="60"/>
      <c r="RKW87" s="60"/>
      <c r="RKX87" s="60"/>
      <c r="RKY87" s="60"/>
      <c r="RKZ87" s="60"/>
      <c r="RLA87" s="60"/>
      <c r="RLB87" s="60"/>
      <c r="RLC87" s="60"/>
      <c r="RLD87" s="60"/>
      <c r="RLE87" s="60"/>
      <c r="RLF87" s="60"/>
      <c r="RLG87" s="60"/>
      <c r="RLH87" s="60"/>
      <c r="RLI87" s="60"/>
      <c r="RLJ87" s="60"/>
      <c r="RLK87" s="60"/>
      <c r="RLL87" s="60"/>
      <c r="RLM87" s="60"/>
      <c r="RLN87" s="60"/>
      <c r="RLO87" s="60"/>
      <c r="RLP87" s="60"/>
      <c r="RLQ87" s="60"/>
      <c r="RLR87" s="60"/>
      <c r="RLS87" s="60"/>
      <c r="RLT87" s="60"/>
      <c r="RLU87" s="60"/>
      <c r="RLV87" s="60"/>
      <c r="RLW87" s="60"/>
      <c r="RLX87" s="60"/>
      <c r="RLY87" s="60"/>
      <c r="RLZ87" s="60"/>
      <c r="RMA87" s="60"/>
      <c r="RMB87" s="60"/>
      <c r="RMC87" s="60"/>
      <c r="RMD87" s="60"/>
      <c r="RME87" s="60"/>
      <c r="RMF87" s="60"/>
      <c r="RMG87" s="60"/>
      <c r="RMH87" s="60"/>
      <c r="RMI87" s="60"/>
      <c r="RMJ87" s="60"/>
      <c r="RMK87" s="60"/>
      <c r="RML87" s="60"/>
      <c r="RMM87" s="60"/>
      <c r="RMN87" s="60"/>
      <c r="RMO87" s="60"/>
      <c r="RMP87" s="60"/>
      <c r="RMQ87" s="60"/>
      <c r="RMR87" s="60"/>
      <c r="RMS87" s="60"/>
      <c r="RMT87" s="60"/>
      <c r="RMU87" s="60"/>
      <c r="RMV87" s="60"/>
      <c r="RMW87" s="60"/>
      <c r="RMX87" s="60"/>
      <c r="RMY87" s="60"/>
      <c r="RMZ87" s="60"/>
      <c r="RNA87" s="60"/>
      <c r="RNB87" s="60"/>
      <c r="RNC87" s="60"/>
      <c r="RND87" s="60"/>
      <c r="RNE87" s="60"/>
      <c r="RNF87" s="60"/>
      <c r="RNG87" s="60"/>
      <c r="RNH87" s="60"/>
      <c r="RNI87" s="60"/>
      <c r="RNJ87" s="60"/>
      <c r="RNK87" s="60"/>
      <c r="RNL87" s="60"/>
      <c r="RNM87" s="60"/>
      <c r="RNN87" s="60"/>
      <c r="RNO87" s="60"/>
      <c r="RNP87" s="60"/>
      <c r="RNQ87" s="60"/>
      <c r="RNR87" s="60"/>
      <c r="RNS87" s="60"/>
      <c r="RNT87" s="60"/>
      <c r="RNU87" s="60"/>
      <c r="RNV87" s="60"/>
      <c r="RNW87" s="60"/>
      <c r="RNX87" s="60"/>
      <c r="RNY87" s="60"/>
      <c r="RNZ87" s="60"/>
      <c r="ROA87" s="60"/>
      <c r="ROB87" s="60"/>
      <c r="ROC87" s="60"/>
      <c r="ROD87" s="60"/>
      <c r="ROE87" s="60"/>
      <c r="ROF87" s="60"/>
      <c r="ROG87" s="60"/>
      <c r="ROH87" s="60"/>
      <c r="ROI87" s="60"/>
      <c r="ROJ87" s="60"/>
      <c r="ROK87" s="60"/>
      <c r="ROL87" s="60"/>
      <c r="ROM87" s="60"/>
      <c r="RON87" s="60"/>
      <c r="ROO87" s="60"/>
      <c r="ROP87" s="60"/>
      <c r="ROQ87" s="60"/>
      <c r="ROR87" s="60"/>
      <c r="ROS87" s="60"/>
      <c r="ROT87" s="60"/>
      <c r="ROU87" s="60"/>
      <c r="ROV87" s="60"/>
      <c r="ROW87" s="60"/>
      <c r="ROX87" s="60"/>
      <c r="ROY87" s="60"/>
      <c r="ROZ87" s="60"/>
      <c r="RPA87" s="60"/>
      <c r="RPB87" s="60"/>
      <c r="RPC87" s="60"/>
      <c r="RPD87" s="60"/>
      <c r="RPE87" s="60"/>
      <c r="RPF87" s="60"/>
      <c r="RPG87" s="60"/>
      <c r="RPH87" s="60"/>
      <c r="RPI87" s="60"/>
      <c r="RPJ87" s="60"/>
      <c r="RPK87" s="60"/>
      <c r="RPL87" s="60"/>
      <c r="RPM87" s="60"/>
      <c r="RPN87" s="60"/>
      <c r="RPO87" s="60"/>
      <c r="RPP87" s="60"/>
      <c r="RPQ87" s="60"/>
      <c r="RPR87" s="60"/>
      <c r="RPS87" s="60"/>
      <c r="RPT87" s="60"/>
      <c r="RPU87" s="60"/>
      <c r="RPV87" s="60"/>
      <c r="RPW87" s="60"/>
      <c r="RPX87" s="60"/>
      <c r="RPY87" s="60"/>
      <c r="RPZ87" s="60"/>
      <c r="RQA87" s="60"/>
      <c r="RQB87" s="60"/>
      <c r="RQC87" s="60"/>
      <c r="RQD87" s="60"/>
      <c r="RQE87" s="60"/>
      <c r="RQF87" s="60"/>
      <c r="RQG87" s="60"/>
      <c r="RQH87" s="60"/>
      <c r="RQI87" s="60"/>
      <c r="RQJ87" s="60"/>
      <c r="RQK87" s="60"/>
      <c r="RQL87" s="60"/>
      <c r="RQM87" s="60"/>
      <c r="RQN87" s="60"/>
      <c r="RQO87" s="60"/>
      <c r="RQP87" s="60"/>
      <c r="RQQ87" s="60"/>
      <c r="RQR87" s="60"/>
      <c r="RQS87" s="60"/>
      <c r="RQT87" s="60"/>
      <c r="RQU87" s="60"/>
      <c r="RQV87" s="60"/>
      <c r="RQW87" s="60"/>
      <c r="RQX87" s="60"/>
      <c r="RQY87" s="60"/>
      <c r="RQZ87" s="60"/>
      <c r="RRA87" s="60"/>
      <c r="RRB87" s="60"/>
      <c r="RRC87" s="60"/>
      <c r="RRD87" s="60"/>
      <c r="RRE87" s="60"/>
      <c r="RRF87" s="60"/>
      <c r="RRG87" s="60"/>
      <c r="RRH87" s="60"/>
      <c r="RRI87" s="60"/>
      <c r="RRJ87" s="60"/>
      <c r="RRK87" s="60"/>
      <c r="RRL87" s="60"/>
      <c r="RRM87" s="60"/>
      <c r="RRN87" s="60"/>
      <c r="RRO87" s="60"/>
      <c r="RRP87" s="60"/>
      <c r="RRQ87" s="60"/>
      <c r="RRR87" s="60"/>
      <c r="RRS87" s="60"/>
      <c r="RRT87" s="60"/>
      <c r="RRU87" s="60"/>
      <c r="RRV87" s="60"/>
      <c r="RRW87" s="60"/>
      <c r="RRX87" s="60"/>
      <c r="RRY87" s="60"/>
      <c r="RRZ87" s="60"/>
      <c r="RSA87" s="60"/>
      <c r="RSB87" s="60"/>
      <c r="RSC87" s="60"/>
      <c r="RSD87" s="60"/>
      <c r="RSE87" s="60"/>
      <c r="RSF87" s="60"/>
      <c r="RSG87" s="60"/>
      <c r="RSH87" s="60"/>
      <c r="RSI87" s="60"/>
      <c r="RSJ87" s="60"/>
      <c r="RSK87" s="60"/>
      <c r="RSL87" s="60"/>
      <c r="RSM87" s="60"/>
      <c r="RSN87" s="60"/>
      <c r="RSO87" s="60"/>
      <c r="RSP87" s="60"/>
      <c r="RSQ87" s="60"/>
      <c r="RSR87" s="60"/>
      <c r="RSS87" s="60"/>
      <c r="RST87" s="60"/>
      <c r="RSU87" s="60"/>
      <c r="RSV87" s="60"/>
      <c r="RSW87" s="60"/>
      <c r="RSX87" s="60"/>
      <c r="RSY87" s="60"/>
      <c r="RSZ87" s="60"/>
      <c r="RTA87" s="60"/>
      <c r="RTB87" s="60"/>
      <c r="RTC87" s="60"/>
      <c r="RTD87" s="60"/>
      <c r="RTE87" s="60"/>
      <c r="RTF87" s="60"/>
      <c r="RTG87" s="60"/>
      <c r="RTH87" s="60"/>
      <c r="RTI87" s="60"/>
      <c r="RTJ87" s="60"/>
      <c r="RTK87" s="60"/>
      <c r="RTL87" s="60"/>
      <c r="RTM87" s="60"/>
      <c r="RTN87" s="60"/>
      <c r="RTO87" s="60"/>
      <c r="RTP87" s="60"/>
      <c r="RTQ87" s="60"/>
      <c r="RTR87" s="60"/>
      <c r="RTS87" s="60"/>
      <c r="RTT87" s="60"/>
      <c r="RTU87" s="60"/>
      <c r="RTV87" s="60"/>
      <c r="RTW87" s="60"/>
      <c r="RTX87" s="60"/>
      <c r="RTY87" s="60"/>
      <c r="RTZ87" s="60"/>
      <c r="RUA87" s="60"/>
      <c r="RUB87" s="60"/>
      <c r="RUC87" s="60"/>
      <c r="RUD87" s="60"/>
      <c r="RUE87" s="60"/>
      <c r="RUF87" s="60"/>
      <c r="RUG87" s="60"/>
      <c r="RUH87" s="60"/>
      <c r="RUI87" s="60"/>
      <c r="RUJ87" s="60"/>
      <c r="RUK87" s="60"/>
      <c r="RUL87" s="60"/>
      <c r="RUM87" s="60"/>
      <c r="RUN87" s="60"/>
      <c r="RUO87" s="60"/>
      <c r="RUP87" s="60"/>
      <c r="RUQ87" s="60"/>
      <c r="RUR87" s="60"/>
      <c r="RUS87" s="60"/>
      <c r="RUT87" s="60"/>
      <c r="RUU87" s="60"/>
      <c r="RUV87" s="60"/>
      <c r="RUW87" s="60"/>
      <c r="RUX87" s="60"/>
      <c r="RUY87" s="60"/>
      <c r="RUZ87" s="60"/>
      <c r="RVA87" s="60"/>
      <c r="RVB87" s="60"/>
      <c r="RVC87" s="60"/>
      <c r="RVD87" s="60"/>
      <c r="RVE87" s="60"/>
      <c r="RVF87" s="60"/>
      <c r="RVG87" s="60"/>
      <c r="RVH87" s="60"/>
      <c r="RVI87" s="60"/>
      <c r="RVJ87" s="60"/>
      <c r="RVK87" s="60"/>
      <c r="RVL87" s="60"/>
      <c r="RVM87" s="60"/>
      <c r="RVN87" s="60"/>
      <c r="RVO87" s="60"/>
      <c r="RVP87" s="60"/>
      <c r="RVQ87" s="60"/>
      <c r="RVR87" s="60"/>
      <c r="RVS87" s="60"/>
      <c r="RVT87" s="60"/>
      <c r="RVU87" s="60"/>
      <c r="RVV87" s="60"/>
      <c r="RVW87" s="60"/>
      <c r="RVX87" s="60"/>
      <c r="RVY87" s="60"/>
      <c r="RVZ87" s="60"/>
      <c r="RWA87" s="60"/>
      <c r="RWB87" s="60"/>
      <c r="RWC87" s="60"/>
      <c r="RWD87" s="60"/>
      <c r="RWE87" s="60"/>
      <c r="RWF87" s="60"/>
      <c r="RWG87" s="60"/>
      <c r="RWH87" s="60"/>
      <c r="RWI87" s="60"/>
      <c r="RWJ87" s="60"/>
      <c r="RWK87" s="60"/>
      <c r="RWL87" s="60"/>
      <c r="RWM87" s="60"/>
      <c r="RWN87" s="60"/>
      <c r="RWO87" s="60"/>
      <c r="RWP87" s="60"/>
      <c r="RWQ87" s="60"/>
      <c r="RWR87" s="60"/>
      <c r="RWS87" s="60"/>
      <c r="RWT87" s="60"/>
      <c r="RWU87" s="60"/>
      <c r="RWV87" s="60"/>
      <c r="RWW87" s="60"/>
      <c r="RWX87" s="60"/>
      <c r="RWY87" s="60"/>
      <c r="RWZ87" s="60"/>
      <c r="RXA87" s="60"/>
      <c r="RXB87" s="60"/>
      <c r="RXC87" s="60"/>
      <c r="RXD87" s="60"/>
      <c r="RXE87" s="60"/>
      <c r="RXF87" s="60"/>
      <c r="RXG87" s="60"/>
      <c r="RXH87" s="60"/>
      <c r="RXI87" s="60"/>
      <c r="RXJ87" s="60"/>
      <c r="RXK87" s="60"/>
      <c r="RXL87" s="60"/>
      <c r="RXM87" s="60"/>
      <c r="RXN87" s="60"/>
      <c r="RXO87" s="60"/>
      <c r="RXP87" s="60"/>
      <c r="RXQ87" s="60"/>
      <c r="RXR87" s="60"/>
      <c r="RXS87" s="60"/>
      <c r="RXT87" s="60"/>
      <c r="RXU87" s="60"/>
      <c r="RXV87" s="60"/>
      <c r="RXW87" s="60"/>
      <c r="RXX87" s="60"/>
      <c r="RXY87" s="60"/>
      <c r="RXZ87" s="60"/>
      <c r="RYA87" s="60"/>
      <c r="RYB87" s="60"/>
      <c r="RYC87" s="60"/>
      <c r="RYD87" s="60"/>
      <c r="RYE87" s="60"/>
      <c r="RYF87" s="60"/>
      <c r="RYG87" s="60"/>
      <c r="RYH87" s="60"/>
      <c r="RYI87" s="60"/>
      <c r="RYJ87" s="60"/>
      <c r="RYK87" s="60"/>
      <c r="RYL87" s="60"/>
      <c r="RYM87" s="60"/>
      <c r="RYN87" s="60"/>
      <c r="RYO87" s="60"/>
      <c r="RYP87" s="60"/>
      <c r="RYQ87" s="60"/>
      <c r="RYR87" s="60"/>
      <c r="RYS87" s="60"/>
      <c r="RYT87" s="60"/>
      <c r="RYU87" s="60"/>
      <c r="RYV87" s="60"/>
      <c r="RYW87" s="60"/>
      <c r="RYX87" s="60"/>
      <c r="RYY87" s="60"/>
      <c r="RYZ87" s="60"/>
      <c r="RZA87" s="60"/>
      <c r="RZB87" s="60"/>
      <c r="RZC87" s="60"/>
      <c r="RZD87" s="60"/>
      <c r="RZE87" s="60"/>
      <c r="RZF87" s="60"/>
      <c r="RZG87" s="60"/>
      <c r="RZH87" s="60"/>
      <c r="RZI87" s="60"/>
      <c r="RZJ87" s="60"/>
      <c r="RZK87" s="60"/>
      <c r="RZL87" s="60"/>
      <c r="RZM87" s="60"/>
      <c r="RZN87" s="60"/>
      <c r="RZO87" s="60"/>
      <c r="RZP87" s="60"/>
      <c r="RZQ87" s="60"/>
      <c r="RZR87" s="60"/>
      <c r="RZS87" s="60"/>
      <c r="RZT87" s="60"/>
      <c r="RZU87" s="60"/>
      <c r="RZV87" s="60"/>
      <c r="RZW87" s="60"/>
      <c r="RZX87" s="60"/>
      <c r="RZY87" s="60"/>
      <c r="RZZ87" s="60"/>
      <c r="SAA87" s="60"/>
      <c r="SAB87" s="60"/>
      <c r="SAC87" s="60"/>
      <c r="SAD87" s="60"/>
      <c r="SAE87" s="60"/>
      <c r="SAF87" s="60"/>
      <c r="SAG87" s="60"/>
      <c r="SAH87" s="60"/>
      <c r="SAI87" s="60"/>
      <c r="SAJ87" s="60"/>
      <c r="SAK87" s="60"/>
      <c r="SAL87" s="60"/>
      <c r="SAM87" s="60"/>
      <c r="SAN87" s="60"/>
      <c r="SAO87" s="60"/>
      <c r="SAP87" s="60"/>
      <c r="SAQ87" s="60"/>
      <c r="SAR87" s="60"/>
      <c r="SAS87" s="60"/>
      <c r="SAT87" s="60"/>
      <c r="SAU87" s="60"/>
      <c r="SAV87" s="60"/>
      <c r="SAW87" s="60"/>
      <c r="SAX87" s="60"/>
      <c r="SAY87" s="60"/>
      <c r="SAZ87" s="60"/>
      <c r="SBA87" s="60"/>
      <c r="SBB87" s="60"/>
      <c r="SBC87" s="60"/>
      <c r="SBD87" s="60"/>
      <c r="SBE87" s="60"/>
      <c r="SBF87" s="60"/>
      <c r="SBG87" s="60"/>
      <c r="SBH87" s="60"/>
      <c r="SBI87" s="60"/>
      <c r="SBJ87" s="60"/>
      <c r="SBK87" s="60"/>
      <c r="SBL87" s="60"/>
      <c r="SBM87" s="60"/>
      <c r="SBN87" s="60"/>
      <c r="SBO87" s="60"/>
      <c r="SBP87" s="60"/>
      <c r="SBQ87" s="60"/>
      <c r="SBR87" s="60"/>
      <c r="SBS87" s="60"/>
      <c r="SBT87" s="60"/>
      <c r="SBU87" s="60"/>
      <c r="SBV87" s="60"/>
      <c r="SBW87" s="60"/>
      <c r="SBX87" s="60"/>
      <c r="SBY87" s="60"/>
      <c r="SBZ87" s="60"/>
      <c r="SCA87" s="60"/>
      <c r="SCB87" s="60"/>
      <c r="SCC87" s="60"/>
      <c r="SCD87" s="60"/>
      <c r="SCE87" s="60"/>
      <c r="SCF87" s="60"/>
      <c r="SCG87" s="60"/>
      <c r="SCH87" s="60"/>
      <c r="SCI87" s="60"/>
      <c r="SCJ87" s="60"/>
      <c r="SCK87" s="60"/>
      <c r="SCL87" s="60"/>
      <c r="SCM87" s="60"/>
      <c r="SCN87" s="60"/>
      <c r="SCO87" s="60"/>
      <c r="SCP87" s="60"/>
      <c r="SCQ87" s="60"/>
      <c r="SCR87" s="60"/>
      <c r="SCS87" s="60"/>
      <c r="SCT87" s="60"/>
      <c r="SCU87" s="60"/>
      <c r="SCV87" s="60"/>
      <c r="SCW87" s="60"/>
      <c r="SCX87" s="60"/>
      <c r="SCY87" s="60"/>
      <c r="SCZ87" s="60"/>
      <c r="SDA87" s="60"/>
      <c r="SDB87" s="60"/>
      <c r="SDC87" s="60"/>
      <c r="SDD87" s="60"/>
      <c r="SDE87" s="60"/>
      <c r="SDF87" s="60"/>
      <c r="SDG87" s="60"/>
      <c r="SDH87" s="60"/>
      <c r="SDI87" s="60"/>
      <c r="SDJ87" s="60"/>
      <c r="SDK87" s="60"/>
      <c r="SDL87" s="60"/>
      <c r="SDM87" s="60"/>
      <c r="SDN87" s="60"/>
      <c r="SDO87" s="60"/>
      <c r="SDP87" s="60"/>
      <c r="SDQ87" s="60"/>
      <c r="SDR87" s="60"/>
      <c r="SDS87" s="60"/>
      <c r="SDT87" s="60"/>
      <c r="SDU87" s="60"/>
      <c r="SDV87" s="60"/>
      <c r="SDW87" s="60"/>
      <c r="SDX87" s="60"/>
      <c r="SDY87" s="60"/>
      <c r="SDZ87" s="60"/>
      <c r="SEA87" s="60"/>
      <c r="SEB87" s="60"/>
      <c r="SEC87" s="60"/>
      <c r="SED87" s="60"/>
      <c r="SEE87" s="60"/>
      <c r="SEF87" s="60"/>
      <c r="SEG87" s="60"/>
      <c r="SEH87" s="60"/>
      <c r="SEI87" s="60"/>
      <c r="SEJ87" s="60"/>
      <c r="SEK87" s="60"/>
      <c r="SEL87" s="60"/>
      <c r="SEM87" s="60"/>
      <c r="SEN87" s="60"/>
      <c r="SEO87" s="60"/>
      <c r="SEP87" s="60"/>
      <c r="SEQ87" s="60"/>
      <c r="SER87" s="60"/>
      <c r="SES87" s="60"/>
      <c r="SET87" s="60"/>
      <c r="SEU87" s="60"/>
      <c r="SEV87" s="60"/>
      <c r="SEW87" s="60"/>
      <c r="SEX87" s="60"/>
      <c r="SEY87" s="60"/>
      <c r="SEZ87" s="60"/>
      <c r="SFA87" s="60"/>
      <c r="SFB87" s="60"/>
      <c r="SFC87" s="60"/>
      <c r="SFD87" s="60"/>
      <c r="SFE87" s="60"/>
      <c r="SFF87" s="60"/>
      <c r="SFG87" s="60"/>
      <c r="SFH87" s="60"/>
      <c r="SFI87" s="60"/>
      <c r="SFJ87" s="60"/>
      <c r="SFK87" s="60"/>
      <c r="SFL87" s="60"/>
      <c r="SFM87" s="60"/>
      <c r="SFN87" s="60"/>
      <c r="SFO87" s="60"/>
      <c r="SFP87" s="60"/>
      <c r="SFQ87" s="60"/>
      <c r="SFR87" s="60"/>
      <c r="SFS87" s="60"/>
      <c r="SFT87" s="60"/>
      <c r="SFU87" s="60"/>
      <c r="SFV87" s="60"/>
      <c r="SFW87" s="60"/>
      <c r="SFX87" s="60"/>
      <c r="SFY87" s="60"/>
      <c r="SFZ87" s="60"/>
      <c r="SGA87" s="60"/>
      <c r="SGB87" s="60"/>
      <c r="SGC87" s="60"/>
      <c r="SGD87" s="60"/>
      <c r="SGE87" s="60"/>
      <c r="SGF87" s="60"/>
      <c r="SGG87" s="60"/>
      <c r="SGH87" s="60"/>
      <c r="SGI87" s="60"/>
      <c r="SGJ87" s="60"/>
      <c r="SGK87" s="60"/>
      <c r="SGL87" s="60"/>
      <c r="SGM87" s="60"/>
      <c r="SGN87" s="60"/>
      <c r="SGO87" s="60"/>
      <c r="SGP87" s="60"/>
      <c r="SGQ87" s="60"/>
      <c r="SGR87" s="60"/>
      <c r="SGS87" s="60"/>
      <c r="SGT87" s="60"/>
      <c r="SGU87" s="60"/>
      <c r="SGV87" s="60"/>
      <c r="SGW87" s="60"/>
      <c r="SGX87" s="60"/>
      <c r="SGY87" s="60"/>
      <c r="SGZ87" s="60"/>
      <c r="SHA87" s="60"/>
      <c r="SHB87" s="60"/>
      <c r="SHC87" s="60"/>
      <c r="SHD87" s="60"/>
      <c r="SHE87" s="60"/>
      <c r="SHF87" s="60"/>
      <c r="SHG87" s="60"/>
      <c r="SHH87" s="60"/>
      <c r="SHI87" s="60"/>
      <c r="SHJ87" s="60"/>
      <c r="SHK87" s="60"/>
      <c r="SHL87" s="60"/>
      <c r="SHM87" s="60"/>
      <c r="SHN87" s="60"/>
      <c r="SHO87" s="60"/>
      <c r="SHP87" s="60"/>
      <c r="SHQ87" s="60"/>
      <c r="SHR87" s="60"/>
      <c r="SHS87" s="60"/>
      <c r="SHT87" s="60"/>
      <c r="SHU87" s="60"/>
      <c r="SHV87" s="60"/>
      <c r="SHW87" s="60"/>
      <c r="SHX87" s="60"/>
      <c r="SHY87" s="60"/>
      <c r="SHZ87" s="60"/>
      <c r="SIA87" s="60"/>
      <c r="SIB87" s="60"/>
      <c r="SIC87" s="60"/>
      <c r="SID87" s="60"/>
      <c r="SIE87" s="60"/>
      <c r="SIF87" s="60"/>
      <c r="SIG87" s="60"/>
      <c r="SIH87" s="60"/>
      <c r="SII87" s="60"/>
      <c r="SIJ87" s="60"/>
      <c r="SIK87" s="60"/>
      <c r="SIL87" s="60"/>
      <c r="SIM87" s="60"/>
      <c r="SIN87" s="60"/>
      <c r="SIO87" s="60"/>
      <c r="SIP87" s="60"/>
      <c r="SIQ87" s="60"/>
      <c r="SIR87" s="60"/>
      <c r="SIS87" s="60"/>
      <c r="SIT87" s="60"/>
      <c r="SIU87" s="60"/>
      <c r="SIV87" s="60"/>
      <c r="SIW87" s="60"/>
      <c r="SIX87" s="60"/>
      <c r="SIY87" s="60"/>
      <c r="SIZ87" s="60"/>
      <c r="SJA87" s="60"/>
      <c r="SJB87" s="60"/>
      <c r="SJC87" s="60"/>
      <c r="SJD87" s="60"/>
      <c r="SJE87" s="60"/>
      <c r="SJF87" s="60"/>
      <c r="SJG87" s="60"/>
      <c r="SJH87" s="60"/>
      <c r="SJI87" s="60"/>
      <c r="SJJ87" s="60"/>
      <c r="SJK87" s="60"/>
      <c r="SJL87" s="60"/>
      <c r="SJM87" s="60"/>
      <c r="SJN87" s="60"/>
      <c r="SJO87" s="60"/>
      <c r="SJP87" s="60"/>
      <c r="SJQ87" s="60"/>
      <c r="SJR87" s="60"/>
      <c r="SJS87" s="60"/>
      <c r="SJT87" s="60"/>
      <c r="SJU87" s="60"/>
      <c r="SJV87" s="60"/>
      <c r="SJW87" s="60"/>
      <c r="SJX87" s="60"/>
      <c r="SJY87" s="60"/>
      <c r="SJZ87" s="60"/>
      <c r="SKA87" s="60"/>
      <c r="SKB87" s="60"/>
      <c r="SKC87" s="60"/>
      <c r="SKD87" s="60"/>
      <c r="SKE87" s="60"/>
      <c r="SKF87" s="60"/>
      <c r="SKG87" s="60"/>
      <c r="SKH87" s="60"/>
      <c r="SKI87" s="60"/>
      <c r="SKJ87" s="60"/>
      <c r="SKK87" s="60"/>
      <c r="SKL87" s="60"/>
      <c r="SKM87" s="60"/>
      <c r="SKN87" s="60"/>
      <c r="SKO87" s="60"/>
      <c r="SKP87" s="60"/>
      <c r="SKQ87" s="60"/>
      <c r="SKR87" s="60"/>
      <c r="SKS87" s="60"/>
      <c r="SKT87" s="60"/>
      <c r="SKU87" s="60"/>
      <c r="SKV87" s="60"/>
      <c r="SKW87" s="60"/>
      <c r="SKX87" s="60"/>
      <c r="SKY87" s="60"/>
      <c r="SKZ87" s="60"/>
      <c r="SLA87" s="60"/>
      <c r="SLB87" s="60"/>
      <c r="SLC87" s="60"/>
      <c r="SLD87" s="60"/>
      <c r="SLE87" s="60"/>
      <c r="SLF87" s="60"/>
      <c r="SLG87" s="60"/>
      <c r="SLH87" s="60"/>
      <c r="SLI87" s="60"/>
      <c r="SLJ87" s="60"/>
      <c r="SLK87" s="60"/>
      <c r="SLL87" s="60"/>
      <c r="SLM87" s="60"/>
      <c r="SLN87" s="60"/>
      <c r="SLO87" s="60"/>
      <c r="SLP87" s="60"/>
      <c r="SLQ87" s="60"/>
      <c r="SLR87" s="60"/>
      <c r="SLS87" s="60"/>
      <c r="SLT87" s="60"/>
      <c r="SLU87" s="60"/>
      <c r="SLV87" s="60"/>
      <c r="SLW87" s="60"/>
      <c r="SLX87" s="60"/>
      <c r="SLY87" s="60"/>
      <c r="SLZ87" s="60"/>
      <c r="SMA87" s="60"/>
      <c r="SMB87" s="60"/>
      <c r="SMC87" s="60"/>
      <c r="SMD87" s="60"/>
      <c r="SME87" s="60"/>
      <c r="SMF87" s="60"/>
      <c r="SMG87" s="60"/>
      <c r="SMH87" s="60"/>
      <c r="SMI87" s="60"/>
      <c r="SMJ87" s="60"/>
      <c r="SMK87" s="60"/>
      <c r="SML87" s="60"/>
      <c r="SMM87" s="60"/>
      <c r="SMN87" s="60"/>
      <c r="SMO87" s="60"/>
      <c r="SMP87" s="60"/>
      <c r="SMQ87" s="60"/>
      <c r="SMR87" s="60"/>
      <c r="SMS87" s="60"/>
      <c r="SMT87" s="60"/>
      <c r="SMU87" s="60"/>
      <c r="SMV87" s="60"/>
      <c r="SMW87" s="60"/>
      <c r="SMX87" s="60"/>
      <c r="SMY87" s="60"/>
      <c r="SMZ87" s="60"/>
      <c r="SNA87" s="60"/>
      <c r="SNB87" s="60"/>
      <c r="SNC87" s="60"/>
      <c r="SND87" s="60"/>
      <c r="SNE87" s="60"/>
      <c r="SNF87" s="60"/>
      <c r="SNG87" s="60"/>
      <c r="SNH87" s="60"/>
      <c r="SNI87" s="60"/>
      <c r="SNJ87" s="60"/>
      <c r="SNK87" s="60"/>
      <c r="SNL87" s="60"/>
      <c r="SNM87" s="60"/>
      <c r="SNN87" s="60"/>
      <c r="SNO87" s="60"/>
      <c r="SNP87" s="60"/>
      <c r="SNQ87" s="60"/>
      <c r="SNR87" s="60"/>
      <c r="SNS87" s="60"/>
      <c r="SNT87" s="60"/>
      <c r="SNU87" s="60"/>
      <c r="SNV87" s="60"/>
      <c r="SNW87" s="60"/>
      <c r="SNX87" s="60"/>
      <c r="SNY87" s="60"/>
      <c r="SNZ87" s="60"/>
      <c r="SOA87" s="60"/>
      <c r="SOB87" s="60"/>
      <c r="SOC87" s="60"/>
      <c r="SOD87" s="60"/>
      <c r="SOE87" s="60"/>
      <c r="SOF87" s="60"/>
      <c r="SOG87" s="60"/>
      <c r="SOH87" s="60"/>
      <c r="SOI87" s="60"/>
      <c r="SOJ87" s="60"/>
      <c r="SOK87" s="60"/>
      <c r="SOL87" s="60"/>
      <c r="SOM87" s="60"/>
      <c r="SON87" s="60"/>
      <c r="SOO87" s="60"/>
      <c r="SOP87" s="60"/>
      <c r="SOQ87" s="60"/>
      <c r="SOR87" s="60"/>
      <c r="SOS87" s="60"/>
      <c r="SOT87" s="60"/>
      <c r="SOU87" s="60"/>
      <c r="SOV87" s="60"/>
      <c r="SOW87" s="60"/>
      <c r="SOX87" s="60"/>
      <c r="SOY87" s="60"/>
      <c r="SOZ87" s="60"/>
      <c r="SPA87" s="60"/>
      <c r="SPB87" s="60"/>
      <c r="SPC87" s="60"/>
      <c r="SPD87" s="60"/>
      <c r="SPE87" s="60"/>
      <c r="SPF87" s="60"/>
      <c r="SPG87" s="60"/>
      <c r="SPH87" s="60"/>
      <c r="SPI87" s="60"/>
      <c r="SPJ87" s="60"/>
      <c r="SPK87" s="60"/>
      <c r="SPL87" s="60"/>
      <c r="SPM87" s="60"/>
      <c r="SPN87" s="60"/>
      <c r="SPO87" s="60"/>
      <c r="SPP87" s="60"/>
      <c r="SPQ87" s="60"/>
      <c r="SPR87" s="60"/>
      <c r="SPS87" s="60"/>
      <c r="SPT87" s="60"/>
      <c r="SPU87" s="60"/>
      <c r="SPV87" s="60"/>
      <c r="SPW87" s="60"/>
      <c r="SPX87" s="60"/>
      <c r="SPY87" s="60"/>
      <c r="SPZ87" s="60"/>
      <c r="SQA87" s="60"/>
      <c r="SQB87" s="60"/>
      <c r="SQC87" s="60"/>
      <c r="SQD87" s="60"/>
      <c r="SQE87" s="60"/>
      <c r="SQF87" s="60"/>
      <c r="SQG87" s="60"/>
      <c r="SQH87" s="60"/>
      <c r="SQI87" s="60"/>
      <c r="SQJ87" s="60"/>
      <c r="SQK87" s="60"/>
      <c r="SQL87" s="60"/>
      <c r="SQM87" s="60"/>
      <c r="SQN87" s="60"/>
      <c r="SQO87" s="60"/>
      <c r="SQP87" s="60"/>
      <c r="SQQ87" s="60"/>
      <c r="SQR87" s="60"/>
      <c r="SQS87" s="60"/>
      <c r="SQT87" s="60"/>
      <c r="SQU87" s="60"/>
      <c r="SQV87" s="60"/>
      <c r="SQW87" s="60"/>
      <c r="SQX87" s="60"/>
      <c r="SQY87" s="60"/>
      <c r="SQZ87" s="60"/>
      <c r="SRA87" s="60"/>
      <c r="SRB87" s="60"/>
      <c r="SRC87" s="60"/>
      <c r="SRD87" s="60"/>
      <c r="SRE87" s="60"/>
      <c r="SRF87" s="60"/>
      <c r="SRG87" s="60"/>
      <c r="SRH87" s="60"/>
      <c r="SRI87" s="60"/>
      <c r="SRJ87" s="60"/>
      <c r="SRK87" s="60"/>
      <c r="SRL87" s="60"/>
      <c r="SRM87" s="60"/>
      <c r="SRN87" s="60"/>
      <c r="SRO87" s="60"/>
      <c r="SRP87" s="60"/>
      <c r="SRQ87" s="60"/>
      <c r="SRR87" s="60"/>
      <c r="SRS87" s="60"/>
      <c r="SRT87" s="60"/>
      <c r="SRU87" s="60"/>
      <c r="SRV87" s="60"/>
      <c r="SRW87" s="60"/>
      <c r="SRX87" s="60"/>
      <c r="SRY87" s="60"/>
      <c r="SRZ87" s="60"/>
      <c r="SSA87" s="60"/>
      <c r="SSB87" s="60"/>
      <c r="SSC87" s="60"/>
      <c r="SSD87" s="60"/>
      <c r="SSE87" s="60"/>
      <c r="SSF87" s="60"/>
      <c r="SSG87" s="60"/>
      <c r="SSH87" s="60"/>
      <c r="SSI87" s="60"/>
      <c r="SSJ87" s="60"/>
      <c r="SSK87" s="60"/>
      <c r="SSL87" s="60"/>
      <c r="SSM87" s="60"/>
      <c r="SSN87" s="60"/>
      <c r="SSO87" s="60"/>
      <c r="SSP87" s="60"/>
      <c r="SSQ87" s="60"/>
      <c r="SSR87" s="60"/>
      <c r="SSS87" s="60"/>
      <c r="SST87" s="60"/>
      <c r="SSU87" s="60"/>
      <c r="SSV87" s="60"/>
      <c r="SSW87" s="60"/>
      <c r="SSX87" s="60"/>
      <c r="SSY87" s="60"/>
      <c r="SSZ87" s="60"/>
      <c r="STA87" s="60"/>
      <c r="STB87" s="60"/>
      <c r="STC87" s="60"/>
      <c r="STD87" s="60"/>
      <c r="STE87" s="60"/>
      <c r="STF87" s="60"/>
      <c r="STG87" s="60"/>
      <c r="STH87" s="60"/>
      <c r="STI87" s="60"/>
      <c r="STJ87" s="60"/>
      <c r="STK87" s="60"/>
      <c r="STL87" s="60"/>
      <c r="STM87" s="60"/>
      <c r="STN87" s="60"/>
      <c r="STO87" s="60"/>
      <c r="STP87" s="60"/>
      <c r="STQ87" s="60"/>
      <c r="STR87" s="60"/>
      <c r="STS87" s="60"/>
      <c r="STT87" s="60"/>
      <c r="STU87" s="60"/>
      <c r="STV87" s="60"/>
      <c r="STW87" s="60"/>
      <c r="STX87" s="60"/>
      <c r="STY87" s="60"/>
      <c r="STZ87" s="60"/>
      <c r="SUA87" s="60"/>
      <c r="SUB87" s="60"/>
      <c r="SUC87" s="60"/>
      <c r="SUD87" s="60"/>
      <c r="SUE87" s="60"/>
      <c r="SUF87" s="60"/>
      <c r="SUG87" s="60"/>
      <c r="SUH87" s="60"/>
      <c r="SUI87" s="60"/>
      <c r="SUJ87" s="60"/>
      <c r="SUK87" s="60"/>
      <c r="SUL87" s="60"/>
      <c r="SUM87" s="60"/>
      <c r="SUN87" s="60"/>
      <c r="SUO87" s="60"/>
      <c r="SUP87" s="60"/>
      <c r="SUQ87" s="60"/>
      <c r="SUR87" s="60"/>
      <c r="SUS87" s="60"/>
      <c r="SUT87" s="60"/>
      <c r="SUU87" s="60"/>
      <c r="SUV87" s="60"/>
      <c r="SUW87" s="60"/>
      <c r="SUX87" s="60"/>
      <c r="SUY87" s="60"/>
      <c r="SUZ87" s="60"/>
      <c r="SVA87" s="60"/>
      <c r="SVB87" s="60"/>
      <c r="SVC87" s="60"/>
      <c r="SVD87" s="60"/>
      <c r="SVE87" s="60"/>
      <c r="SVF87" s="60"/>
      <c r="SVG87" s="60"/>
      <c r="SVH87" s="60"/>
      <c r="SVI87" s="60"/>
      <c r="SVJ87" s="60"/>
      <c r="SVK87" s="60"/>
      <c r="SVL87" s="60"/>
      <c r="SVM87" s="60"/>
      <c r="SVN87" s="60"/>
      <c r="SVO87" s="60"/>
      <c r="SVP87" s="60"/>
      <c r="SVQ87" s="60"/>
      <c r="SVR87" s="60"/>
      <c r="SVS87" s="60"/>
      <c r="SVT87" s="60"/>
      <c r="SVU87" s="60"/>
      <c r="SVV87" s="60"/>
      <c r="SVW87" s="60"/>
      <c r="SVX87" s="60"/>
      <c r="SVY87" s="60"/>
      <c r="SVZ87" s="60"/>
      <c r="SWA87" s="60"/>
      <c r="SWB87" s="60"/>
      <c r="SWC87" s="60"/>
      <c r="SWD87" s="60"/>
      <c r="SWE87" s="60"/>
      <c r="SWF87" s="60"/>
      <c r="SWG87" s="60"/>
      <c r="SWH87" s="60"/>
      <c r="SWI87" s="60"/>
      <c r="SWJ87" s="60"/>
      <c r="SWK87" s="60"/>
      <c r="SWL87" s="60"/>
      <c r="SWM87" s="60"/>
      <c r="SWN87" s="60"/>
      <c r="SWO87" s="60"/>
      <c r="SWP87" s="60"/>
      <c r="SWQ87" s="60"/>
      <c r="SWR87" s="60"/>
      <c r="SWS87" s="60"/>
      <c r="SWT87" s="60"/>
      <c r="SWU87" s="60"/>
      <c r="SWV87" s="60"/>
      <c r="SWW87" s="60"/>
      <c r="SWX87" s="60"/>
      <c r="SWY87" s="60"/>
      <c r="SWZ87" s="60"/>
      <c r="SXA87" s="60"/>
      <c r="SXB87" s="60"/>
      <c r="SXC87" s="60"/>
      <c r="SXD87" s="60"/>
      <c r="SXE87" s="60"/>
      <c r="SXF87" s="60"/>
      <c r="SXG87" s="60"/>
      <c r="SXH87" s="60"/>
      <c r="SXI87" s="60"/>
      <c r="SXJ87" s="60"/>
      <c r="SXK87" s="60"/>
      <c r="SXL87" s="60"/>
      <c r="SXM87" s="60"/>
      <c r="SXN87" s="60"/>
      <c r="SXO87" s="60"/>
      <c r="SXP87" s="60"/>
      <c r="SXQ87" s="60"/>
      <c r="SXR87" s="60"/>
      <c r="SXS87" s="60"/>
      <c r="SXT87" s="60"/>
      <c r="SXU87" s="60"/>
      <c r="SXV87" s="60"/>
      <c r="SXW87" s="60"/>
      <c r="SXX87" s="60"/>
      <c r="SXY87" s="60"/>
      <c r="SXZ87" s="60"/>
      <c r="SYA87" s="60"/>
      <c r="SYB87" s="60"/>
      <c r="SYC87" s="60"/>
      <c r="SYD87" s="60"/>
      <c r="SYE87" s="60"/>
      <c r="SYF87" s="60"/>
      <c r="SYG87" s="60"/>
      <c r="SYH87" s="60"/>
      <c r="SYI87" s="60"/>
      <c r="SYJ87" s="60"/>
      <c r="SYK87" s="60"/>
      <c r="SYL87" s="60"/>
      <c r="SYM87" s="60"/>
      <c r="SYN87" s="60"/>
      <c r="SYO87" s="60"/>
      <c r="SYP87" s="60"/>
      <c r="SYQ87" s="60"/>
      <c r="SYR87" s="60"/>
      <c r="SYS87" s="60"/>
      <c r="SYT87" s="60"/>
      <c r="SYU87" s="60"/>
      <c r="SYV87" s="60"/>
      <c r="SYW87" s="60"/>
      <c r="SYX87" s="60"/>
      <c r="SYY87" s="60"/>
      <c r="SYZ87" s="60"/>
      <c r="SZA87" s="60"/>
      <c r="SZB87" s="60"/>
      <c r="SZC87" s="60"/>
      <c r="SZD87" s="60"/>
      <c r="SZE87" s="60"/>
      <c r="SZF87" s="60"/>
      <c r="SZG87" s="60"/>
      <c r="SZH87" s="60"/>
      <c r="SZI87" s="60"/>
      <c r="SZJ87" s="60"/>
      <c r="SZK87" s="60"/>
      <c r="SZL87" s="60"/>
      <c r="SZM87" s="60"/>
      <c r="SZN87" s="60"/>
      <c r="SZO87" s="60"/>
      <c r="SZP87" s="60"/>
      <c r="SZQ87" s="60"/>
      <c r="SZR87" s="60"/>
      <c r="SZS87" s="60"/>
      <c r="SZT87" s="60"/>
      <c r="SZU87" s="60"/>
      <c r="SZV87" s="60"/>
      <c r="SZW87" s="60"/>
      <c r="SZX87" s="60"/>
      <c r="SZY87" s="60"/>
      <c r="SZZ87" s="60"/>
      <c r="TAA87" s="60"/>
      <c r="TAB87" s="60"/>
      <c r="TAC87" s="60"/>
      <c r="TAD87" s="60"/>
      <c r="TAE87" s="60"/>
      <c r="TAF87" s="60"/>
      <c r="TAG87" s="60"/>
      <c r="TAH87" s="60"/>
      <c r="TAI87" s="60"/>
      <c r="TAJ87" s="60"/>
      <c r="TAK87" s="60"/>
      <c r="TAL87" s="60"/>
      <c r="TAM87" s="60"/>
      <c r="TAN87" s="60"/>
      <c r="TAO87" s="60"/>
      <c r="TAP87" s="60"/>
      <c r="TAQ87" s="60"/>
      <c r="TAR87" s="60"/>
      <c r="TAS87" s="60"/>
      <c r="TAT87" s="60"/>
      <c r="TAU87" s="60"/>
      <c r="TAV87" s="60"/>
      <c r="TAW87" s="60"/>
      <c r="TAX87" s="60"/>
      <c r="TAY87" s="60"/>
      <c r="TAZ87" s="60"/>
      <c r="TBA87" s="60"/>
      <c r="TBB87" s="60"/>
      <c r="TBC87" s="60"/>
      <c r="TBD87" s="60"/>
      <c r="TBE87" s="60"/>
      <c r="TBF87" s="60"/>
      <c r="TBG87" s="60"/>
      <c r="TBH87" s="60"/>
      <c r="TBI87" s="60"/>
      <c r="TBJ87" s="60"/>
      <c r="TBK87" s="60"/>
      <c r="TBL87" s="60"/>
      <c r="TBM87" s="60"/>
      <c r="TBN87" s="60"/>
      <c r="TBO87" s="60"/>
      <c r="TBP87" s="60"/>
      <c r="TBQ87" s="60"/>
      <c r="TBR87" s="60"/>
      <c r="TBS87" s="60"/>
      <c r="TBT87" s="60"/>
      <c r="TBU87" s="60"/>
      <c r="TBV87" s="60"/>
      <c r="TBW87" s="60"/>
      <c r="TBX87" s="60"/>
      <c r="TBY87" s="60"/>
      <c r="TBZ87" s="60"/>
      <c r="TCA87" s="60"/>
      <c r="TCB87" s="60"/>
      <c r="TCC87" s="60"/>
      <c r="TCD87" s="60"/>
      <c r="TCE87" s="60"/>
      <c r="TCF87" s="60"/>
      <c r="TCG87" s="60"/>
      <c r="TCH87" s="60"/>
      <c r="TCI87" s="60"/>
      <c r="TCJ87" s="60"/>
      <c r="TCK87" s="60"/>
      <c r="TCL87" s="60"/>
      <c r="TCM87" s="60"/>
      <c r="TCN87" s="60"/>
      <c r="TCO87" s="60"/>
      <c r="TCP87" s="60"/>
      <c r="TCQ87" s="60"/>
      <c r="TCR87" s="60"/>
      <c r="TCS87" s="60"/>
      <c r="TCT87" s="60"/>
      <c r="TCU87" s="60"/>
      <c r="TCV87" s="60"/>
      <c r="TCW87" s="60"/>
      <c r="TCX87" s="60"/>
      <c r="TCY87" s="60"/>
      <c r="TCZ87" s="60"/>
      <c r="TDA87" s="60"/>
      <c r="TDB87" s="60"/>
      <c r="TDC87" s="60"/>
      <c r="TDD87" s="60"/>
      <c r="TDE87" s="60"/>
      <c r="TDF87" s="60"/>
      <c r="TDG87" s="60"/>
      <c r="TDH87" s="60"/>
      <c r="TDI87" s="60"/>
      <c r="TDJ87" s="60"/>
      <c r="TDK87" s="60"/>
      <c r="TDL87" s="60"/>
      <c r="TDM87" s="60"/>
      <c r="TDN87" s="60"/>
      <c r="TDO87" s="60"/>
      <c r="TDP87" s="60"/>
      <c r="TDQ87" s="60"/>
      <c r="TDR87" s="60"/>
      <c r="TDS87" s="60"/>
      <c r="TDT87" s="60"/>
      <c r="TDU87" s="60"/>
      <c r="TDV87" s="60"/>
      <c r="TDW87" s="60"/>
      <c r="TDX87" s="60"/>
      <c r="TDY87" s="60"/>
      <c r="TDZ87" s="60"/>
      <c r="TEA87" s="60"/>
      <c r="TEB87" s="60"/>
      <c r="TEC87" s="60"/>
      <c r="TED87" s="60"/>
      <c r="TEE87" s="60"/>
      <c r="TEF87" s="60"/>
      <c r="TEG87" s="60"/>
      <c r="TEH87" s="60"/>
      <c r="TEI87" s="60"/>
      <c r="TEJ87" s="60"/>
      <c r="TEK87" s="60"/>
      <c r="TEL87" s="60"/>
      <c r="TEM87" s="60"/>
      <c r="TEN87" s="60"/>
      <c r="TEO87" s="60"/>
      <c r="TEP87" s="60"/>
      <c r="TEQ87" s="60"/>
      <c r="TER87" s="60"/>
      <c r="TES87" s="60"/>
      <c r="TET87" s="60"/>
      <c r="TEU87" s="60"/>
      <c r="TEV87" s="60"/>
      <c r="TEW87" s="60"/>
      <c r="TEX87" s="60"/>
      <c r="TEY87" s="60"/>
      <c r="TEZ87" s="60"/>
      <c r="TFA87" s="60"/>
      <c r="TFB87" s="60"/>
      <c r="TFC87" s="60"/>
      <c r="TFD87" s="60"/>
      <c r="TFE87" s="60"/>
      <c r="TFF87" s="60"/>
      <c r="TFG87" s="60"/>
      <c r="TFH87" s="60"/>
      <c r="TFI87" s="60"/>
      <c r="TFJ87" s="60"/>
      <c r="TFK87" s="60"/>
      <c r="TFL87" s="60"/>
      <c r="TFM87" s="60"/>
      <c r="TFN87" s="60"/>
      <c r="TFO87" s="60"/>
      <c r="TFP87" s="60"/>
      <c r="TFQ87" s="60"/>
      <c r="TFR87" s="60"/>
      <c r="TFS87" s="60"/>
      <c r="TFT87" s="60"/>
      <c r="TFU87" s="60"/>
      <c r="TFV87" s="60"/>
      <c r="TFW87" s="60"/>
      <c r="TFX87" s="60"/>
      <c r="TFY87" s="60"/>
      <c r="TFZ87" s="60"/>
      <c r="TGA87" s="60"/>
      <c r="TGB87" s="60"/>
      <c r="TGC87" s="60"/>
      <c r="TGD87" s="60"/>
      <c r="TGE87" s="60"/>
      <c r="TGF87" s="60"/>
      <c r="TGG87" s="60"/>
      <c r="TGH87" s="60"/>
      <c r="TGI87" s="60"/>
      <c r="TGJ87" s="60"/>
      <c r="TGK87" s="60"/>
      <c r="TGL87" s="60"/>
      <c r="TGM87" s="60"/>
      <c r="TGN87" s="60"/>
      <c r="TGO87" s="60"/>
      <c r="TGP87" s="60"/>
      <c r="TGQ87" s="60"/>
      <c r="TGR87" s="60"/>
      <c r="TGS87" s="60"/>
      <c r="TGT87" s="60"/>
      <c r="TGU87" s="60"/>
      <c r="TGV87" s="60"/>
      <c r="TGW87" s="60"/>
      <c r="TGX87" s="60"/>
      <c r="TGY87" s="60"/>
      <c r="TGZ87" s="60"/>
      <c r="THA87" s="60"/>
      <c r="THB87" s="60"/>
      <c r="THC87" s="60"/>
      <c r="THD87" s="60"/>
      <c r="THE87" s="60"/>
      <c r="THF87" s="60"/>
      <c r="THG87" s="60"/>
      <c r="THH87" s="60"/>
      <c r="THI87" s="60"/>
      <c r="THJ87" s="60"/>
      <c r="THK87" s="60"/>
      <c r="THL87" s="60"/>
      <c r="THM87" s="60"/>
      <c r="THN87" s="60"/>
      <c r="THO87" s="60"/>
      <c r="THP87" s="60"/>
      <c r="THQ87" s="60"/>
      <c r="THR87" s="60"/>
      <c r="THS87" s="60"/>
      <c r="THT87" s="60"/>
      <c r="THU87" s="60"/>
      <c r="THV87" s="60"/>
      <c r="THW87" s="60"/>
      <c r="THX87" s="60"/>
      <c r="THY87" s="60"/>
      <c r="THZ87" s="60"/>
      <c r="TIA87" s="60"/>
      <c r="TIB87" s="60"/>
      <c r="TIC87" s="60"/>
      <c r="TID87" s="60"/>
      <c r="TIE87" s="60"/>
      <c r="TIF87" s="60"/>
      <c r="TIG87" s="60"/>
      <c r="TIH87" s="60"/>
      <c r="TII87" s="60"/>
      <c r="TIJ87" s="60"/>
      <c r="TIK87" s="60"/>
      <c r="TIL87" s="60"/>
      <c r="TIM87" s="60"/>
      <c r="TIN87" s="60"/>
      <c r="TIO87" s="60"/>
      <c r="TIP87" s="60"/>
      <c r="TIQ87" s="60"/>
      <c r="TIR87" s="60"/>
      <c r="TIS87" s="60"/>
      <c r="TIT87" s="60"/>
      <c r="TIU87" s="60"/>
      <c r="TIV87" s="60"/>
      <c r="TIW87" s="60"/>
      <c r="TIX87" s="60"/>
      <c r="TIY87" s="60"/>
      <c r="TIZ87" s="60"/>
      <c r="TJA87" s="60"/>
      <c r="TJB87" s="60"/>
      <c r="TJC87" s="60"/>
      <c r="TJD87" s="60"/>
      <c r="TJE87" s="60"/>
      <c r="TJF87" s="60"/>
      <c r="TJG87" s="60"/>
      <c r="TJH87" s="60"/>
      <c r="TJI87" s="60"/>
      <c r="TJJ87" s="60"/>
      <c r="TJK87" s="60"/>
      <c r="TJL87" s="60"/>
      <c r="TJM87" s="60"/>
      <c r="TJN87" s="60"/>
      <c r="TJO87" s="60"/>
      <c r="TJP87" s="60"/>
      <c r="TJQ87" s="60"/>
      <c r="TJR87" s="60"/>
      <c r="TJS87" s="60"/>
      <c r="TJT87" s="60"/>
      <c r="TJU87" s="60"/>
      <c r="TJV87" s="60"/>
      <c r="TJW87" s="60"/>
      <c r="TJX87" s="60"/>
      <c r="TJY87" s="60"/>
      <c r="TJZ87" s="60"/>
      <c r="TKA87" s="60"/>
      <c r="TKB87" s="60"/>
      <c r="TKC87" s="60"/>
      <c r="TKD87" s="60"/>
      <c r="TKE87" s="60"/>
      <c r="TKF87" s="60"/>
      <c r="TKG87" s="60"/>
      <c r="TKH87" s="60"/>
      <c r="TKI87" s="60"/>
      <c r="TKJ87" s="60"/>
      <c r="TKK87" s="60"/>
      <c r="TKL87" s="60"/>
      <c r="TKM87" s="60"/>
      <c r="TKN87" s="60"/>
      <c r="TKO87" s="60"/>
      <c r="TKP87" s="60"/>
      <c r="TKQ87" s="60"/>
      <c r="TKR87" s="60"/>
      <c r="TKS87" s="60"/>
      <c r="TKT87" s="60"/>
      <c r="TKU87" s="60"/>
      <c r="TKV87" s="60"/>
      <c r="TKW87" s="60"/>
      <c r="TKX87" s="60"/>
      <c r="TKY87" s="60"/>
      <c r="TKZ87" s="60"/>
      <c r="TLA87" s="60"/>
      <c r="TLB87" s="60"/>
      <c r="TLC87" s="60"/>
      <c r="TLD87" s="60"/>
      <c r="TLE87" s="60"/>
      <c r="TLF87" s="60"/>
      <c r="TLG87" s="60"/>
      <c r="TLH87" s="60"/>
      <c r="TLI87" s="60"/>
      <c r="TLJ87" s="60"/>
      <c r="TLK87" s="60"/>
      <c r="TLL87" s="60"/>
      <c r="TLM87" s="60"/>
      <c r="TLN87" s="60"/>
      <c r="TLO87" s="60"/>
      <c r="TLP87" s="60"/>
      <c r="TLQ87" s="60"/>
      <c r="TLR87" s="60"/>
      <c r="TLS87" s="60"/>
      <c r="TLT87" s="60"/>
      <c r="TLU87" s="60"/>
      <c r="TLV87" s="60"/>
      <c r="TLW87" s="60"/>
      <c r="TLX87" s="60"/>
      <c r="TLY87" s="60"/>
      <c r="TLZ87" s="60"/>
      <c r="TMA87" s="60"/>
      <c r="TMB87" s="60"/>
      <c r="TMC87" s="60"/>
      <c r="TMD87" s="60"/>
      <c r="TME87" s="60"/>
      <c r="TMF87" s="60"/>
      <c r="TMG87" s="60"/>
      <c r="TMH87" s="60"/>
      <c r="TMI87" s="60"/>
      <c r="TMJ87" s="60"/>
      <c r="TMK87" s="60"/>
      <c r="TML87" s="60"/>
      <c r="TMM87" s="60"/>
      <c r="TMN87" s="60"/>
      <c r="TMO87" s="60"/>
      <c r="TMP87" s="60"/>
      <c r="TMQ87" s="60"/>
      <c r="TMR87" s="60"/>
      <c r="TMS87" s="60"/>
      <c r="TMT87" s="60"/>
      <c r="TMU87" s="60"/>
      <c r="TMV87" s="60"/>
      <c r="TMW87" s="60"/>
      <c r="TMX87" s="60"/>
      <c r="TMY87" s="60"/>
      <c r="TMZ87" s="60"/>
      <c r="TNA87" s="60"/>
      <c r="TNB87" s="60"/>
      <c r="TNC87" s="60"/>
      <c r="TND87" s="60"/>
      <c r="TNE87" s="60"/>
      <c r="TNF87" s="60"/>
      <c r="TNG87" s="60"/>
      <c r="TNH87" s="60"/>
      <c r="TNI87" s="60"/>
      <c r="TNJ87" s="60"/>
      <c r="TNK87" s="60"/>
      <c r="TNL87" s="60"/>
      <c r="TNM87" s="60"/>
      <c r="TNN87" s="60"/>
      <c r="TNO87" s="60"/>
      <c r="TNP87" s="60"/>
      <c r="TNQ87" s="60"/>
      <c r="TNR87" s="60"/>
      <c r="TNS87" s="60"/>
      <c r="TNT87" s="60"/>
      <c r="TNU87" s="60"/>
      <c r="TNV87" s="60"/>
      <c r="TNW87" s="60"/>
      <c r="TNX87" s="60"/>
      <c r="TNY87" s="60"/>
      <c r="TNZ87" s="60"/>
      <c r="TOA87" s="60"/>
      <c r="TOB87" s="60"/>
      <c r="TOC87" s="60"/>
      <c r="TOD87" s="60"/>
      <c r="TOE87" s="60"/>
      <c r="TOF87" s="60"/>
      <c r="TOG87" s="60"/>
      <c r="TOH87" s="60"/>
      <c r="TOI87" s="60"/>
      <c r="TOJ87" s="60"/>
      <c r="TOK87" s="60"/>
      <c r="TOL87" s="60"/>
      <c r="TOM87" s="60"/>
      <c r="TON87" s="60"/>
      <c r="TOO87" s="60"/>
      <c r="TOP87" s="60"/>
      <c r="TOQ87" s="60"/>
      <c r="TOR87" s="60"/>
      <c r="TOS87" s="60"/>
      <c r="TOT87" s="60"/>
      <c r="TOU87" s="60"/>
      <c r="TOV87" s="60"/>
      <c r="TOW87" s="60"/>
      <c r="TOX87" s="60"/>
      <c r="TOY87" s="60"/>
      <c r="TOZ87" s="60"/>
      <c r="TPA87" s="60"/>
      <c r="TPB87" s="60"/>
      <c r="TPC87" s="60"/>
      <c r="TPD87" s="60"/>
      <c r="TPE87" s="60"/>
      <c r="TPF87" s="60"/>
      <c r="TPG87" s="60"/>
      <c r="TPH87" s="60"/>
      <c r="TPI87" s="60"/>
      <c r="TPJ87" s="60"/>
      <c r="TPK87" s="60"/>
      <c r="TPL87" s="60"/>
      <c r="TPM87" s="60"/>
      <c r="TPN87" s="60"/>
      <c r="TPO87" s="60"/>
      <c r="TPP87" s="60"/>
      <c r="TPQ87" s="60"/>
      <c r="TPR87" s="60"/>
      <c r="TPS87" s="60"/>
      <c r="TPT87" s="60"/>
      <c r="TPU87" s="60"/>
      <c r="TPV87" s="60"/>
      <c r="TPW87" s="60"/>
      <c r="TPX87" s="60"/>
      <c r="TPY87" s="60"/>
      <c r="TPZ87" s="60"/>
      <c r="TQA87" s="60"/>
      <c r="TQB87" s="60"/>
      <c r="TQC87" s="60"/>
      <c r="TQD87" s="60"/>
      <c r="TQE87" s="60"/>
      <c r="TQF87" s="60"/>
      <c r="TQG87" s="60"/>
      <c r="TQH87" s="60"/>
      <c r="TQI87" s="60"/>
      <c r="TQJ87" s="60"/>
      <c r="TQK87" s="60"/>
      <c r="TQL87" s="60"/>
      <c r="TQM87" s="60"/>
      <c r="TQN87" s="60"/>
      <c r="TQO87" s="60"/>
      <c r="TQP87" s="60"/>
      <c r="TQQ87" s="60"/>
      <c r="TQR87" s="60"/>
      <c r="TQS87" s="60"/>
      <c r="TQT87" s="60"/>
      <c r="TQU87" s="60"/>
      <c r="TQV87" s="60"/>
      <c r="TQW87" s="60"/>
      <c r="TQX87" s="60"/>
      <c r="TQY87" s="60"/>
      <c r="TQZ87" s="60"/>
      <c r="TRA87" s="60"/>
      <c r="TRB87" s="60"/>
      <c r="TRC87" s="60"/>
      <c r="TRD87" s="60"/>
      <c r="TRE87" s="60"/>
      <c r="TRF87" s="60"/>
      <c r="TRG87" s="60"/>
      <c r="TRH87" s="60"/>
      <c r="TRI87" s="60"/>
      <c r="TRJ87" s="60"/>
      <c r="TRK87" s="60"/>
      <c r="TRL87" s="60"/>
      <c r="TRM87" s="60"/>
      <c r="TRN87" s="60"/>
      <c r="TRO87" s="60"/>
      <c r="TRP87" s="60"/>
      <c r="TRQ87" s="60"/>
      <c r="TRR87" s="60"/>
      <c r="TRS87" s="60"/>
      <c r="TRT87" s="60"/>
      <c r="TRU87" s="60"/>
      <c r="TRV87" s="60"/>
      <c r="TRW87" s="60"/>
      <c r="TRX87" s="60"/>
      <c r="TRY87" s="60"/>
      <c r="TRZ87" s="60"/>
      <c r="TSA87" s="60"/>
      <c r="TSB87" s="60"/>
      <c r="TSC87" s="60"/>
      <c r="TSD87" s="60"/>
      <c r="TSE87" s="60"/>
      <c r="TSF87" s="60"/>
      <c r="TSG87" s="60"/>
      <c r="TSH87" s="60"/>
      <c r="TSI87" s="60"/>
      <c r="TSJ87" s="60"/>
      <c r="TSK87" s="60"/>
      <c r="TSL87" s="60"/>
      <c r="TSM87" s="60"/>
      <c r="TSN87" s="60"/>
      <c r="TSO87" s="60"/>
      <c r="TSP87" s="60"/>
      <c r="TSQ87" s="60"/>
      <c r="TSR87" s="60"/>
      <c r="TSS87" s="60"/>
      <c r="TST87" s="60"/>
      <c r="TSU87" s="60"/>
      <c r="TSV87" s="60"/>
      <c r="TSW87" s="60"/>
      <c r="TSX87" s="60"/>
      <c r="TSY87" s="60"/>
      <c r="TSZ87" s="60"/>
      <c r="TTA87" s="60"/>
      <c r="TTB87" s="60"/>
      <c r="TTC87" s="60"/>
      <c r="TTD87" s="60"/>
      <c r="TTE87" s="60"/>
      <c r="TTF87" s="60"/>
      <c r="TTG87" s="60"/>
      <c r="TTH87" s="60"/>
      <c r="TTI87" s="60"/>
      <c r="TTJ87" s="60"/>
      <c r="TTK87" s="60"/>
      <c r="TTL87" s="60"/>
      <c r="TTM87" s="60"/>
      <c r="TTN87" s="60"/>
      <c r="TTO87" s="60"/>
      <c r="TTP87" s="60"/>
      <c r="TTQ87" s="60"/>
      <c r="TTR87" s="60"/>
      <c r="TTS87" s="60"/>
      <c r="TTT87" s="60"/>
      <c r="TTU87" s="60"/>
      <c r="TTV87" s="60"/>
      <c r="TTW87" s="60"/>
      <c r="TTX87" s="60"/>
      <c r="TTY87" s="60"/>
      <c r="TTZ87" s="60"/>
      <c r="TUA87" s="60"/>
      <c r="TUB87" s="60"/>
      <c r="TUC87" s="60"/>
      <c r="TUD87" s="60"/>
      <c r="TUE87" s="60"/>
      <c r="TUF87" s="60"/>
      <c r="TUG87" s="60"/>
      <c r="TUH87" s="60"/>
      <c r="TUI87" s="60"/>
      <c r="TUJ87" s="60"/>
      <c r="TUK87" s="60"/>
      <c r="TUL87" s="60"/>
      <c r="TUM87" s="60"/>
      <c r="TUN87" s="60"/>
      <c r="TUO87" s="60"/>
      <c r="TUP87" s="60"/>
      <c r="TUQ87" s="60"/>
      <c r="TUR87" s="60"/>
      <c r="TUS87" s="60"/>
      <c r="TUT87" s="60"/>
      <c r="TUU87" s="60"/>
      <c r="TUV87" s="60"/>
      <c r="TUW87" s="60"/>
      <c r="TUX87" s="60"/>
      <c r="TUY87" s="60"/>
      <c r="TUZ87" s="60"/>
      <c r="TVA87" s="60"/>
      <c r="TVB87" s="60"/>
      <c r="TVC87" s="60"/>
      <c r="TVD87" s="60"/>
      <c r="TVE87" s="60"/>
      <c r="TVF87" s="60"/>
      <c r="TVG87" s="60"/>
      <c r="TVH87" s="60"/>
      <c r="TVI87" s="60"/>
      <c r="TVJ87" s="60"/>
      <c r="TVK87" s="60"/>
      <c r="TVL87" s="60"/>
      <c r="TVM87" s="60"/>
      <c r="TVN87" s="60"/>
      <c r="TVO87" s="60"/>
      <c r="TVP87" s="60"/>
      <c r="TVQ87" s="60"/>
      <c r="TVR87" s="60"/>
      <c r="TVS87" s="60"/>
      <c r="TVT87" s="60"/>
      <c r="TVU87" s="60"/>
      <c r="TVV87" s="60"/>
      <c r="TVW87" s="60"/>
      <c r="TVX87" s="60"/>
      <c r="TVY87" s="60"/>
      <c r="TVZ87" s="60"/>
      <c r="TWA87" s="60"/>
      <c r="TWB87" s="60"/>
      <c r="TWC87" s="60"/>
      <c r="TWD87" s="60"/>
      <c r="TWE87" s="60"/>
      <c r="TWF87" s="60"/>
      <c r="TWG87" s="60"/>
      <c r="TWH87" s="60"/>
      <c r="TWI87" s="60"/>
      <c r="TWJ87" s="60"/>
      <c r="TWK87" s="60"/>
      <c r="TWL87" s="60"/>
      <c r="TWM87" s="60"/>
      <c r="TWN87" s="60"/>
      <c r="TWO87" s="60"/>
      <c r="TWP87" s="60"/>
      <c r="TWQ87" s="60"/>
      <c r="TWR87" s="60"/>
      <c r="TWS87" s="60"/>
      <c r="TWT87" s="60"/>
      <c r="TWU87" s="60"/>
      <c r="TWV87" s="60"/>
      <c r="TWW87" s="60"/>
      <c r="TWX87" s="60"/>
      <c r="TWY87" s="60"/>
      <c r="TWZ87" s="60"/>
      <c r="TXA87" s="60"/>
      <c r="TXB87" s="60"/>
      <c r="TXC87" s="60"/>
      <c r="TXD87" s="60"/>
      <c r="TXE87" s="60"/>
      <c r="TXF87" s="60"/>
      <c r="TXG87" s="60"/>
      <c r="TXH87" s="60"/>
      <c r="TXI87" s="60"/>
      <c r="TXJ87" s="60"/>
      <c r="TXK87" s="60"/>
      <c r="TXL87" s="60"/>
      <c r="TXM87" s="60"/>
      <c r="TXN87" s="60"/>
      <c r="TXO87" s="60"/>
      <c r="TXP87" s="60"/>
      <c r="TXQ87" s="60"/>
      <c r="TXR87" s="60"/>
      <c r="TXS87" s="60"/>
      <c r="TXT87" s="60"/>
      <c r="TXU87" s="60"/>
      <c r="TXV87" s="60"/>
      <c r="TXW87" s="60"/>
      <c r="TXX87" s="60"/>
      <c r="TXY87" s="60"/>
      <c r="TXZ87" s="60"/>
      <c r="TYA87" s="60"/>
      <c r="TYB87" s="60"/>
      <c r="TYC87" s="60"/>
      <c r="TYD87" s="60"/>
      <c r="TYE87" s="60"/>
      <c r="TYF87" s="60"/>
      <c r="TYG87" s="60"/>
      <c r="TYH87" s="60"/>
      <c r="TYI87" s="60"/>
      <c r="TYJ87" s="60"/>
      <c r="TYK87" s="60"/>
      <c r="TYL87" s="60"/>
      <c r="TYM87" s="60"/>
      <c r="TYN87" s="60"/>
      <c r="TYO87" s="60"/>
      <c r="TYP87" s="60"/>
      <c r="TYQ87" s="60"/>
      <c r="TYR87" s="60"/>
      <c r="TYS87" s="60"/>
      <c r="TYT87" s="60"/>
      <c r="TYU87" s="60"/>
      <c r="TYV87" s="60"/>
      <c r="TYW87" s="60"/>
      <c r="TYX87" s="60"/>
      <c r="TYY87" s="60"/>
      <c r="TYZ87" s="60"/>
      <c r="TZA87" s="60"/>
      <c r="TZB87" s="60"/>
      <c r="TZC87" s="60"/>
      <c r="TZD87" s="60"/>
      <c r="TZE87" s="60"/>
      <c r="TZF87" s="60"/>
      <c r="TZG87" s="60"/>
      <c r="TZH87" s="60"/>
      <c r="TZI87" s="60"/>
      <c r="TZJ87" s="60"/>
      <c r="TZK87" s="60"/>
      <c r="TZL87" s="60"/>
      <c r="TZM87" s="60"/>
      <c r="TZN87" s="60"/>
      <c r="TZO87" s="60"/>
      <c r="TZP87" s="60"/>
      <c r="TZQ87" s="60"/>
      <c r="TZR87" s="60"/>
      <c r="TZS87" s="60"/>
      <c r="TZT87" s="60"/>
      <c r="TZU87" s="60"/>
      <c r="TZV87" s="60"/>
      <c r="TZW87" s="60"/>
      <c r="TZX87" s="60"/>
      <c r="TZY87" s="60"/>
      <c r="TZZ87" s="60"/>
      <c r="UAA87" s="60"/>
      <c r="UAB87" s="60"/>
      <c r="UAC87" s="60"/>
      <c r="UAD87" s="60"/>
      <c r="UAE87" s="60"/>
      <c r="UAF87" s="60"/>
      <c r="UAG87" s="60"/>
      <c r="UAH87" s="60"/>
      <c r="UAI87" s="60"/>
      <c r="UAJ87" s="60"/>
      <c r="UAK87" s="60"/>
      <c r="UAL87" s="60"/>
      <c r="UAM87" s="60"/>
      <c r="UAN87" s="60"/>
      <c r="UAO87" s="60"/>
      <c r="UAP87" s="60"/>
      <c r="UAQ87" s="60"/>
      <c r="UAR87" s="60"/>
      <c r="UAS87" s="60"/>
      <c r="UAT87" s="60"/>
      <c r="UAU87" s="60"/>
      <c r="UAV87" s="60"/>
      <c r="UAW87" s="60"/>
      <c r="UAX87" s="60"/>
      <c r="UAY87" s="60"/>
      <c r="UAZ87" s="60"/>
      <c r="UBA87" s="60"/>
      <c r="UBB87" s="60"/>
      <c r="UBC87" s="60"/>
      <c r="UBD87" s="60"/>
      <c r="UBE87" s="60"/>
      <c r="UBF87" s="60"/>
      <c r="UBG87" s="60"/>
      <c r="UBH87" s="60"/>
      <c r="UBI87" s="60"/>
      <c r="UBJ87" s="60"/>
      <c r="UBK87" s="60"/>
      <c r="UBL87" s="60"/>
      <c r="UBM87" s="60"/>
      <c r="UBN87" s="60"/>
      <c r="UBO87" s="60"/>
      <c r="UBP87" s="60"/>
      <c r="UBQ87" s="60"/>
      <c r="UBR87" s="60"/>
      <c r="UBS87" s="60"/>
      <c r="UBT87" s="60"/>
      <c r="UBU87" s="60"/>
      <c r="UBV87" s="60"/>
      <c r="UBW87" s="60"/>
      <c r="UBX87" s="60"/>
      <c r="UBY87" s="60"/>
      <c r="UBZ87" s="60"/>
      <c r="UCA87" s="60"/>
      <c r="UCB87" s="60"/>
      <c r="UCC87" s="60"/>
      <c r="UCD87" s="60"/>
      <c r="UCE87" s="60"/>
      <c r="UCF87" s="60"/>
      <c r="UCG87" s="60"/>
      <c r="UCH87" s="60"/>
      <c r="UCI87" s="60"/>
      <c r="UCJ87" s="60"/>
      <c r="UCK87" s="60"/>
      <c r="UCL87" s="60"/>
      <c r="UCM87" s="60"/>
      <c r="UCN87" s="60"/>
      <c r="UCO87" s="60"/>
      <c r="UCP87" s="60"/>
      <c r="UCQ87" s="60"/>
      <c r="UCR87" s="60"/>
      <c r="UCS87" s="60"/>
      <c r="UCT87" s="60"/>
      <c r="UCU87" s="60"/>
      <c r="UCV87" s="60"/>
      <c r="UCW87" s="60"/>
      <c r="UCX87" s="60"/>
      <c r="UCY87" s="60"/>
      <c r="UCZ87" s="60"/>
      <c r="UDA87" s="60"/>
      <c r="UDB87" s="60"/>
      <c r="UDC87" s="60"/>
      <c r="UDD87" s="60"/>
      <c r="UDE87" s="60"/>
      <c r="UDF87" s="60"/>
      <c r="UDG87" s="60"/>
      <c r="UDH87" s="60"/>
      <c r="UDI87" s="60"/>
      <c r="UDJ87" s="60"/>
      <c r="UDK87" s="60"/>
      <c r="UDL87" s="60"/>
      <c r="UDM87" s="60"/>
      <c r="UDN87" s="60"/>
      <c r="UDO87" s="60"/>
      <c r="UDP87" s="60"/>
      <c r="UDQ87" s="60"/>
      <c r="UDR87" s="60"/>
      <c r="UDS87" s="60"/>
      <c r="UDT87" s="60"/>
      <c r="UDU87" s="60"/>
      <c r="UDV87" s="60"/>
      <c r="UDW87" s="60"/>
      <c r="UDX87" s="60"/>
      <c r="UDY87" s="60"/>
      <c r="UDZ87" s="60"/>
      <c r="UEA87" s="60"/>
      <c r="UEB87" s="60"/>
      <c r="UEC87" s="60"/>
      <c r="UED87" s="60"/>
      <c r="UEE87" s="60"/>
      <c r="UEF87" s="60"/>
      <c r="UEG87" s="60"/>
      <c r="UEH87" s="60"/>
      <c r="UEI87" s="60"/>
      <c r="UEJ87" s="60"/>
      <c r="UEK87" s="60"/>
      <c r="UEL87" s="60"/>
      <c r="UEM87" s="60"/>
      <c r="UEN87" s="60"/>
      <c r="UEO87" s="60"/>
      <c r="UEP87" s="60"/>
      <c r="UEQ87" s="60"/>
      <c r="UER87" s="60"/>
      <c r="UES87" s="60"/>
      <c r="UET87" s="60"/>
      <c r="UEU87" s="60"/>
      <c r="UEV87" s="60"/>
      <c r="UEW87" s="60"/>
      <c r="UEX87" s="60"/>
      <c r="UEY87" s="60"/>
      <c r="UEZ87" s="60"/>
      <c r="UFA87" s="60"/>
      <c r="UFB87" s="60"/>
      <c r="UFC87" s="60"/>
      <c r="UFD87" s="60"/>
      <c r="UFE87" s="60"/>
      <c r="UFF87" s="60"/>
      <c r="UFG87" s="60"/>
      <c r="UFH87" s="60"/>
      <c r="UFI87" s="60"/>
      <c r="UFJ87" s="60"/>
      <c r="UFK87" s="60"/>
      <c r="UFL87" s="60"/>
      <c r="UFM87" s="60"/>
      <c r="UFN87" s="60"/>
      <c r="UFO87" s="60"/>
      <c r="UFP87" s="60"/>
      <c r="UFQ87" s="60"/>
      <c r="UFR87" s="60"/>
      <c r="UFS87" s="60"/>
      <c r="UFT87" s="60"/>
      <c r="UFU87" s="60"/>
      <c r="UFV87" s="60"/>
      <c r="UFW87" s="60"/>
      <c r="UFX87" s="60"/>
      <c r="UFY87" s="60"/>
      <c r="UFZ87" s="60"/>
      <c r="UGA87" s="60"/>
      <c r="UGB87" s="60"/>
      <c r="UGC87" s="60"/>
      <c r="UGD87" s="60"/>
      <c r="UGE87" s="60"/>
      <c r="UGF87" s="60"/>
      <c r="UGG87" s="60"/>
      <c r="UGH87" s="60"/>
      <c r="UGI87" s="60"/>
      <c r="UGJ87" s="60"/>
      <c r="UGK87" s="60"/>
      <c r="UGL87" s="60"/>
      <c r="UGM87" s="60"/>
      <c r="UGN87" s="60"/>
      <c r="UGO87" s="60"/>
      <c r="UGP87" s="60"/>
      <c r="UGQ87" s="60"/>
      <c r="UGR87" s="60"/>
      <c r="UGS87" s="60"/>
      <c r="UGT87" s="60"/>
      <c r="UGU87" s="60"/>
      <c r="UGV87" s="60"/>
      <c r="UGW87" s="60"/>
      <c r="UGX87" s="60"/>
      <c r="UGY87" s="60"/>
      <c r="UGZ87" s="60"/>
      <c r="UHA87" s="60"/>
      <c r="UHB87" s="60"/>
      <c r="UHC87" s="60"/>
      <c r="UHD87" s="60"/>
      <c r="UHE87" s="60"/>
      <c r="UHF87" s="60"/>
      <c r="UHG87" s="60"/>
      <c r="UHH87" s="60"/>
      <c r="UHI87" s="60"/>
      <c r="UHJ87" s="60"/>
      <c r="UHK87" s="60"/>
      <c r="UHL87" s="60"/>
      <c r="UHM87" s="60"/>
      <c r="UHN87" s="60"/>
      <c r="UHO87" s="60"/>
      <c r="UHP87" s="60"/>
      <c r="UHQ87" s="60"/>
      <c r="UHR87" s="60"/>
      <c r="UHS87" s="60"/>
      <c r="UHT87" s="60"/>
      <c r="UHU87" s="60"/>
      <c r="UHV87" s="60"/>
      <c r="UHW87" s="60"/>
      <c r="UHX87" s="60"/>
      <c r="UHY87" s="60"/>
      <c r="UHZ87" s="60"/>
      <c r="UIA87" s="60"/>
      <c r="UIB87" s="60"/>
      <c r="UIC87" s="60"/>
      <c r="UID87" s="60"/>
      <c r="UIE87" s="60"/>
      <c r="UIF87" s="60"/>
      <c r="UIG87" s="60"/>
      <c r="UIH87" s="60"/>
      <c r="UII87" s="60"/>
      <c r="UIJ87" s="60"/>
      <c r="UIK87" s="60"/>
      <c r="UIL87" s="60"/>
      <c r="UIM87" s="60"/>
      <c r="UIN87" s="60"/>
      <c r="UIO87" s="60"/>
      <c r="UIP87" s="60"/>
      <c r="UIQ87" s="60"/>
      <c r="UIR87" s="60"/>
      <c r="UIS87" s="60"/>
      <c r="UIT87" s="60"/>
      <c r="UIU87" s="60"/>
      <c r="UIV87" s="60"/>
      <c r="UIW87" s="60"/>
      <c r="UIX87" s="60"/>
      <c r="UIY87" s="60"/>
      <c r="UIZ87" s="60"/>
      <c r="UJA87" s="60"/>
      <c r="UJB87" s="60"/>
      <c r="UJC87" s="60"/>
      <c r="UJD87" s="60"/>
      <c r="UJE87" s="60"/>
      <c r="UJF87" s="60"/>
      <c r="UJG87" s="60"/>
      <c r="UJH87" s="60"/>
      <c r="UJI87" s="60"/>
      <c r="UJJ87" s="60"/>
      <c r="UJK87" s="60"/>
      <c r="UJL87" s="60"/>
      <c r="UJM87" s="60"/>
      <c r="UJN87" s="60"/>
      <c r="UJO87" s="60"/>
      <c r="UJP87" s="60"/>
      <c r="UJQ87" s="60"/>
      <c r="UJR87" s="60"/>
      <c r="UJS87" s="60"/>
      <c r="UJT87" s="60"/>
      <c r="UJU87" s="60"/>
      <c r="UJV87" s="60"/>
      <c r="UJW87" s="60"/>
      <c r="UJX87" s="60"/>
      <c r="UJY87" s="60"/>
      <c r="UJZ87" s="60"/>
      <c r="UKA87" s="60"/>
      <c r="UKB87" s="60"/>
      <c r="UKC87" s="60"/>
      <c r="UKD87" s="60"/>
      <c r="UKE87" s="60"/>
      <c r="UKF87" s="60"/>
      <c r="UKG87" s="60"/>
      <c r="UKH87" s="60"/>
      <c r="UKI87" s="60"/>
      <c r="UKJ87" s="60"/>
      <c r="UKK87" s="60"/>
      <c r="UKL87" s="60"/>
      <c r="UKM87" s="60"/>
      <c r="UKN87" s="60"/>
      <c r="UKO87" s="60"/>
      <c r="UKP87" s="60"/>
      <c r="UKQ87" s="60"/>
      <c r="UKR87" s="60"/>
      <c r="UKS87" s="60"/>
      <c r="UKT87" s="60"/>
      <c r="UKU87" s="60"/>
      <c r="UKV87" s="60"/>
      <c r="UKW87" s="60"/>
      <c r="UKX87" s="60"/>
      <c r="UKY87" s="60"/>
      <c r="UKZ87" s="60"/>
      <c r="ULA87" s="60"/>
      <c r="ULB87" s="60"/>
      <c r="ULC87" s="60"/>
      <c r="ULD87" s="60"/>
      <c r="ULE87" s="60"/>
      <c r="ULF87" s="60"/>
      <c r="ULG87" s="60"/>
      <c r="ULH87" s="60"/>
      <c r="ULI87" s="60"/>
      <c r="ULJ87" s="60"/>
      <c r="ULK87" s="60"/>
      <c r="ULL87" s="60"/>
      <c r="ULM87" s="60"/>
      <c r="ULN87" s="60"/>
      <c r="ULO87" s="60"/>
      <c r="ULP87" s="60"/>
      <c r="ULQ87" s="60"/>
      <c r="ULR87" s="60"/>
      <c r="ULS87" s="60"/>
      <c r="ULT87" s="60"/>
      <c r="ULU87" s="60"/>
      <c r="ULV87" s="60"/>
      <c r="ULW87" s="60"/>
      <c r="ULX87" s="60"/>
      <c r="ULY87" s="60"/>
      <c r="ULZ87" s="60"/>
      <c r="UMA87" s="60"/>
      <c r="UMB87" s="60"/>
      <c r="UMC87" s="60"/>
      <c r="UMD87" s="60"/>
      <c r="UME87" s="60"/>
      <c r="UMF87" s="60"/>
      <c r="UMG87" s="60"/>
      <c r="UMH87" s="60"/>
      <c r="UMI87" s="60"/>
      <c r="UMJ87" s="60"/>
      <c r="UMK87" s="60"/>
      <c r="UML87" s="60"/>
      <c r="UMM87" s="60"/>
      <c r="UMN87" s="60"/>
      <c r="UMO87" s="60"/>
      <c r="UMP87" s="60"/>
      <c r="UMQ87" s="60"/>
      <c r="UMR87" s="60"/>
      <c r="UMS87" s="60"/>
      <c r="UMT87" s="60"/>
      <c r="UMU87" s="60"/>
      <c r="UMV87" s="60"/>
      <c r="UMW87" s="60"/>
      <c r="UMX87" s="60"/>
      <c r="UMY87" s="60"/>
      <c r="UMZ87" s="60"/>
      <c r="UNA87" s="60"/>
      <c r="UNB87" s="60"/>
      <c r="UNC87" s="60"/>
      <c r="UND87" s="60"/>
      <c r="UNE87" s="60"/>
      <c r="UNF87" s="60"/>
      <c r="UNG87" s="60"/>
      <c r="UNH87" s="60"/>
      <c r="UNI87" s="60"/>
      <c r="UNJ87" s="60"/>
      <c r="UNK87" s="60"/>
      <c r="UNL87" s="60"/>
      <c r="UNM87" s="60"/>
      <c r="UNN87" s="60"/>
      <c r="UNO87" s="60"/>
      <c r="UNP87" s="60"/>
      <c r="UNQ87" s="60"/>
      <c r="UNR87" s="60"/>
      <c r="UNS87" s="60"/>
      <c r="UNT87" s="60"/>
      <c r="UNU87" s="60"/>
      <c r="UNV87" s="60"/>
      <c r="UNW87" s="60"/>
      <c r="UNX87" s="60"/>
      <c r="UNY87" s="60"/>
      <c r="UNZ87" s="60"/>
      <c r="UOA87" s="60"/>
      <c r="UOB87" s="60"/>
      <c r="UOC87" s="60"/>
      <c r="UOD87" s="60"/>
      <c r="UOE87" s="60"/>
      <c r="UOF87" s="60"/>
      <c r="UOG87" s="60"/>
      <c r="UOH87" s="60"/>
      <c r="UOI87" s="60"/>
      <c r="UOJ87" s="60"/>
      <c r="UOK87" s="60"/>
      <c r="UOL87" s="60"/>
      <c r="UOM87" s="60"/>
      <c r="UON87" s="60"/>
      <c r="UOO87" s="60"/>
      <c r="UOP87" s="60"/>
      <c r="UOQ87" s="60"/>
      <c r="UOR87" s="60"/>
      <c r="UOS87" s="60"/>
      <c r="UOT87" s="60"/>
      <c r="UOU87" s="60"/>
      <c r="UOV87" s="60"/>
      <c r="UOW87" s="60"/>
      <c r="UOX87" s="60"/>
      <c r="UOY87" s="60"/>
      <c r="UOZ87" s="60"/>
      <c r="UPA87" s="60"/>
      <c r="UPB87" s="60"/>
      <c r="UPC87" s="60"/>
      <c r="UPD87" s="60"/>
      <c r="UPE87" s="60"/>
      <c r="UPF87" s="60"/>
      <c r="UPG87" s="60"/>
      <c r="UPH87" s="60"/>
      <c r="UPI87" s="60"/>
      <c r="UPJ87" s="60"/>
      <c r="UPK87" s="60"/>
      <c r="UPL87" s="60"/>
      <c r="UPM87" s="60"/>
      <c r="UPN87" s="60"/>
      <c r="UPO87" s="60"/>
      <c r="UPP87" s="60"/>
      <c r="UPQ87" s="60"/>
      <c r="UPR87" s="60"/>
      <c r="UPS87" s="60"/>
      <c r="UPT87" s="60"/>
      <c r="UPU87" s="60"/>
      <c r="UPV87" s="60"/>
      <c r="UPW87" s="60"/>
      <c r="UPX87" s="60"/>
      <c r="UPY87" s="60"/>
      <c r="UPZ87" s="60"/>
      <c r="UQA87" s="60"/>
      <c r="UQB87" s="60"/>
      <c r="UQC87" s="60"/>
      <c r="UQD87" s="60"/>
      <c r="UQE87" s="60"/>
      <c r="UQF87" s="60"/>
      <c r="UQG87" s="60"/>
      <c r="UQH87" s="60"/>
      <c r="UQI87" s="60"/>
      <c r="UQJ87" s="60"/>
      <c r="UQK87" s="60"/>
      <c r="UQL87" s="60"/>
      <c r="UQM87" s="60"/>
      <c r="UQN87" s="60"/>
      <c r="UQO87" s="60"/>
      <c r="UQP87" s="60"/>
      <c r="UQQ87" s="60"/>
      <c r="UQR87" s="60"/>
      <c r="UQS87" s="60"/>
      <c r="UQT87" s="60"/>
      <c r="UQU87" s="60"/>
      <c r="UQV87" s="60"/>
      <c r="UQW87" s="60"/>
      <c r="UQX87" s="60"/>
      <c r="UQY87" s="60"/>
      <c r="UQZ87" s="60"/>
      <c r="URA87" s="60"/>
      <c r="URB87" s="60"/>
      <c r="URC87" s="60"/>
      <c r="URD87" s="60"/>
      <c r="URE87" s="60"/>
      <c r="URF87" s="60"/>
      <c r="URG87" s="60"/>
      <c r="URH87" s="60"/>
      <c r="URI87" s="60"/>
      <c r="URJ87" s="60"/>
      <c r="URK87" s="60"/>
      <c r="URL87" s="60"/>
      <c r="URM87" s="60"/>
      <c r="URN87" s="60"/>
      <c r="URO87" s="60"/>
      <c r="URP87" s="60"/>
      <c r="URQ87" s="60"/>
      <c r="URR87" s="60"/>
      <c r="URS87" s="60"/>
      <c r="URT87" s="60"/>
      <c r="URU87" s="60"/>
      <c r="URV87" s="60"/>
      <c r="URW87" s="60"/>
      <c r="URX87" s="60"/>
      <c r="URY87" s="60"/>
      <c r="URZ87" s="60"/>
      <c r="USA87" s="60"/>
      <c r="USB87" s="60"/>
      <c r="USC87" s="60"/>
      <c r="USD87" s="60"/>
      <c r="USE87" s="60"/>
      <c r="USF87" s="60"/>
      <c r="USG87" s="60"/>
      <c r="USH87" s="60"/>
      <c r="USI87" s="60"/>
      <c r="USJ87" s="60"/>
      <c r="USK87" s="60"/>
      <c r="USL87" s="60"/>
      <c r="USM87" s="60"/>
      <c r="USN87" s="60"/>
      <c r="USO87" s="60"/>
      <c r="USP87" s="60"/>
      <c r="USQ87" s="60"/>
      <c r="USR87" s="60"/>
      <c r="USS87" s="60"/>
      <c r="UST87" s="60"/>
      <c r="USU87" s="60"/>
      <c r="USV87" s="60"/>
      <c r="USW87" s="60"/>
      <c r="USX87" s="60"/>
      <c r="USY87" s="60"/>
      <c r="USZ87" s="60"/>
      <c r="UTA87" s="60"/>
      <c r="UTB87" s="60"/>
      <c r="UTC87" s="60"/>
      <c r="UTD87" s="60"/>
      <c r="UTE87" s="60"/>
      <c r="UTF87" s="60"/>
      <c r="UTG87" s="60"/>
      <c r="UTH87" s="60"/>
      <c r="UTI87" s="60"/>
      <c r="UTJ87" s="60"/>
      <c r="UTK87" s="60"/>
      <c r="UTL87" s="60"/>
      <c r="UTM87" s="60"/>
      <c r="UTN87" s="60"/>
      <c r="UTO87" s="60"/>
      <c r="UTP87" s="60"/>
      <c r="UTQ87" s="60"/>
      <c r="UTR87" s="60"/>
      <c r="UTS87" s="60"/>
      <c r="UTT87" s="60"/>
      <c r="UTU87" s="60"/>
      <c r="UTV87" s="60"/>
      <c r="UTW87" s="60"/>
      <c r="UTX87" s="60"/>
      <c r="UTY87" s="60"/>
      <c r="UTZ87" s="60"/>
      <c r="UUA87" s="60"/>
      <c r="UUB87" s="60"/>
      <c r="UUC87" s="60"/>
      <c r="UUD87" s="60"/>
      <c r="UUE87" s="60"/>
      <c r="UUF87" s="60"/>
      <c r="UUG87" s="60"/>
      <c r="UUH87" s="60"/>
      <c r="UUI87" s="60"/>
      <c r="UUJ87" s="60"/>
      <c r="UUK87" s="60"/>
      <c r="UUL87" s="60"/>
      <c r="UUM87" s="60"/>
      <c r="UUN87" s="60"/>
      <c r="UUO87" s="60"/>
      <c r="UUP87" s="60"/>
      <c r="UUQ87" s="60"/>
      <c r="UUR87" s="60"/>
      <c r="UUS87" s="60"/>
      <c r="UUT87" s="60"/>
      <c r="UUU87" s="60"/>
      <c r="UUV87" s="60"/>
      <c r="UUW87" s="60"/>
      <c r="UUX87" s="60"/>
      <c r="UUY87" s="60"/>
      <c r="UUZ87" s="60"/>
      <c r="UVA87" s="60"/>
      <c r="UVB87" s="60"/>
      <c r="UVC87" s="60"/>
      <c r="UVD87" s="60"/>
      <c r="UVE87" s="60"/>
      <c r="UVF87" s="60"/>
      <c r="UVG87" s="60"/>
      <c r="UVH87" s="60"/>
      <c r="UVI87" s="60"/>
      <c r="UVJ87" s="60"/>
      <c r="UVK87" s="60"/>
      <c r="UVL87" s="60"/>
      <c r="UVM87" s="60"/>
      <c r="UVN87" s="60"/>
      <c r="UVO87" s="60"/>
      <c r="UVP87" s="60"/>
      <c r="UVQ87" s="60"/>
      <c r="UVR87" s="60"/>
      <c r="UVS87" s="60"/>
      <c r="UVT87" s="60"/>
      <c r="UVU87" s="60"/>
      <c r="UVV87" s="60"/>
      <c r="UVW87" s="60"/>
      <c r="UVX87" s="60"/>
      <c r="UVY87" s="60"/>
      <c r="UVZ87" s="60"/>
      <c r="UWA87" s="60"/>
      <c r="UWB87" s="60"/>
      <c r="UWC87" s="60"/>
      <c r="UWD87" s="60"/>
      <c r="UWE87" s="60"/>
      <c r="UWF87" s="60"/>
      <c r="UWG87" s="60"/>
      <c r="UWH87" s="60"/>
      <c r="UWI87" s="60"/>
      <c r="UWJ87" s="60"/>
      <c r="UWK87" s="60"/>
      <c r="UWL87" s="60"/>
      <c r="UWM87" s="60"/>
      <c r="UWN87" s="60"/>
      <c r="UWO87" s="60"/>
      <c r="UWP87" s="60"/>
      <c r="UWQ87" s="60"/>
      <c r="UWR87" s="60"/>
      <c r="UWS87" s="60"/>
      <c r="UWT87" s="60"/>
      <c r="UWU87" s="60"/>
      <c r="UWV87" s="60"/>
      <c r="UWW87" s="60"/>
      <c r="UWX87" s="60"/>
      <c r="UWY87" s="60"/>
      <c r="UWZ87" s="60"/>
      <c r="UXA87" s="60"/>
      <c r="UXB87" s="60"/>
      <c r="UXC87" s="60"/>
      <c r="UXD87" s="60"/>
      <c r="UXE87" s="60"/>
      <c r="UXF87" s="60"/>
      <c r="UXG87" s="60"/>
      <c r="UXH87" s="60"/>
      <c r="UXI87" s="60"/>
      <c r="UXJ87" s="60"/>
      <c r="UXK87" s="60"/>
      <c r="UXL87" s="60"/>
      <c r="UXM87" s="60"/>
      <c r="UXN87" s="60"/>
      <c r="UXO87" s="60"/>
      <c r="UXP87" s="60"/>
      <c r="UXQ87" s="60"/>
      <c r="UXR87" s="60"/>
      <c r="UXS87" s="60"/>
      <c r="UXT87" s="60"/>
      <c r="UXU87" s="60"/>
      <c r="UXV87" s="60"/>
      <c r="UXW87" s="60"/>
      <c r="UXX87" s="60"/>
      <c r="UXY87" s="60"/>
      <c r="UXZ87" s="60"/>
      <c r="UYA87" s="60"/>
      <c r="UYB87" s="60"/>
      <c r="UYC87" s="60"/>
      <c r="UYD87" s="60"/>
      <c r="UYE87" s="60"/>
      <c r="UYF87" s="60"/>
      <c r="UYG87" s="60"/>
      <c r="UYH87" s="60"/>
      <c r="UYI87" s="60"/>
      <c r="UYJ87" s="60"/>
      <c r="UYK87" s="60"/>
      <c r="UYL87" s="60"/>
      <c r="UYM87" s="60"/>
      <c r="UYN87" s="60"/>
      <c r="UYO87" s="60"/>
      <c r="UYP87" s="60"/>
      <c r="UYQ87" s="60"/>
      <c r="UYR87" s="60"/>
      <c r="UYS87" s="60"/>
      <c r="UYT87" s="60"/>
      <c r="UYU87" s="60"/>
      <c r="UYV87" s="60"/>
      <c r="UYW87" s="60"/>
      <c r="UYX87" s="60"/>
      <c r="UYY87" s="60"/>
      <c r="UYZ87" s="60"/>
      <c r="UZA87" s="60"/>
      <c r="UZB87" s="60"/>
      <c r="UZC87" s="60"/>
      <c r="UZD87" s="60"/>
      <c r="UZE87" s="60"/>
      <c r="UZF87" s="60"/>
      <c r="UZG87" s="60"/>
      <c r="UZH87" s="60"/>
      <c r="UZI87" s="60"/>
      <c r="UZJ87" s="60"/>
      <c r="UZK87" s="60"/>
      <c r="UZL87" s="60"/>
      <c r="UZM87" s="60"/>
      <c r="UZN87" s="60"/>
      <c r="UZO87" s="60"/>
      <c r="UZP87" s="60"/>
      <c r="UZQ87" s="60"/>
      <c r="UZR87" s="60"/>
      <c r="UZS87" s="60"/>
      <c r="UZT87" s="60"/>
      <c r="UZU87" s="60"/>
      <c r="UZV87" s="60"/>
      <c r="UZW87" s="60"/>
      <c r="UZX87" s="60"/>
      <c r="UZY87" s="60"/>
      <c r="UZZ87" s="60"/>
      <c r="VAA87" s="60"/>
      <c r="VAB87" s="60"/>
      <c r="VAC87" s="60"/>
      <c r="VAD87" s="60"/>
      <c r="VAE87" s="60"/>
      <c r="VAF87" s="60"/>
      <c r="VAG87" s="60"/>
      <c r="VAH87" s="60"/>
      <c r="VAI87" s="60"/>
      <c r="VAJ87" s="60"/>
      <c r="VAK87" s="60"/>
      <c r="VAL87" s="60"/>
      <c r="VAM87" s="60"/>
      <c r="VAN87" s="60"/>
      <c r="VAO87" s="60"/>
      <c r="VAP87" s="60"/>
      <c r="VAQ87" s="60"/>
      <c r="VAR87" s="60"/>
      <c r="VAS87" s="60"/>
      <c r="VAT87" s="60"/>
      <c r="VAU87" s="60"/>
      <c r="VAV87" s="60"/>
      <c r="VAW87" s="60"/>
      <c r="VAX87" s="60"/>
      <c r="VAY87" s="60"/>
      <c r="VAZ87" s="60"/>
      <c r="VBA87" s="60"/>
      <c r="VBB87" s="60"/>
      <c r="VBC87" s="60"/>
      <c r="VBD87" s="60"/>
      <c r="VBE87" s="60"/>
      <c r="VBF87" s="60"/>
      <c r="VBG87" s="60"/>
      <c r="VBH87" s="60"/>
      <c r="VBI87" s="60"/>
      <c r="VBJ87" s="60"/>
      <c r="VBK87" s="60"/>
      <c r="VBL87" s="60"/>
      <c r="VBM87" s="60"/>
      <c r="VBN87" s="60"/>
      <c r="VBO87" s="60"/>
      <c r="VBP87" s="60"/>
      <c r="VBQ87" s="60"/>
      <c r="VBR87" s="60"/>
      <c r="VBS87" s="60"/>
      <c r="VBT87" s="60"/>
      <c r="VBU87" s="60"/>
      <c r="VBV87" s="60"/>
      <c r="VBW87" s="60"/>
      <c r="VBX87" s="60"/>
      <c r="VBY87" s="60"/>
      <c r="VBZ87" s="60"/>
      <c r="VCA87" s="60"/>
      <c r="VCB87" s="60"/>
      <c r="VCC87" s="60"/>
      <c r="VCD87" s="60"/>
      <c r="VCE87" s="60"/>
      <c r="VCF87" s="60"/>
      <c r="VCG87" s="60"/>
      <c r="VCH87" s="60"/>
      <c r="VCI87" s="60"/>
      <c r="VCJ87" s="60"/>
      <c r="VCK87" s="60"/>
      <c r="VCL87" s="60"/>
      <c r="VCM87" s="60"/>
      <c r="VCN87" s="60"/>
      <c r="VCO87" s="60"/>
      <c r="VCP87" s="60"/>
      <c r="VCQ87" s="60"/>
      <c r="VCR87" s="60"/>
      <c r="VCS87" s="60"/>
      <c r="VCT87" s="60"/>
      <c r="VCU87" s="60"/>
      <c r="VCV87" s="60"/>
      <c r="VCW87" s="60"/>
      <c r="VCX87" s="60"/>
      <c r="VCY87" s="60"/>
      <c r="VCZ87" s="60"/>
      <c r="VDA87" s="60"/>
      <c r="VDB87" s="60"/>
      <c r="VDC87" s="60"/>
      <c r="VDD87" s="60"/>
      <c r="VDE87" s="60"/>
      <c r="VDF87" s="60"/>
      <c r="VDG87" s="60"/>
      <c r="VDH87" s="60"/>
      <c r="VDI87" s="60"/>
      <c r="VDJ87" s="60"/>
      <c r="VDK87" s="60"/>
      <c r="VDL87" s="60"/>
      <c r="VDM87" s="60"/>
      <c r="VDN87" s="60"/>
      <c r="VDO87" s="60"/>
      <c r="VDP87" s="60"/>
      <c r="VDQ87" s="60"/>
      <c r="VDR87" s="60"/>
      <c r="VDS87" s="60"/>
      <c r="VDT87" s="60"/>
      <c r="VDU87" s="60"/>
      <c r="VDV87" s="60"/>
      <c r="VDW87" s="60"/>
      <c r="VDX87" s="60"/>
      <c r="VDY87" s="60"/>
      <c r="VDZ87" s="60"/>
      <c r="VEA87" s="60"/>
      <c r="VEB87" s="60"/>
      <c r="VEC87" s="60"/>
      <c r="VED87" s="60"/>
      <c r="VEE87" s="60"/>
      <c r="VEF87" s="60"/>
      <c r="VEG87" s="60"/>
      <c r="VEH87" s="60"/>
      <c r="VEI87" s="60"/>
      <c r="VEJ87" s="60"/>
      <c r="VEK87" s="60"/>
      <c r="VEL87" s="60"/>
      <c r="VEM87" s="60"/>
      <c r="VEN87" s="60"/>
      <c r="VEO87" s="60"/>
      <c r="VEP87" s="60"/>
      <c r="VEQ87" s="60"/>
      <c r="VER87" s="60"/>
      <c r="VES87" s="60"/>
      <c r="VET87" s="60"/>
      <c r="VEU87" s="60"/>
      <c r="VEV87" s="60"/>
      <c r="VEW87" s="60"/>
      <c r="VEX87" s="60"/>
      <c r="VEY87" s="60"/>
      <c r="VEZ87" s="60"/>
      <c r="VFA87" s="60"/>
      <c r="VFB87" s="60"/>
      <c r="VFC87" s="60"/>
      <c r="VFD87" s="60"/>
      <c r="VFE87" s="60"/>
      <c r="VFF87" s="60"/>
      <c r="VFG87" s="60"/>
      <c r="VFH87" s="60"/>
      <c r="VFI87" s="60"/>
      <c r="VFJ87" s="60"/>
      <c r="VFK87" s="60"/>
      <c r="VFL87" s="60"/>
      <c r="VFM87" s="60"/>
      <c r="VFN87" s="60"/>
      <c r="VFO87" s="60"/>
      <c r="VFP87" s="60"/>
      <c r="VFQ87" s="60"/>
      <c r="VFR87" s="60"/>
      <c r="VFS87" s="60"/>
      <c r="VFT87" s="60"/>
      <c r="VFU87" s="60"/>
      <c r="VFV87" s="60"/>
      <c r="VFW87" s="60"/>
      <c r="VFX87" s="60"/>
      <c r="VFY87" s="60"/>
      <c r="VFZ87" s="60"/>
      <c r="VGA87" s="60"/>
      <c r="VGB87" s="60"/>
      <c r="VGC87" s="60"/>
      <c r="VGD87" s="60"/>
      <c r="VGE87" s="60"/>
      <c r="VGF87" s="60"/>
      <c r="VGG87" s="60"/>
      <c r="VGH87" s="60"/>
      <c r="VGI87" s="60"/>
      <c r="VGJ87" s="60"/>
      <c r="VGK87" s="60"/>
      <c r="VGL87" s="60"/>
      <c r="VGM87" s="60"/>
      <c r="VGN87" s="60"/>
      <c r="VGO87" s="60"/>
      <c r="VGP87" s="60"/>
      <c r="VGQ87" s="60"/>
      <c r="VGR87" s="60"/>
      <c r="VGS87" s="60"/>
      <c r="VGT87" s="60"/>
      <c r="VGU87" s="60"/>
      <c r="VGV87" s="60"/>
      <c r="VGW87" s="60"/>
      <c r="VGX87" s="60"/>
      <c r="VGY87" s="60"/>
      <c r="VGZ87" s="60"/>
      <c r="VHA87" s="60"/>
      <c r="VHB87" s="60"/>
      <c r="VHC87" s="60"/>
      <c r="VHD87" s="60"/>
      <c r="VHE87" s="60"/>
      <c r="VHF87" s="60"/>
      <c r="VHG87" s="60"/>
      <c r="VHH87" s="60"/>
      <c r="VHI87" s="60"/>
      <c r="VHJ87" s="60"/>
      <c r="VHK87" s="60"/>
      <c r="VHL87" s="60"/>
      <c r="VHM87" s="60"/>
      <c r="VHN87" s="60"/>
      <c r="VHO87" s="60"/>
      <c r="VHP87" s="60"/>
      <c r="VHQ87" s="60"/>
      <c r="VHR87" s="60"/>
      <c r="VHS87" s="60"/>
      <c r="VHT87" s="60"/>
      <c r="VHU87" s="60"/>
      <c r="VHV87" s="60"/>
      <c r="VHW87" s="60"/>
      <c r="VHX87" s="60"/>
      <c r="VHY87" s="60"/>
      <c r="VHZ87" s="60"/>
      <c r="VIA87" s="60"/>
      <c r="VIB87" s="60"/>
      <c r="VIC87" s="60"/>
      <c r="VID87" s="60"/>
      <c r="VIE87" s="60"/>
      <c r="VIF87" s="60"/>
      <c r="VIG87" s="60"/>
      <c r="VIH87" s="60"/>
      <c r="VII87" s="60"/>
      <c r="VIJ87" s="60"/>
      <c r="VIK87" s="60"/>
      <c r="VIL87" s="60"/>
      <c r="VIM87" s="60"/>
      <c r="VIN87" s="60"/>
      <c r="VIO87" s="60"/>
      <c r="VIP87" s="60"/>
      <c r="VIQ87" s="60"/>
      <c r="VIR87" s="60"/>
      <c r="VIS87" s="60"/>
      <c r="VIT87" s="60"/>
      <c r="VIU87" s="60"/>
      <c r="VIV87" s="60"/>
      <c r="VIW87" s="60"/>
      <c r="VIX87" s="60"/>
      <c r="VIY87" s="60"/>
      <c r="VIZ87" s="60"/>
      <c r="VJA87" s="60"/>
      <c r="VJB87" s="60"/>
      <c r="VJC87" s="60"/>
      <c r="VJD87" s="60"/>
      <c r="VJE87" s="60"/>
      <c r="VJF87" s="60"/>
      <c r="VJG87" s="60"/>
      <c r="VJH87" s="60"/>
      <c r="VJI87" s="60"/>
      <c r="VJJ87" s="60"/>
      <c r="VJK87" s="60"/>
      <c r="VJL87" s="60"/>
      <c r="VJM87" s="60"/>
      <c r="VJN87" s="60"/>
      <c r="VJO87" s="60"/>
      <c r="VJP87" s="60"/>
      <c r="VJQ87" s="60"/>
      <c r="VJR87" s="60"/>
      <c r="VJS87" s="60"/>
      <c r="VJT87" s="60"/>
      <c r="VJU87" s="60"/>
      <c r="VJV87" s="60"/>
      <c r="VJW87" s="60"/>
      <c r="VJX87" s="60"/>
      <c r="VJY87" s="60"/>
      <c r="VJZ87" s="60"/>
      <c r="VKA87" s="60"/>
      <c r="VKB87" s="60"/>
      <c r="VKC87" s="60"/>
      <c r="VKD87" s="60"/>
      <c r="VKE87" s="60"/>
      <c r="VKF87" s="60"/>
      <c r="VKG87" s="60"/>
      <c r="VKH87" s="60"/>
      <c r="VKI87" s="60"/>
      <c r="VKJ87" s="60"/>
      <c r="VKK87" s="60"/>
      <c r="VKL87" s="60"/>
      <c r="VKM87" s="60"/>
      <c r="VKN87" s="60"/>
      <c r="VKO87" s="60"/>
      <c r="VKP87" s="60"/>
      <c r="VKQ87" s="60"/>
      <c r="VKR87" s="60"/>
      <c r="VKS87" s="60"/>
      <c r="VKT87" s="60"/>
      <c r="VKU87" s="60"/>
      <c r="VKV87" s="60"/>
      <c r="VKW87" s="60"/>
      <c r="VKX87" s="60"/>
      <c r="VKY87" s="60"/>
      <c r="VKZ87" s="60"/>
      <c r="VLA87" s="60"/>
      <c r="VLB87" s="60"/>
      <c r="VLC87" s="60"/>
      <c r="VLD87" s="60"/>
      <c r="VLE87" s="60"/>
      <c r="VLF87" s="60"/>
      <c r="VLG87" s="60"/>
      <c r="VLH87" s="60"/>
      <c r="VLI87" s="60"/>
      <c r="VLJ87" s="60"/>
      <c r="VLK87" s="60"/>
      <c r="VLL87" s="60"/>
      <c r="VLM87" s="60"/>
      <c r="VLN87" s="60"/>
      <c r="VLO87" s="60"/>
      <c r="VLP87" s="60"/>
      <c r="VLQ87" s="60"/>
      <c r="VLR87" s="60"/>
      <c r="VLS87" s="60"/>
      <c r="VLT87" s="60"/>
      <c r="VLU87" s="60"/>
      <c r="VLV87" s="60"/>
      <c r="VLW87" s="60"/>
      <c r="VLX87" s="60"/>
      <c r="VLY87" s="60"/>
      <c r="VLZ87" s="60"/>
      <c r="VMA87" s="60"/>
      <c r="VMB87" s="60"/>
      <c r="VMC87" s="60"/>
      <c r="VMD87" s="60"/>
      <c r="VME87" s="60"/>
      <c r="VMF87" s="60"/>
      <c r="VMG87" s="60"/>
      <c r="VMH87" s="60"/>
      <c r="VMI87" s="60"/>
      <c r="VMJ87" s="60"/>
      <c r="VMK87" s="60"/>
      <c r="VML87" s="60"/>
      <c r="VMM87" s="60"/>
      <c r="VMN87" s="60"/>
      <c r="VMO87" s="60"/>
      <c r="VMP87" s="60"/>
      <c r="VMQ87" s="60"/>
      <c r="VMR87" s="60"/>
      <c r="VMS87" s="60"/>
      <c r="VMT87" s="60"/>
      <c r="VMU87" s="60"/>
      <c r="VMV87" s="60"/>
      <c r="VMW87" s="60"/>
      <c r="VMX87" s="60"/>
      <c r="VMY87" s="60"/>
      <c r="VMZ87" s="60"/>
      <c r="VNA87" s="60"/>
      <c r="VNB87" s="60"/>
      <c r="VNC87" s="60"/>
      <c r="VND87" s="60"/>
      <c r="VNE87" s="60"/>
      <c r="VNF87" s="60"/>
      <c r="VNG87" s="60"/>
      <c r="VNH87" s="60"/>
      <c r="VNI87" s="60"/>
      <c r="VNJ87" s="60"/>
      <c r="VNK87" s="60"/>
      <c r="VNL87" s="60"/>
      <c r="VNM87" s="60"/>
      <c r="VNN87" s="60"/>
      <c r="VNO87" s="60"/>
      <c r="VNP87" s="60"/>
      <c r="VNQ87" s="60"/>
      <c r="VNR87" s="60"/>
      <c r="VNS87" s="60"/>
      <c r="VNT87" s="60"/>
      <c r="VNU87" s="60"/>
      <c r="VNV87" s="60"/>
      <c r="VNW87" s="60"/>
      <c r="VNX87" s="60"/>
      <c r="VNY87" s="60"/>
      <c r="VNZ87" s="60"/>
      <c r="VOA87" s="60"/>
      <c r="VOB87" s="60"/>
      <c r="VOC87" s="60"/>
      <c r="VOD87" s="60"/>
      <c r="VOE87" s="60"/>
      <c r="VOF87" s="60"/>
      <c r="VOG87" s="60"/>
      <c r="VOH87" s="60"/>
      <c r="VOI87" s="60"/>
      <c r="VOJ87" s="60"/>
      <c r="VOK87" s="60"/>
      <c r="VOL87" s="60"/>
      <c r="VOM87" s="60"/>
      <c r="VON87" s="60"/>
      <c r="VOO87" s="60"/>
      <c r="VOP87" s="60"/>
      <c r="VOQ87" s="60"/>
      <c r="VOR87" s="60"/>
      <c r="VOS87" s="60"/>
      <c r="VOT87" s="60"/>
      <c r="VOU87" s="60"/>
      <c r="VOV87" s="60"/>
      <c r="VOW87" s="60"/>
      <c r="VOX87" s="60"/>
      <c r="VOY87" s="60"/>
      <c r="VOZ87" s="60"/>
      <c r="VPA87" s="60"/>
      <c r="VPB87" s="60"/>
      <c r="VPC87" s="60"/>
      <c r="VPD87" s="60"/>
      <c r="VPE87" s="60"/>
      <c r="VPF87" s="60"/>
      <c r="VPG87" s="60"/>
      <c r="VPH87" s="60"/>
      <c r="VPI87" s="60"/>
      <c r="VPJ87" s="60"/>
      <c r="VPK87" s="60"/>
      <c r="VPL87" s="60"/>
      <c r="VPM87" s="60"/>
      <c r="VPN87" s="60"/>
      <c r="VPO87" s="60"/>
      <c r="VPP87" s="60"/>
      <c r="VPQ87" s="60"/>
      <c r="VPR87" s="60"/>
      <c r="VPS87" s="60"/>
      <c r="VPT87" s="60"/>
      <c r="VPU87" s="60"/>
      <c r="VPV87" s="60"/>
      <c r="VPW87" s="60"/>
      <c r="VPX87" s="60"/>
      <c r="VPY87" s="60"/>
      <c r="VPZ87" s="60"/>
      <c r="VQA87" s="60"/>
      <c r="VQB87" s="60"/>
      <c r="VQC87" s="60"/>
      <c r="VQD87" s="60"/>
      <c r="VQE87" s="60"/>
      <c r="VQF87" s="60"/>
      <c r="VQG87" s="60"/>
      <c r="VQH87" s="60"/>
      <c r="VQI87" s="60"/>
      <c r="VQJ87" s="60"/>
      <c r="VQK87" s="60"/>
      <c r="VQL87" s="60"/>
      <c r="VQM87" s="60"/>
      <c r="VQN87" s="60"/>
      <c r="VQO87" s="60"/>
      <c r="VQP87" s="60"/>
      <c r="VQQ87" s="60"/>
      <c r="VQR87" s="60"/>
      <c r="VQS87" s="60"/>
      <c r="VQT87" s="60"/>
      <c r="VQU87" s="60"/>
      <c r="VQV87" s="60"/>
      <c r="VQW87" s="60"/>
      <c r="VQX87" s="60"/>
      <c r="VQY87" s="60"/>
      <c r="VQZ87" s="60"/>
      <c r="VRA87" s="60"/>
      <c r="VRB87" s="60"/>
      <c r="VRC87" s="60"/>
      <c r="VRD87" s="60"/>
      <c r="VRE87" s="60"/>
      <c r="VRF87" s="60"/>
      <c r="VRG87" s="60"/>
      <c r="VRH87" s="60"/>
      <c r="VRI87" s="60"/>
      <c r="VRJ87" s="60"/>
      <c r="VRK87" s="60"/>
      <c r="VRL87" s="60"/>
      <c r="VRM87" s="60"/>
      <c r="VRN87" s="60"/>
      <c r="VRO87" s="60"/>
      <c r="VRP87" s="60"/>
      <c r="VRQ87" s="60"/>
      <c r="VRR87" s="60"/>
      <c r="VRS87" s="60"/>
      <c r="VRT87" s="60"/>
      <c r="VRU87" s="60"/>
      <c r="VRV87" s="60"/>
      <c r="VRW87" s="60"/>
      <c r="VRX87" s="60"/>
      <c r="VRY87" s="60"/>
      <c r="VRZ87" s="60"/>
      <c r="VSA87" s="60"/>
      <c r="VSB87" s="60"/>
      <c r="VSC87" s="60"/>
      <c r="VSD87" s="60"/>
      <c r="VSE87" s="60"/>
      <c r="VSF87" s="60"/>
      <c r="VSG87" s="60"/>
      <c r="VSH87" s="60"/>
      <c r="VSI87" s="60"/>
      <c r="VSJ87" s="60"/>
      <c r="VSK87" s="60"/>
      <c r="VSL87" s="60"/>
      <c r="VSM87" s="60"/>
      <c r="VSN87" s="60"/>
      <c r="VSO87" s="60"/>
      <c r="VSP87" s="60"/>
      <c r="VSQ87" s="60"/>
      <c r="VSR87" s="60"/>
      <c r="VSS87" s="60"/>
      <c r="VST87" s="60"/>
      <c r="VSU87" s="60"/>
      <c r="VSV87" s="60"/>
      <c r="VSW87" s="60"/>
      <c r="VSX87" s="60"/>
      <c r="VSY87" s="60"/>
      <c r="VSZ87" s="60"/>
      <c r="VTA87" s="60"/>
      <c r="VTB87" s="60"/>
      <c r="VTC87" s="60"/>
      <c r="VTD87" s="60"/>
      <c r="VTE87" s="60"/>
      <c r="VTF87" s="60"/>
      <c r="VTG87" s="60"/>
      <c r="VTH87" s="60"/>
      <c r="VTI87" s="60"/>
      <c r="VTJ87" s="60"/>
      <c r="VTK87" s="60"/>
      <c r="VTL87" s="60"/>
      <c r="VTM87" s="60"/>
      <c r="VTN87" s="60"/>
      <c r="VTO87" s="60"/>
      <c r="VTP87" s="60"/>
      <c r="VTQ87" s="60"/>
      <c r="VTR87" s="60"/>
      <c r="VTS87" s="60"/>
      <c r="VTT87" s="60"/>
      <c r="VTU87" s="60"/>
      <c r="VTV87" s="60"/>
      <c r="VTW87" s="60"/>
      <c r="VTX87" s="60"/>
      <c r="VTY87" s="60"/>
      <c r="VTZ87" s="60"/>
      <c r="VUA87" s="60"/>
      <c r="VUB87" s="60"/>
      <c r="VUC87" s="60"/>
      <c r="VUD87" s="60"/>
      <c r="VUE87" s="60"/>
      <c r="VUF87" s="60"/>
      <c r="VUG87" s="60"/>
      <c r="VUH87" s="60"/>
      <c r="VUI87" s="60"/>
      <c r="VUJ87" s="60"/>
      <c r="VUK87" s="60"/>
      <c r="VUL87" s="60"/>
      <c r="VUM87" s="60"/>
      <c r="VUN87" s="60"/>
      <c r="VUO87" s="60"/>
      <c r="VUP87" s="60"/>
      <c r="VUQ87" s="60"/>
      <c r="VUR87" s="60"/>
      <c r="VUS87" s="60"/>
      <c r="VUT87" s="60"/>
      <c r="VUU87" s="60"/>
      <c r="VUV87" s="60"/>
      <c r="VUW87" s="60"/>
      <c r="VUX87" s="60"/>
      <c r="VUY87" s="60"/>
      <c r="VUZ87" s="60"/>
      <c r="VVA87" s="60"/>
      <c r="VVB87" s="60"/>
      <c r="VVC87" s="60"/>
      <c r="VVD87" s="60"/>
      <c r="VVE87" s="60"/>
      <c r="VVF87" s="60"/>
      <c r="VVG87" s="60"/>
      <c r="VVH87" s="60"/>
      <c r="VVI87" s="60"/>
      <c r="VVJ87" s="60"/>
      <c r="VVK87" s="60"/>
      <c r="VVL87" s="60"/>
      <c r="VVM87" s="60"/>
      <c r="VVN87" s="60"/>
      <c r="VVO87" s="60"/>
      <c r="VVP87" s="60"/>
      <c r="VVQ87" s="60"/>
      <c r="VVR87" s="60"/>
      <c r="VVS87" s="60"/>
      <c r="VVT87" s="60"/>
      <c r="VVU87" s="60"/>
      <c r="VVV87" s="60"/>
      <c r="VVW87" s="60"/>
      <c r="VVX87" s="60"/>
      <c r="VVY87" s="60"/>
      <c r="VVZ87" s="60"/>
      <c r="VWA87" s="60"/>
      <c r="VWB87" s="60"/>
      <c r="VWC87" s="60"/>
      <c r="VWD87" s="60"/>
      <c r="VWE87" s="60"/>
      <c r="VWF87" s="60"/>
      <c r="VWG87" s="60"/>
      <c r="VWH87" s="60"/>
      <c r="VWI87" s="60"/>
      <c r="VWJ87" s="60"/>
      <c r="VWK87" s="60"/>
      <c r="VWL87" s="60"/>
      <c r="VWM87" s="60"/>
      <c r="VWN87" s="60"/>
      <c r="VWO87" s="60"/>
      <c r="VWP87" s="60"/>
      <c r="VWQ87" s="60"/>
      <c r="VWR87" s="60"/>
      <c r="VWS87" s="60"/>
      <c r="VWT87" s="60"/>
      <c r="VWU87" s="60"/>
      <c r="VWV87" s="60"/>
      <c r="VWW87" s="60"/>
      <c r="VWX87" s="60"/>
      <c r="VWY87" s="60"/>
      <c r="VWZ87" s="60"/>
      <c r="VXA87" s="60"/>
      <c r="VXB87" s="60"/>
      <c r="VXC87" s="60"/>
      <c r="VXD87" s="60"/>
      <c r="VXE87" s="60"/>
      <c r="VXF87" s="60"/>
      <c r="VXG87" s="60"/>
      <c r="VXH87" s="60"/>
      <c r="VXI87" s="60"/>
      <c r="VXJ87" s="60"/>
      <c r="VXK87" s="60"/>
      <c r="VXL87" s="60"/>
      <c r="VXM87" s="60"/>
      <c r="VXN87" s="60"/>
      <c r="VXO87" s="60"/>
      <c r="VXP87" s="60"/>
      <c r="VXQ87" s="60"/>
      <c r="VXR87" s="60"/>
      <c r="VXS87" s="60"/>
      <c r="VXT87" s="60"/>
      <c r="VXU87" s="60"/>
      <c r="VXV87" s="60"/>
      <c r="VXW87" s="60"/>
      <c r="VXX87" s="60"/>
      <c r="VXY87" s="60"/>
      <c r="VXZ87" s="60"/>
      <c r="VYA87" s="60"/>
      <c r="VYB87" s="60"/>
      <c r="VYC87" s="60"/>
      <c r="VYD87" s="60"/>
      <c r="VYE87" s="60"/>
      <c r="VYF87" s="60"/>
      <c r="VYG87" s="60"/>
      <c r="VYH87" s="60"/>
      <c r="VYI87" s="60"/>
      <c r="VYJ87" s="60"/>
      <c r="VYK87" s="60"/>
      <c r="VYL87" s="60"/>
      <c r="VYM87" s="60"/>
      <c r="VYN87" s="60"/>
      <c r="VYO87" s="60"/>
      <c r="VYP87" s="60"/>
      <c r="VYQ87" s="60"/>
      <c r="VYR87" s="60"/>
      <c r="VYS87" s="60"/>
      <c r="VYT87" s="60"/>
      <c r="VYU87" s="60"/>
      <c r="VYV87" s="60"/>
      <c r="VYW87" s="60"/>
      <c r="VYX87" s="60"/>
      <c r="VYY87" s="60"/>
      <c r="VYZ87" s="60"/>
      <c r="VZA87" s="60"/>
      <c r="VZB87" s="60"/>
      <c r="VZC87" s="60"/>
      <c r="VZD87" s="60"/>
      <c r="VZE87" s="60"/>
      <c r="VZF87" s="60"/>
      <c r="VZG87" s="60"/>
      <c r="VZH87" s="60"/>
      <c r="VZI87" s="60"/>
      <c r="VZJ87" s="60"/>
      <c r="VZK87" s="60"/>
      <c r="VZL87" s="60"/>
      <c r="VZM87" s="60"/>
      <c r="VZN87" s="60"/>
      <c r="VZO87" s="60"/>
      <c r="VZP87" s="60"/>
      <c r="VZQ87" s="60"/>
      <c r="VZR87" s="60"/>
      <c r="VZS87" s="60"/>
      <c r="VZT87" s="60"/>
      <c r="VZU87" s="60"/>
      <c r="VZV87" s="60"/>
      <c r="VZW87" s="60"/>
      <c r="VZX87" s="60"/>
      <c r="VZY87" s="60"/>
      <c r="VZZ87" s="60"/>
      <c r="WAA87" s="60"/>
      <c r="WAB87" s="60"/>
      <c r="WAC87" s="60"/>
      <c r="WAD87" s="60"/>
      <c r="WAE87" s="60"/>
      <c r="WAF87" s="60"/>
      <c r="WAG87" s="60"/>
      <c r="WAH87" s="60"/>
      <c r="WAI87" s="60"/>
      <c r="WAJ87" s="60"/>
      <c r="WAK87" s="60"/>
      <c r="WAL87" s="60"/>
      <c r="WAM87" s="60"/>
      <c r="WAN87" s="60"/>
      <c r="WAO87" s="60"/>
      <c r="WAP87" s="60"/>
      <c r="WAQ87" s="60"/>
      <c r="WAR87" s="60"/>
      <c r="WAS87" s="60"/>
      <c r="WAT87" s="60"/>
      <c r="WAU87" s="60"/>
      <c r="WAV87" s="60"/>
      <c r="WAW87" s="60"/>
      <c r="WAX87" s="60"/>
      <c r="WAY87" s="60"/>
      <c r="WAZ87" s="60"/>
      <c r="WBA87" s="60"/>
      <c r="WBB87" s="60"/>
      <c r="WBC87" s="60"/>
      <c r="WBD87" s="60"/>
      <c r="WBE87" s="60"/>
      <c r="WBF87" s="60"/>
      <c r="WBG87" s="60"/>
      <c r="WBH87" s="60"/>
      <c r="WBI87" s="60"/>
      <c r="WBJ87" s="60"/>
      <c r="WBK87" s="60"/>
      <c r="WBL87" s="60"/>
      <c r="WBM87" s="60"/>
      <c r="WBN87" s="60"/>
      <c r="WBO87" s="60"/>
      <c r="WBP87" s="60"/>
      <c r="WBQ87" s="60"/>
      <c r="WBR87" s="60"/>
      <c r="WBS87" s="60"/>
      <c r="WBT87" s="60"/>
      <c r="WBU87" s="60"/>
      <c r="WBV87" s="60"/>
      <c r="WBW87" s="60"/>
      <c r="WBX87" s="60"/>
      <c r="WBY87" s="60"/>
      <c r="WBZ87" s="60"/>
      <c r="WCA87" s="60"/>
      <c r="WCB87" s="60"/>
      <c r="WCC87" s="60"/>
      <c r="WCD87" s="60"/>
      <c r="WCE87" s="60"/>
      <c r="WCF87" s="60"/>
      <c r="WCG87" s="60"/>
      <c r="WCH87" s="60"/>
      <c r="WCI87" s="60"/>
      <c r="WCJ87" s="60"/>
      <c r="WCK87" s="60"/>
      <c r="WCL87" s="60"/>
      <c r="WCM87" s="60"/>
      <c r="WCN87" s="60"/>
      <c r="WCO87" s="60"/>
      <c r="WCP87" s="60"/>
      <c r="WCQ87" s="60"/>
      <c r="WCR87" s="60"/>
      <c r="WCS87" s="60"/>
      <c r="WCT87" s="60"/>
      <c r="WCU87" s="60"/>
      <c r="WCV87" s="60"/>
      <c r="WCW87" s="60"/>
      <c r="WCX87" s="60"/>
      <c r="WCY87" s="60"/>
      <c r="WCZ87" s="60"/>
      <c r="WDA87" s="60"/>
      <c r="WDB87" s="60"/>
      <c r="WDC87" s="60"/>
      <c r="WDD87" s="60"/>
      <c r="WDE87" s="60"/>
      <c r="WDF87" s="60"/>
      <c r="WDG87" s="60"/>
      <c r="WDH87" s="60"/>
      <c r="WDI87" s="60"/>
      <c r="WDJ87" s="60"/>
      <c r="WDK87" s="60"/>
      <c r="WDL87" s="60"/>
      <c r="WDM87" s="60"/>
      <c r="WDN87" s="60"/>
      <c r="WDO87" s="60"/>
      <c r="WDP87" s="60"/>
      <c r="WDQ87" s="60"/>
      <c r="WDR87" s="60"/>
      <c r="WDS87" s="60"/>
      <c r="WDT87" s="60"/>
      <c r="WDU87" s="60"/>
      <c r="WDV87" s="60"/>
      <c r="WDW87" s="60"/>
      <c r="WDX87" s="60"/>
      <c r="WDY87" s="60"/>
      <c r="WDZ87" s="60"/>
      <c r="WEA87" s="60"/>
      <c r="WEB87" s="60"/>
      <c r="WEC87" s="60"/>
      <c r="WED87" s="60"/>
      <c r="WEE87" s="60"/>
      <c r="WEF87" s="60"/>
      <c r="WEG87" s="60"/>
      <c r="WEH87" s="60"/>
      <c r="WEI87" s="60"/>
      <c r="WEJ87" s="60"/>
      <c r="WEK87" s="60"/>
      <c r="WEL87" s="60"/>
      <c r="WEM87" s="60"/>
      <c r="WEN87" s="60"/>
      <c r="WEO87" s="60"/>
      <c r="WEP87" s="60"/>
      <c r="WEQ87" s="60"/>
      <c r="WER87" s="60"/>
      <c r="WES87" s="60"/>
      <c r="WET87" s="60"/>
      <c r="WEU87" s="60"/>
      <c r="WEV87" s="60"/>
      <c r="WEW87" s="60"/>
      <c r="WEX87" s="60"/>
      <c r="WEY87" s="60"/>
      <c r="WEZ87" s="60"/>
      <c r="WFA87" s="60"/>
      <c r="WFB87" s="60"/>
      <c r="WFC87" s="60"/>
      <c r="WFD87" s="60"/>
      <c r="WFE87" s="60"/>
      <c r="WFF87" s="60"/>
      <c r="WFG87" s="60"/>
      <c r="WFH87" s="60"/>
      <c r="WFI87" s="60"/>
      <c r="WFJ87" s="60"/>
      <c r="WFK87" s="60"/>
      <c r="WFL87" s="60"/>
      <c r="WFM87" s="60"/>
      <c r="WFN87" s="60"/>
      <c r="WFO87" s="60"/>
      <c r="WFP87" s="60"/>
      <c r="WFQ87" s="60"/>
      <c r="WFR87" s="60"/>
      <c r="WFS87" s="60"/>
      <c r="WFT87" s="60"/>
      <c r="WFU87" s="60"/>
      <c r="WFV87" s="60"/>
      <c r="WFW87" s="60"/>
      <c r="WFX87" s="60"/>
      <c r="WFY87" s="60"/>
      <c r="WFZ87" s="60"/>
      <c r="WGA87" s="60"/>
      <c r="WGB87" s="60"/>
      <c r="WGC87" s="60"/>
      <c r="WGD87" s="60"/>
      <c r="WGE87" s="60"/>
      <c r="WGF87" s="60"/>
      <c r="WGG87" s="60"/>
      <c r="WGH87" s="60"/>
      <c r="WGI87" s="60"/>
      <c r="WGJ87" s="60"/>
      <c r="WGK87" s="60"/>
      <c r="WGL87" s="60"/>
      <c r="WGM87" s="60"/>
      <c r="WGN87" s="60"/>
      <c r="WGO87" s="60"/>
      <c r="WGP87" s="60"/>
      <c r="WGQ87" s="60"/>
      <c r="WGR87" s="60"/>
      <c r="WGS87" s="60"/>
      <c r="WGT87" s="60"/>
      <c r="WGU87" s="60"/>
      <c r="WGV87" s="60"/>
      <c r="WGW87" s="60"/>
      <c r="WGX87" s="60"/>
      <c r="WGY87" s="60"/>
      <c r="WGZ87" s="60"/>
      <c r="WHA87" s="60"/>
      <c r="WHB87" s="60"/>
      <c r="WHC87" s="60"/>
      <c r="WHD87" s="60"/>
      <c r="WHE87" s="60"/>
      <c r="WHF87" s="60"/>
      <c r="WHG87" s="60"/>
      <c r="WHH87" s="60"/>
      <c r="WHI87" s="60"/>
      <c r="WHJ87" s="60"/>
      <c r="WHK87" s="60"/>
      <c r="WHL87" s="60"/>
      <c r="WHM87" s="60"/>
      <c r="WHN87" s="60"/>
      <c r="WHO87" s="60"/>
      <c r="WHP87" s="60"/>
      <c r="WHQ87" s="60"/>
      <c r="WHR87" s="60"/>
      <c r="WHS87" s="60"/>
      <c r="WHT87" s="60"/>
      <c r="WHU87" s="60"/>
      <c r="WHV87" s="60"/>
      <c r="WHW87" s="60"/>
      <c r="WHX87" s="60"/>
      <c r="WHY87" s="60"/>
      <c r="WHZ87" s="60"/>
      <c r="WIA87" s="60"/>
      <c r="WIB87" s="60"/>
      <c r="WIC87" s="60"/>
      <c r="WID87" s="60"/>
      <c r="WIE87" s="60"/>
      <c r="WIF87" s="60"/>
      <c r="WIG87" s="60"/>
      <c r="WIH87" s="60"/>
      <c r="WII87" s="60"/>
      <c r="WIJ87" s="60"/>
      <c r="WIK87" s="60"/>
      <c r="WIL87" s="60"/>
      <c r="WIM87" s="60"/>
      <c r="WIN87" s="60"/>
      <c r="WIO87" s="60"/>
      <c r="WIP87" s="60"/>
      <c r="WIQ87" s="60"/>
      <c r="WIR87" s="60"/>
      <c r="WIS87" s="60"/>
      <c r="WIT87" s="60"/>
      <c r="WIU87" s="60"/>
      <c r="WIV87" s="60"/>
      <c r="WIW87" s="60"/>
      <c r="WIX87" s="60"/>
      <c r="WIY87" s="60"/>
      <c r="WIZ87" s="60"/>
      <c r="WJA87" s="60"/>
      <c r="WJB87" s="60"/>
      <c r="WJC87" s="60"/>
      <c r="WJD87" s="60"/>
      <c r="WJE87" s="60"/>
      <c r="WJF87" s="60"/>
      <c r="WJG87" s="60"/>
      <c r="WJH87" s="60"/>
      <c r="WJI87" s="60"/>
      <c r="WJJ87" s="60"/>
      <c r="WJK87" s="60"/>
      <c r="WJL87" s="60"/>
      <c r="WJM87" s="60"/>
      <c r="WJN87" s="60"/>
      <c r="WJO87" s="60"/>
      <c r="WJP87" s="60"/>
      <c r="WJQ87" s="60"/>
      <c r="WJR87" s="60"/>
      <c r="WJS87" s="60"/>
      <c r="WJT87" s="60"/>
      <c r="WJU87" s="60"/>
      <c r="WJV87" s="60"/>
      <c r="WJW87" s="60"/>
      <c r="WJX87" s="60"/>
      <c r="WJY87" s="60"/>
      <c r="WJZ87" s="60"/>
      <c r="WKA87" s="60"/>
      <c r="WKB87" s="60"/>
      <c r="WKC87" s="60"/>
      <c r="WKD87" s="60"/>
      <c r="WKE87" s="60"/>
      <c r="WKF87" s="60"/>
      <c r="WKG87" s="60"/>
      <c r="WKH87" s="60"/>
      <c r="WKI87" s="60"/>
      <c r="WKJ87" s="60"/>
      <c r="WKK87" s="60"/>
      <c r="WKL87" s="60"/>
      <c r="WKM87" s="60"/>
      <c r="WKN87" s="60"/>
      <c r="WKO87" s="60"/>
      <c r="WKP87" s="60"/>
      <c r="WKQ87" s="60"/>
      <c r="WKR87" s="60"/>
      <c r="WKS87" s="60"/>
      <c r="WKT87" s="60"/>
      <c r="WKU87" s="60"/>
      <c r="WKV87" s="60"/>
      <c r="WKW87" s="60"/>
      <c r="WKX87" s="60"/>
      <c r="WKY87" s="60"/>
      <c r="WKZ87" s="60"/>
      <c r="WLA87" s="60"/>
      <c r="WLB87" s="60"/>
      <c r="WLC87" s="60"/>
      <c r="WLD87" s="60"/>
      <c r="WLE87" s="60"/>
      <c r="WLF87" s="60"/>
      <c r="WLG87" s="60"/>
      <c r="WLH87" s="60"/>
      <c r="WLI87" s="60"/>
      <c r="WLJ87" s="60"/>
      <c r="WLK87" s="60"/>
      <c r="WLL87" s="60"/>
      <c r="WLM87" s="60"/>
      <c r="WLN87" s="60"/>
      <c r="WLO87" s="60"/>
      <c r="WLP87" s="60"/>
      <c r="WLQ87" s="60"/>
      <c r="WLR87" s="60"/>
      <c r="WLS87" s="60"/>
      <c r="WLT87" s="60"/>
      <c r="WLU87" s="60"/>
      <c r="WLV87" s="60"/>
      <c r="WLW87" s="60"/>
      <c r="WLX87" s="60"/>
      <c r="WLY87" s="60"/>
      <c r="WLZ87" s="60"/>
      <c r="WMA87" s="60"/>
      <c r="WMB87" s="60"/>
      <c r="WMC87" s="60"/>
      <c r="WMD87" s="60"/>
      <c r="WME87" s="60"/>
      <c r="WMF87" s="60"/>
      <c r="WMG87" s="60"/>
      <c r="WMH87" s="60"/>
      <c r="WMI87" s="60"/>
      <c r="WMJ87" s="60"/>
      <c r="WMK87" s="60"/>
      <c r="WML87" s="60"/>
      <c r="WMM87" s="60"/>
      <c r="WMN87" s="60"/>
      <c r="WMO87" s="60"/>
      <c r="WMP87" s="60"/>
      <c r="WMQ87" s="60"/>
      <c r="WMR87" s="60"/>
      <c r="WMS87" s="60"/>
      <c r="WMT87" s="60"/>
      <c r="WMU87" s="60"/>
      <c r="WMV87" s="60"/>
      <c r="WMW87" s="60"/>
      <c r="WMX87" s="60"/>
      <c r="WMY87" s="60"/>
      <c r="WMZ87" s="60"/>
      <c r="WNA87" s="60"/>
      <c r="WNB87" s="60"/>
      <c r="WNC87" s="60"/>
      <c r="WND87" s="60"/>
      <c r="WNE87" s="60"/>
      <c r="WNF87" s="60"/>
      <c r="WNG87" s="60"/>
      <c r="WNH87" s="60"/>
      <c r="WNI87" s="60"/>
      <c r="WNJ87" s="60"/>
      <c r="WNK87" s="60"/>
      <c r="WNL87" s="60"/>
      <c r="WNM87" s="60"/>
      <c r="WNN87" s="60"/>
      <c r="WNO87" s="60"/>
      <c r="WNP87" s="60"/>
      <c r="WNQ87" s="60"/>
      <c r="WNR87" s="60"/>
      <c r="WNS87" s="60"/>
      <c r="WNT87" s="60"/>
      <c r="WNU87" s="60"/>
      <c r="WNV87" s="60"/>
      <c r="WNW87" s="60"/>
      <c r="WNX87" s="60"/>
      <c r="WNY87" s="60"/>
      <c r="WNZ87" s="60"/>
      <c r="WOA87" s="60"/>
      <c r="WOB87" s="60"/>
      <c r="WOC87" s="60"/>
      <c r="WOD87" s="60"/>
      <c r="WOE87" s="60"/>
      <c r="WOF87" s="60"/>
      <c r="WOG87" s="60"/>
      <c r="WOH87" s="60"/>
      <c r="WOI87" s="60"/>
      <c r="WOJ87" s="60"/>
      <c r="WOK87" s="60"/>
      <c r="WOL87" s="60"/>
      <c r="WOM87" s="60"/>
      <c r="WON87" s="60"/>
      <c r="WOO87" s="60"/>
      <c r="WOP87" s="60"/>
      <c r="WOQ87" s="60"/>
      <c r="WOR87" s="60"/>
      <c r="WOS87" s="60"/>
      <c r="WOT87" s="60"/>
      <c r="WOU87" s="60"/>
      <c r="WOV87" s="60"/>
      <c r="WOW87" s="60"/>
      <c r="WOX87" s="60"/>
      <c r="WOY87" s="60"/>
      <c r="WOZ87" s="60"/>
      <c r="WPA87" s="60"/>
      <c r="WPB87" s="60"/>
      <c r="WPC87" s="60"/>
      <c r="WPD87" s="60"/>
      <c r="WPE87" s="60"/>
      <c r="WPF87" s="60"/>
      <c r="WPG87" s="60"/>
      <c r="WPH87" s="60"/>
      <c r="WPI87" s="60"/>
      <c r="WPJ87" s="60"/>
      <c r="WPK87" s="60"/>
      <c r="WPL87" s="60"/>
      <c r="WPM87" s="60"/>
      <c r="WPN87" s="60"/>
      <c r="WPO87" s="60"/>
      <c r="WPP87" s="60"/>
      <c r="WPQ87" s="60"/>
      <c r="WPR87" s="60"/>
      <c r="WPS87" s="60"/>
      <c r="WPT87" s="60"/>
      <c r="WPU87" s="60"/>
      <c r="WPV87" s="60"/>
      <c r="WPW87" s="60"/>
      <c r="WPX87" s="60"/>
      <c r="WPY87" s="60"/>
      <c r="WPZ87" s="60"/>
      <c r="WQA87" s="60"/>
      <c r="WQB87" s="60"/>
      <c r="WQC87" s="60"/>
      <c r="WQD87" s="60"/>
      <c r="WQE87" s="60"/>
      <c r="WQF87" s="60"/>
      <c r="WQG87" s="60"/>
      <c r="WQH87" s="60"/>
      <c r="WQI87" s="60"/>
      <c r="WQJ87" s="60"/>
      <c r="WQK87" s="60"/>
      <c r="WQL87" s="60"/>
      <c r="WQM87" s="60"/>
      <c r="WQN87" s="60"/>
      <c r="WQO87" s="60"/>
      <c r="WQP87" s="60"/>
      <c r="WQQ87" s="60"/>
      <c r="WQR87" s="60"/>
      <c r="WQS87" s="60"/>
      <c r="WQT87" s="60"/>
      <c r="WQU87" s="60"/>
      <c r="WQV87" s="60"/>
      <c r="WQW87" s="60"/>
      <c r="WQX87" s="60"/>
      <c r="WQY87" s="60"/>
      <c r="WQZ87" s="60"/>
      <c r="WRA87" s="60"/>
      <c r="WRB87" s="60"/>
      <c r="WRC87" s="60"/>
      <c r="WRD87" s="60"/>
      <c r="WRE87" s="60"/>
      <c r="WRF87" s="60"/>
      <c r="WRG87" s="60"/>
      <c r="WRH87" s="60"/>
      <c r="WRI87" s="60"/>
      <c r="WRJ87" s="60"/>
      <c r="WRK87" s="60"/>
      <c r="WRL87" s="60"/>
      <c r="WRM87" s="60"/>
      <c r="WRN87" s="60"/>
      <c r="WRO87" s="60"/>
      <c r="WRP87" s="60"/>
      <c r="WRQ87" s="60"/>
      <c r="WRR87" s="60"/>
      <c r="WRS87" s="60"/>
      <c r="WRT87" s="60"/>
      <c r="WRU87" s="60"/>
      <c r="WRV87" s="60"/>
      <c r="WRW87" s="60"/>
      <c r="WRX87" s="60"/>
      <c r="WRY87" s="60"/>
      <c r="WRZ87" s="60"/>
      <c r="WSA87" s="60"/>
      <c r="WSB87" s="60"/>
      <c r="WSC87" s="60"/>
      <c r="WSD87" s="60"/>
      <c r="WSE87" s="60"/>
      <c r="WSF87" s="60"/>
      <c r="WSG87" s="60"/>
      <c r="WSH87" s="60"/>
      <c r="WSI87" s="60"/>
      <c r="WSJ87" s="60"/>
      <c r="WSK87" s="60"/>
      <c r="WSL87" s="60"/>
      <c r="WSM87" s="60"/>
      <c r="WSN87" s="60"/>
      <c r="WSO87" s="60"/>
      <c r="WSP87" s="60"/>
      <c r="WSQ87" s="60"/>
      <c r="WSR87" s="60"/>
      <c r="WSS87" s="60"/>
      <c r="WST87" s="60"/>
      <c r="WSU87" s="60"/>
      <c r="WSV87" s="60"/>
      <c r="WSW87" s="60"/>
      <c r="WSX87" s="60"/>
      <c r="WSY87" s="60"/>
      <c r="WSZ87" s="60"/>
      <c r="WTA87" s="60"/>
      <c r="WTB87" s="60"/>
      <c r="WTC87" s="60"/>
      <c r="WTD87" s="60"/>
      <c r="WTE87" s="60"/>
      <c r="WTF87" s="60"/>
      <c r="WTG87" s="60"/>
      <c r="WTH87" s="60"/>
      <c r="WTI87" s="60"/>
      <c r="WTJ87" s="60"/>
      <c r="WTK87" s="60"/>
      <c r="WTL87" s="60"/>
      <c r="WTM87" s="60"/>
      <c r="WTN87" s="60"/>
      <c r="WTO87" s="60"/>
      <c r="WTP87" s="60"/>
      <c r="WTQ87" s="60"/>
      <c r="WTR87" s="60"/>
      <c r="WTS87" s="60"/>
      <c r="WTT87" s="60"/>
      <c r="WTU87" s="60"/>
      <c r="WTV87" s="60"/>
      <c r="WTW87" s="60"/>
      <c r="WTX87" s="60"/>
      <c r="WTY87" s="60"/>
      <c r="WTZ87" s="60"/>
      <c r="WUA87" s="60"/>
      <c r="WUB87" s="60"/>
      <c r="WUC87" s="60"/>
      <c r="WUD87" s="60"/>
      <c r="WUE87" s="60"/>
      <c r="WUF87" s="60"/>
      <c r="WUG87" s="60"/>
      <c r="WUH87" s="60"/>
      <c r="WUI87" s="60"/>
      <c r="WUJ87" s="60"/>
      <c r="WUK87" s="60"/>
      <c r="WUL87" s="60"/>
      <c r="WUM87" s="60"/>
      <c r="WUN87" s="60"/>
      <c r="WUO87" s="60"/>
      <c r="WUP87" s="60"/>
      <c r="WUQ87" s="60"/>
      <c r="WUR87" s="60"/>
      <c r="WUS87" s="60"/>
      <c r="WUT87" s="60"/>
      <c r="WUU87" s="60"/>
      <c r="WUV87" s="60"/>
      <c r="WUW87" s="60"/>
      <c r="WUX87" s="60"/>
      <c r="WUY87" s="60"/>
      <c r="WUZ87" s="60"/>
      <c r="WVA87" s="60"/>
      <c r="WVB87" s="60"/>
      <c r="WVC87" s="60"/>
      <c r="WVD87" s="60"/>
      <c r="WVE87" s="60"/>
      <c r="WVF87" s="60"/>
      <c r="WVG87" s="60"/>
      <c r="WVH87" s="60"/>
      <c r="WVI87" s="60"/>
      <c r="WVJ87" s="60"/>
      <c r="WVK87" s="60"/>
      <c r="WVL87" s="60"/>
      <c r="WVM87" s="60"/>
      <c r="WVN87" s="60"/>
      <c r="WVO87" s="60"/>
      <c r="WVP87" s="60"/>
      <c r="WVQ87" s="60"/>
      <c r="WVR87" s="60"/>
      <c r="WVS87" s="60"/>
      <c r="WVT87" s="60"/>
      <c r="WVU87" s="60"/>
      <c r="WVV87" s="60"/>
      <c r="WVW87" s="60"/>
      <c r="WVX87" s="60"/>
      <c r="WVY87" s="60"/>
      <c r="WVZ87" s="60"/>
      <c r="WWA87" s="60"/>
      <c r="WWB87" s="60"/>
      <c r="WWC87" s="60"/>
      <c r="WWD87" s="60"/>
      <c r="WWE87" s="60"/>
      <c r="WWF87" s="60"/>
      <c r="WWG87" s="60"/>
      <c r="WWH87" s="60"/>
      <c r="WWI87" s="60"/>
      <c r="WWJ87" s="60"/>
      <c r="WWK87" s="60"/>
      <c r="WWL87" s="60"/>
      <c r="WWM87" s="60"/>
      <c r="WWN87" s="60"/>
      <c r="WWO87" s="60"/>
      <c r="WWP87" s="60"/>
      <c r="WWQ87" s="60"/>
      <c r="WWR87" s="60"/>
      <c r="WWS87" s="60"/>
      <c r="WWT87" s="60"/>
      <c r="WWU87" s="60"/>
      <c r="WWV87" s="60"/>
      <c r="WWW87" s="60"/>
      <c r="WWX87" s="60"/>
      <c r="WWY87" s="60"/>
      <c r="WWZ87" s="60"/>
      <c r="WXA87" s="60"/>
      <c r="WXB87" s="60"/>
      <c r="WXC87" s="60"/>
      <c r="WXD87" s="60"/>
      <c r="WXE87" s="60"/>
      <c r="WXF87" s="60"/>
      <c r="WXG87" s="60"/>
      <c r="WXH87" s="60"/>
      <c r="WXI87" s="60"/>
      <c r="WXJ87" s="60"/>
      <c r="WXK87" s="60"/>
      <c r="WXL87" s="60"/>
      <c r="WXM87" s="60"/>
      <c r="WXN87" s="60"/>
      <c r="WXO87" s="60"/>
      <c r="WXP87" s="60"/>
      <c r="WXQ87" s="60"/>
      <c r="WXR87" s="60"/>
      <c r="WXS87" s="60"/>
      <c r="WXT87" s="60"/>
      <c r="WXU87" s="60"/>
      <c r="WXV87" s="60"/>
      <c r="WXW87" s="60"/>
      <c r="WXX87" s="60"/>
      <c r="WXY87" s="60"/>
      <c r="WXZ87" s="60"/>
      <c r="WYA87" s="60"/>
      <c r="WYB87" s="60"/>
      <c r="WYC87" s="60"/>
      <c r="WYD87" s="60"/>
      <c r="WYE87" s="60"/>
      <c r="WYF87" s="60"/>
      <c r="WYG87" s="60"/>
      <c r="WYH87" s="60"/>
      <c r="WYI87" s="60"/>
      <c r="WYJ87" s="60"/>
      <c r="WYK87" s="60"/>
      <c r="WYL87" s="60"/>
      <c r="WYM87" s="60"/>
      <c r="WYN87" s="60"/>
      <c r="WYO87" s="60"/>
      <c r="WYP87" s="60"/>
      <c r="WYQ87" s="60"/>
      <c r="WYR87" s="60"/>
      <c r="WYS87" s="60"/>
      <c r="WYT87" s="60"/>
      <c r="WYU87" s="60"/>
      <c r="WYV87" s="60"/>
      <c r="WYW87" s="60"/>
      <c r="WYX87" s="60"/>
      <c r="WYY87" s="60"/>
      <c r="WYZ87" s="60"/>
      <c r="WZA87" s="60"/>
      <c r="WZB87" s="60"/>
      <c r="WZC87" s="60"/>
      <c r="WZD87" s="60"/>
      <c r="WZE87" s="60"/>
      <c r="WZF87" s="60"/>
      <c r="WZG87" s="60"/>
      <c r="WZH87" s="60"/>
      <c r="WZI87" s="60"/>
      <c r="WZJ87" s="60"/>
      <c r="WZK87" s="60"/>
      <c r="WZL87" s="60"/>
      <c r="WZM87" s="60"/>
      <c r="WZN87" s="60"/>
      <c r="WZO87" s="60"/>
      <c r="WZP87" s="60"/>
      <c r="WZQ87" s="60"/>
      <c r="WZR87" s="60"/>
      <c r="WZS87" s="60"/>
      <c r="WZT87" s="60"/>
      <c r="WZU87" s="60"/>
      <c r="WZV87" s="60"/>
      <c r="WZW87" s="60"/>
      <c r="WZX87" s="60"/>
      <c r="WZY87" s="60"/>
      <c r="WZZ87" s="60"/>
      <c r="XAA87" s="60"/>
      <c r="XAB87" s="60"/>
      <c r="XAC87" s="60"/>
      <c r="XAD87" s="60"/>
      <c r="XAE87" s="60"/>
      <c r="XAF87" s="60"/>
      <c r="XAG87" s="60"/>
      <c r="XAH87" s="60"/>
      <c r="XAI87" s="60"/>
      <c r="XAJ87" s="60"/>
      <c r="XAK87" s="60"/>
      <c r="XAL87" s="60"/>
      <c r="XAM87" s="60"/>
      <c r="XAN87" s="60"/>
      <c r="XAO87" s="60"/>
      <c r="XAP87" s="60"/>
      <c r="XAQ87" s="60"/>
      <c r="XAR87" s="60"/>
      <c r="XAS87" s="60"/>
      <c r="XAT87" s="60"/>
      <c r="XAU87" s="60"/>
      <c r="XAV87" s="60"/>
      <c r="XAW87" s="60"/>
      <c r="XAX87" s="60"/>
      <c r="XAY87" s="60"/>
      <c r="XAZ87" s="60"/>
      <c r="XBA87" s="60"/>
      <c r="XBB87" s="60"/>
      <c r="XBC87" s="60"/>
      <c r="XBD87" s="60"/>
      <c r="XBE87" s="60"/>
      <c r="XBF87" s="60"/>
      <c r="XBG87" s="60"/>
      <c r="XBH87" s="60"/>
      <c r="XBI87" s="60"/>
      <c r="XBJ87" s="60"/>
      <c r="XBK87" s="60"/>
      <c r="XBL87" s="60"/>
      <c r="XBM87" s="60"/>
      <c r="XBN87" s="60"/>
      <c r="XBO87" s="60"/>
      <c r="XBP87" s="60"/>
      <c r="XBQ87" s="60"/>
      <c r="XBR87" s="60"/>
      <c r="XBS87" s="60"/>
      <c r="XBT87" s="60"/>
      <c r="XBU87" s="60"/>
      <c r="XBV87" s="60"/>
      <c r="XBW87" s="60"/>
      <c r="XBX87" s="60"/>
      <c r="XBY87" s="60"/>
      <c r="XBZ87" s="60"/>
      <c r="XCA87" s="60"/>
      <c r="XCB87" s="60"/>
      <c r="XCC87" s="60"/>
      <c r="XCD87" s="60"/>
      <c r="XCE87" s="60"/>
      <c r="XCF87" s="60"/>
      <c r="XCG87" s="60"/>
      <c r="XCH87" s="60"/>
      <c r="XCI87" s="60"/>
      <c r="XCJ87" s="60"/>
      <c r="XCK87" s="60"/>
      <c r="XCL87" s="60"/>
      <c r="XCM87" s="60"/>
      <c r="XCN87" s="60"/>
      <c r="XCO87" s="60"/>
      <c r="XCP87" s="60"/>
      <c r="XCQ87" s="60"/>
      <c r="XCR87" s="60"/>
      <c r="XCS87" s="60"/>
      <c r="XCT87" s="60"/>
      <c r="XCU87" s="60"/>
      <c r="XCV87" s="60"/>
      <c r="XCW87" s="60"/>
      <c r="XCX87" s="60"/>
      <c r="XCY87" s="60"/>
      <c r="XCZ87" s="60"/>
      <c r="XDA87" s="60"/>
      <c r="XDB87" s="60"/>
      <c r="XDC87" s="60"/>
      <c r="XDD87" s="60"/>
      <c r="XDE87" s="60"/>
      <c r="XDF87" s="60"/>
      <c r="XDG87" s="60"/>
      <c r="XDH87" s="60"/>
      <c r="XDI87" s="60"/>
      <c r="XDJ87" s="60"/>
      <c r="XDK87" s="60"/>
      <c r="XDL87" s="60"/>
      <c r="XDM87" s="60"/>
      <c r="XDN87" s="60"/>
      <c r="XDO87" s="60"/>
      <c r="XDP87" s="60"/>
      <c r="XDQ87" s="60"/>
      <c r="XDR87" s="60"/>
      <c r="XDS87" s="60"/>
      <c r="XDT87" s="60"/>
      <c r="XDU87" s="60"/>
      <c r="XDV87" s="60"/>
      <c r="XDW87" s="60"/>
      <c r="XDX87" s="60"/>
      <c r="XDY87" s="60"/>
      <c r="XDZ87" s="60"/>
      <c r="XEA87" s="60"/>
      <c r="XEB87" s="60"/>
      <c r="XEC87" s="60"/>
      <c r="XED87" s="60"/>
      <c r="XEE87" s="60"/>
      <c r="XEF87" s="60"/>
      <c r="XEG87" s="60"/>
      <c r="XEH87" s="60"/>
      <c r="XEI87" s="60"/>
      <c r="XEJ87" s="60"/>
      <c r="XEK87" s="60"/>
      <c r="XEL87" s="60"/>
      <c r="XEM87" s="60"/>
      <c r="XEN87" s="60"/>
      <c r="XEO87" s="60"/>
      <c r="XEP87" s="60"/>
      <c r="XEQ87" s="60"/>
      <c r="XER87" s="60"/>
      <c r="XES87" s="60"/>
      <c r="XET87" s="60"/>
      <c r="XEU87" s="60"/>
      <c r="XEV87" s="60"/>
      <c r="XEW87" s="60"/>
      <c r="XEX87" s="60"/>
      <c r="XEY87" s="60"/>
      <c r="XEZ87" s="60"/>
      <c r="XFA87" s="60"/>
      <c r="XFB87" s="60"/>
      <c r="XFC87" s="60"/>
    </row>
    <row r="88" spans="1:16383" ht="15.75" customHeight="1" x14ac:dyDescent="0.25">
      <c r="A88" s="47" t="s">
        <v>1057</v>
      </c>
      <c r="B88" s="49">
        <v>45275</v>
      </c>
      <c r="C88" s="43">
        <v>1416</v>
      </c>
      <c r="D88" s="39"/>
      <c r="E88" s="42" t="s">
        <v>1058</v>
      </c>
      <c r="F88" s="40">
        <v>45314</v>
      </c>
      <c r="G88" s="41" t="s">
        <v>1059</v>
      </c>
      <c r="H88" s="43" t="s">
        <v>361</v>
      </c>
      <c r="I88" s="43" t="s">
        <v>1060</v>
      </c>
      <c r="J88" s="55">
        <v>1696403023.9200001</v>
      </c>
      <c r="K88" s="55">
        <v>1696403023.9200001</v>
      </c>
      <c r="L88" s="55">
        <v>0</v>
      </c>
      <c r="M88" s="55">
        <v>0</v>
      </c>
      <c r="N88" s="44">
        <v>1696403023.9200001</v>
      </c>
      <c r="O88" s="34">
        <v>1696403023.9200001</v>
      </c>
      <c r="P88" s="34">
        <v>1696403023.9200001</v>
      </c>
      <c r="Q88" s="43" t="s">
        <v>749</v>
      </c>
      <c r="R88" s="43" t="s">
        <v>1061</v>
      </c>
      <c r="S88" s="43" t="s">
        <v>751</v>
      </c>
      <c r="T88" s="43" t="s">
        <v>265</v>
      </c>
      <c r="U88" s="48">
        <v>0</v>
      </c>
      <c r="V88" s="41">
        <v>100</v>
      </c>
      <c r="W88" s="41" t="s">
        <v>82</v>
      </c>
      <c r="X88" s="56">
        <v>0.4</v>
      </c>
      <c r="Y88" s="34">
        <v>263842.7</v>
      </c>
      <c r="Z88" s="44">
        <v>105537.08000000002</v>
      </c>
      <c r="AA88" s="44">
        <v>6429.6</v>
      </c>
      <c r="AB88" s="44">
        <v>1328.3999999999999</v>
      </c>
      <c r="AC88" s="44">
        <v>5101.2000000000007</v>
      </c>
      <c r="AD88" s="44">
        <v>0</v>
      </c>
      <c r="AE88" s="44">
        <v>5527.2000000000007</v>
      </c>
      <c r="AF88" s="44">
        <v>1458311371.4400003</v>
      </c>
      <c r="AG88" s="44">
        <v>902.40000000000009</v>
      </c>
      <c r="AH88" s="44">
        <v>238091652.48000005</v>
      </c>
      <c r="AI88" s="44">
        <v>16074</v>
      </c>
      <c r="AJ88" s="44">
        <v>16074</v>
      </c>
      <c r="AK88" s="40">
        <v>45366</v>
      </c>
      <c r="AL88" s="40">
        <v>45412</v>
      </c>
      <c r="AM88" s="40"/>
      <c r="AN88" s="40">
        <v>45397</v>
      </c>
      <c r="AO88" s="40">
        <v>45444</v>
      </c>
      <c r="AP88" s="49"/>
      <c r="AQ88" s="41" t="s">
        <v>61</v>
      </c>
      <c r="AR88" s="41">
        <v>10</v>
      </c>
      <c r="AS88" s="34">
        <v>169640302.39200002</v>
      </c>
      <c r="AT88" s="43"/>
      <c r="AU88" s="44">
        <v>0</v>
      </c>
      <c r="AV88" s="46">
        <v>1696403023.9200001</v>
      </c>
      <c r="AW88" s="46">
        <v>1696403023.9200001</v>
      </c>
      <c r="AX88" s="43" t="s">
        <v>329</v>
      </c>
    </row>
    <row r="89" spans="1:16383" ht="15.75" customHeight="1" x14ac:dyDescent="0.25">
      <c r="A89" s="47" t="s">
        <v>1062</v>
      </c>
      <c r="B89" s="49">
        <v>45275</v>
      </c>
      <c r="C89" s="43">
        <v>1416</v>
      </c>
      <c r="D89" s="39" t="s">
        <v>436</v>
      </c>
      <c r="E89" s="42" t="s">
        <v>1063</v>
      </c>
      <c r="F89" s="40" t="s">
        <v>436</v>
      </c>
      <c r="G89" s="41" t="s">
        <v>436</v>
      </c>
      <c r="H89" s="43" t="s">
        <v>436</v>
      </c>
      <c r="I89" s="43" t="s">
        <v>1064</v>
      </c>
      <c r="J89" s="55">
        <v>63181752.479999997</v>
      </c>
      <c r="K89" s="55">
        <v>63181752.479999997</v>
      </c>
      <c r="L89" s="55"/>
      <c r="M89" s="55"/>
      <c r="N89" s="44">
        <v>0</v>
      </c>
      <c r="O89" s="34">
        <v>0</v>
      </c>
      <c r="P89" s="34">
        <v>0</v>
      </c>
      <c r="Q89" s="43"/>
      <c r="R89" s="43"/>
      <c r="S89" s="43"/>
      <c r="T89" s="43"/>
      <c r="U89" s="48"/>
      <c r="V89" s="41"/>
      <c r="W89" s="41"/>
      <c r="X89" s="50"/>
      <c r="Y89" s="34" t="e">
        <v>#DIV/0!</v>
      </c>
      <c r="Z89" s="44" t="e">
        <v>#DIV/0!</v>
      </c>
      <c r="AA89" s="44">
        <v>0</v>
      </c>
      <c r="AB89" s="44">
        <v>0</v>
      </c>
      <c r="AC89" s="44">
        <v>0</v>
      </c>
      <c r="AD89" s="44">
        <v>0</v>
      </c>
      <c r="AE89" s="44"/>
      <c r="AF89" s="44" t="e">
        <v>#DIV/0!</v>
      </c>
      <c r="AG89" s="44"/>
      <c r="AH89" s="44" t="e">
        <v>#DIV/0!</v>
      </c>
      <c r="AI89" s="44" t="e">
        <v>#DIV/0!</v>
      </c>
      <c r="AJ89" s="44" t="e">
        <v>#DIV/0!</v>
      </c>
      <c r="AK89" s="40">
        <v>45352</v>
      </c>
      <c r="AL89" s="40"/>
      <c r="AM89" s="40"/>
      <c r="AN89" s="40"/>
      <c r="AO89" s="40"/>
      <c r="AP89" s="49"/>
      <c r="AQ89" s="41"/>
      <c r="AR89" s="41">
        <v>10</v>
      </c>
      <c r="AS89" s="34">
        <v>6318175.2479999997</v>
      </c>
      <c r="AT89" s="43"/>
      <c r="AU89" s="44">
        <v>0</v>
      </c>
      <c r="AV89" s="46">
        <v>0</v>
      </c>
      <c r="AW89" s="46">
        <v>0</v>
      </c>
      <c r="AX89" s="43" t="s">
        <v>436</v>
      </c>
    </row>
    <row r="90" spans="1:16383" ht="15.75" customHeight="1" x14ac:dyDescent="0.25">
      <c r="A90" s="47" t="s">
        <v>1065</v>
      </c>
      <c r="B90" s="49">
        <v>45275</v>
      </c>
      <c r="C90" s="43">
        <v>1416</v>
      </c>
      <c r="D90" s="39"/>
      <c r="E90" s="42" t="s">
        <v>1066</v>
      </c>
      <c r="F90" s="40">
        <v>45313</v>
      </c>
      <c r="G90" s="41" t="s">
        <v>1067</v>
      </c>
      <c r="H90" s="43" t="s">
        <v>87</v>
      </c>
      <c r="I90" s="43" t="s">
        <v>1068</v>
      </c>
      <c r="J90" s="55">
        <v>360340176</v>
      </c>
      <c r="K90" s="55">
        <v>360340176</v>
      </c>
      <c r="L90" s="55">
        <v>0</v>
      </c>
      <c r="M90" s="55">
        <v>0</v>
      </c>
      <c r="N90" s="44">
        <v>360340176</v>
      </c>
      <c r="O90" s="34">
        <v>360340176</v>
      </c>
      <c r="P90" s="34">
        <v>360340176</v>
      </c>
      <c r="Q90" s="43" t="s">
        <v>1069</v>
      </c>
      <c r="R90" s="43" t="s">
        <v>1070</v>
      </c>
      <c r="S90" s="43" t="s">
        <v>1071</v>
      </c>
      <c r="T90" s="43" t="s">
        <v>93</v>
      </c>
      <c r="U90" s="48">
        <v>0</v>
      </c>
      <c r="V90" s="41">
        <v>100</v>
      </c>
      <c r="W90" s="41" t="s">
        <v>1072</v>
      </c>
      <c r="X90" s="50">
        <v>400</v>
      </c>
      <c r="Y90" s="34">
        <v>175.81</v>
      </c>
      <c r="Z90" s="44">
        <v>70324</v>
      </c>
      <c r="AA90" s="44">
        <v>2049600</v>
      </c>
      <c r="AB90" s="44">
        <v>2049600</v>
      </c>
      <c r="AC90" s="44">
        <v>0</v>
      </c>
      <c r="AD90" s="44">
        <v>0</v>
      </c>
      <c r="AE90" s="44">
        <v>1444800</v>
      </c>
      <c r="AF90" s="44">
        <v>254010288</v>
      </c>
      <c r="AG90" s="44">
        <v>604800</v>
      </c>
      <c r="AH90" s="44">
        <v>106329888</v>
      </c>
      <c r="AI90" s="44">
        <v>5124</v>
      </c>
      <c r="AJ90" s="44">
        <v>5124</v>
      </c>
      <c r="AK90" s="40">
        <v>45352</v>
      </c>
      <c r="AL90" s="40"/>
      <c r="AM90" s="40"/>
      <c r="AN90" s="40">
        <v>45383</v>
      </c>
      <c r="AO90" s="40"/>
      <c r="AP90" s="49"/>
      <c r="AQ90" s="41" t="s">
        <v>61</v>
      </c>
      <c r="AR90" s="41">
        <v>10</v>
      </c>
      <c r="AS90" s="34">
        <v>36034017.600000001</v>
      </c>
      <c r="AT90" s="43"/>
      <c r="AU90" s="44">
        <v>0</v>
      </c>
      <c r="AV90" s="46">
        <v>360340176</v>
      </c>
      <c r="AW90" s="46">
        <v>360340176</v>
      </c>
      <c r="AX90" s="43" t="s">
        <v>329</v>
      </c>
    </row>
    <row r="91" spans="1:16383" ht="15.75" customHeight="1" x14ac:dyDescent="0.25">
      <c r="A91" s="47" t="s">
        <v>1073</v>
      </c>
      <c r="B91" s="49">
        <v>45278</v>
      </c>
      <c r="C91" s="43">
        <v>1416</v>
      </c>
      <c r="D91" s="39" t="s">
        <v>436</v>
      </c>
      <c r="E91" s="42" t="s">
        <v>1074</v>
      </c>
      <c r="F91" s="40" t="s">
        <v>436</v>
      </c>
      <c r="G91" s="41" t="s">
        <v>436</v>
      </c>
      <c r="H91" s="43" t="s">
        <v>436</v>
      </c>
      <c r="I91" s="43" t="s">
        <v>1075</v>
      </c>
      <c r="J91" s="55">
        <v>455563001.51999998</v>
      </c>
      <c r="K91" s="55">
        <v>455563001.51999998</v>
      </c>
      <c r="L91" s="55"/>
      <c r="M91" s="55"/>
      <c r="N91" s="44">
        <v>0</v>
      </c>
      <c r="O91" s="34">
        <v>0</v>
      </c>
      <c r="P91" s="34">
        <v>0</v>
      </c>
      <c r="Q91" s="43"/>
      <c r="R91" s="43"/>
      <c r="S91" s="43"/>
      <c r="T91" s="43"/>
      <c r="U91" s="48"/>
      <c r="V91" s="41"/>
      <c r="W91" s="41"/>
      <c r="X91" s="50"/>
      <c r="Y91" s="34" t="e">
        <v>#DIV/0!</v>
      </c>
      <c r="Z91" s="44" t="e">
        <v>#DIV/0!</v>
      </c>
      <c r="AA91" s="44">
        <v>0</v>
      </c>
      <c r="AB91" s="44">
        <v>0</v>
      </c>
      <c r="AC91" s="44">
        <v>0</v>
      </c>
      <c r="AD91" s="44">
        <v>0</v>
      </c>
      <c r="AE91" s="44"/>
      <c r="AF91" s="44" t="e">
        <v>#DIV/0!</v>
      </c>
      <c r="AG91" s="44"/>
      <c r="AH91" s="44" t="e">
        <v>#DIV/0!</v>
      </c>
      <c r="AI91" s="44" t="e">
        <v>#DIV/0!</v>
      </c>
      <c r="AJ91" s="44" t="e">
        <v>#DIV/0!</v>
      </c>
      <c r="AK91" s="40">
        <v>45352</v>
      </c>
      <c r="AL91" s="40"/>
      <c r="AM91" s="40"/>
      <c r="AN91" s="40"/>
      <c r="AO91" s="40"/>
      <c r="AP91" s="49"/>
      <c r="AQ91" s="41"/>
      <c r="AR91" s="41">
        <v>10</v>
      </c>
      <c r="AS91" s="34">
        <v>45556300.151999995</v>
      </c>
      <c r="AT91" s="43"/>
      <c r="AU91" s="44">
        <v>0</v>
      </c>
      <c r="AV91" s="46">
        <v>0</v>
      </c>
      <c r="AW91" s="46">
        <v>0</v>
      </c>
      <c r="AX91" s="43" t="s">
        <v>436</v>
      </c>
    </row>
    <row r="92" spans="1:16383" ht="15.75" customHeight="1" x14ac:dyDescent="0.25">
      <c r="A92" s="47" t="s">
        <v>1083</v>
      </c>
      <c r="B92" s="49">
        <v>45280</v>
      </c>
      <c r="C92" s="43">
        <v>1416</v>
      </c>
      <c r="D92" s="39"/>
      <c r="E92" s="42" t="s">
        <v>1084</v>
      </c>
      <c r="F92" s="40">
        <v>45314</v>
      </c>
      <c r="G92" s="41" t="s">
        <v>1085</v>
      </c>
      <c r="H92" s="43" t="s">
        <v>140</v>
      </c>
      <c r="I92" s="43" t="s">
        <v>1086</v>
      </c>
      <c r="J92" s="55">
        <v>466054680</v>
      </c>
      <c r="K92" s="55">
        <v>466054680</v>
      </c>
      <c r="L92" s="55">
        <v>0</v>
      </c>
      <c r="M92" s="55">
        <v>0</v>
      </c>
      <c r="N92" s="44">
        <v>466054680</v>
      </c>
      <c r="O92" s="34">
        <v>466054680</v>
      </c>
      <c r="P92" s="34">
        <v>466054680</v>
      </c>
      <c r="Q92" s="43" t="s">
        <v>1087</v>
      </c>
      <c r="R92" s="43" t="s">
        <v>1070</v>
      </c>
      <c r="S92" s="43" t="s">
        <v>1088</v>
      </c>
      <c r="T92" s="43" t="s">
        <v>81</v>
      </c>
      <c r="U92" s="48">
        <v>100</v>
      </c>
      <c r="V92" s="41">
        <v>0</v>
      </c>
      <c r="W92" s="41" t="s">
        <v>1072</v>
      </c>
      <c r="X92" s="50">
        <v>400</v>
      </c>
      <c r="Y92" s="34">
        <v>164.15</v>
      </c>
      <c r="Z92" s="44">
        <v>65660</v>
      </c>
      <c r="AA92" s="44">
        <v>2839200</v>
      </c>
      <c r="AB92" s="44">
        <v>2839200</v>
      </c>
      <c r="AC92" s="44">
        <v>0</v>
      </c>
      <c r="AD92" s="44">
        <v>0</v>
      </c>
      <c r="AE92" s="44">
        <v>1603600</v>
      </c>
      <c r="AF92" s="44">
        <v>263230940</v>
      </c>
      <c r="AG92" s="44">
        <v>1235600</v>
      </c>
      <c r="AH92" s="44">
        <v>202823740</v>
      </c>
      <c r="AI92" s="44">
        <v>7098</v>
      </c>
      <c r="AJ92" s="44">
        <v>7098</v>
      </c>
      <c r="AK92" s="40">
        <v>45383</v>
      </c>
      <c r="AL92" s="40"/>
      <c r="AM92" s="40"/>
      <c r="AN92" s="40">
        <v>45413</v>
      </c>
      <c r="AO92" s="40"/>
      <c r="AP92" s="49"/>
      <c r="AQ92" s="41" t="s">
        <v>61</v>
      </c>
      <c r="AR92" s="41">
        <v>10</v>
      </c>
      <c r="AS92" s="34">
        <v>46605468</v>
      </c>
      <c r="AT92" s="43"/>
      <c r="AU92" s="44">
        <v>0</v>
      </c>
      <c r="AV92" s="46">
        <v>466054680</v>
      </c>
      <c r="AW92" s="46">
        <v>466054680</v>
      </c>
      <c r="AX92" s="43" t="s">
        <v>329</v>
      </c>
    </row>
    <row r="93" spans="1:16383" ht="15.75" customHeight="1" x14ac:dyDescent="0.25">
      <c r="A93" s="47" t="s">
        <v>1089</v>
      </c>
      <c r="B93" s="49">
        <v>45280</v>
      </c>
      <c r="C93" s="43">
        <v>1416</v>
      </c>
      <c r="D93" s="39"/>
      <c r="E93" s="42" t="s">
        <v>1090</v>
      </c>
      <c r="F93" s="40">
        <v>45313</v>
      </c>
      <c r="G93" s="41" t="s">
        <v>1091</v>
      </c>
      <c r="H93" s="43" t="s">
        <v>506</v>
      </c>
      <c r="I93" s="43" t="s">
        <v>1092</v>
      </c>
      <c r="J93" s="55">
        <v>380020516</v>
      </c>
      <c r="K93" s="55">
        <v>380020516</v>
      </c>
      <c r="L93" s="55">
        <v>0</v>
      </c>
      <c r="M93" s="55">
        <v>0</v>
      </c>
      <c r="N93" s="44">
        <v>380020516</v>
      </c>
      <c r="O93" s="34">
        <v>380020516</v>
      </c>
      <c r="P93" s="34">
        <v>380020516</v>
      </c>
      <c r="Q93" s="43" t="s">
        <v>1093</v>
      </c>
      <c r="R93" s="43" t="s">
        <v>1094</v>
      </c>
      <c r="S93" s="43" t="s">
        <v>1095</v>
      </c>
      <c r="T93" s="43" t="s">
        <v>93</v>
      </c>
      <c r="U93" s="48">
        <v>0</v>
      </c>
      <c r="V93" s="41">
        <v>100</v>
      </c>
      <c r="W93" s="41" t="s">
        <v>82</v>
      </c>
      <c r="X93" s="50">
        <v>5</v>
      </c>
      <c r="Y93" s="34">
        <v>7950.22</v>
      </c>
      <c r="Z93" s="44">
        <v>39751.1</v>
      </c>
      <c r="AA93" s="44">
        <v>47800</v>
      </c>
      <c r="AB93" s="44">
        <v>47800</v>
      </c>
      <c r="AC93" s="44">
        <v>0</v>
      </c>
      <c r="AD93" s="44">
        <v>0</v>
      </c>
      <c r="AE93" s="44">
        <v>38070</v>
      </c>
      <c r="AF93" s="44">
        <v>302664875.40000004</v>
      </c>
      <c r="AG93" s="44">
        <v>9730</v>
      </c>
      <c r="AH93" s="44">
        <v>77355640.600000009</v>
      </c>
      <c r="AI93" s="44">
        <v>9560</v>
      </c>
      <c r="AJ93" s="44">
        <v>9560</v>
      </c>
      <c r="AK93" s="40">
        <v>45352</v>
      </c>
      <c r="AL93" s="40"/>
      <c r="AM93" s="40"/>
      <c r="AN93" s="40">
        <v>45383</v>
      </c>
      <c r="AO93" s="40"/>
      <c r="AP93" s="49"/>
      <c r="AQ93" s="41" t="s">
        <v>220</v>
      </c>
      <c r="AR93" s="41">
        <v>10</v>
      </c>
      <c r="AS93" s="34">
        <v>38002051.600000001</v>
      </c>
      <c r="AT93" s="43"/>
      <c r="AU93" s="44">
        <v>0</v>
      </c>
      <c r="AV93" s="46">
        <v>380020516</v>
      </c>
      <c r="AW93" s="46">
        <v>380020516</v>
      </c>
      <c r="AX93" s="43" t="s">
        <v>329</v>
      </c>
    </row>
    <row r="94" spans="1:16383" ht="15.75" customHeight="1" x14ac:dyDescent="0.25">
      <c r="A94" s="47" t="s">
        <v>1096</v>
      </c>
      <c r="B94" s="49">
        <v>45280</v>
      </c>
      <c r="C94" s="43">
        <v>1416</v>
      </c>
      <c r="D94" s="39"/>
      <c r="E94" s="42" t="s">
        <v>1097</v>
      </c>
      <c r="F94" s="40">
        <v>45313</v>
      </c>
      <c r="G94" s="41" t="s">
        <v>1098</v>
      </c>
      <c r="H94" s="43" t="s">
        <v>1099</v>
      </c>
      <c r="I94" s="43" t="s">
        <v>1100</v>
      </c>
      <c r="J94" s="55">
        <v>379881680.63999999</v>
      </c>
      <c r="K94" s="55">
        <v>379881680.63999999</v>
      </c>
      <c r="L94" s="55">
        <v>0</v>
      </c>
      <c r="M94" s="55">
        <v>0</v>
      </c>
      <c r="N94" s="44">
        <v>379881680.63999999</v>
      </c>
      <c r="O94" s="34">
        <v>379881680.63999999</v>
      </c>
      <c r="P94" s="34">
        <v>379881680.63999999</v>
      </c>
      <c r="Q94" s="43" t="s">
        <v>1101</v>
      </c>
      <c r="R94" s="43" t="s">
        <v>1102</v>
      </c>
      <c r="S94" s="43" t="s">
        <v>1103</v>
      </c>
      <c r="T94" s="43" t="s">
        <v>276</v>
      </c>
      <c r="U94" s="48">
        <v>0</v>
      </c>
      <c r="V94" s="41">
        <v>100</v>
      </c>
      <c r="W94" s="41" t="s">
        <v>327</v>
      </c>
      <c r="X94" s="56">
        <v>4.8</v>
      </c>
      <c r="Y94" s="34">
        <v>13332.55</v>
      </c>
      <c r="Z94" s="44">
        <v>63996.239999999991</v>
      </c>
      <c r="AA94" s="44">
        <v>28492.799999999999</v>
      </c>
      <c r="AB94" s="44">
        <v>28492.799999999999</v>
      </c>
      <c r="AC94" s="44">
        <v>0</v>
      </c>
      <c r="AD94" s="44">
        <v>0</v>
      </c>
      <c r="AE94" s="44">
        <v>17664</v>
      </c>
      <c r="AF94" s="44">
        <v>235506163.19999999</v>
      </c>
      <c r="AG94" s="44">
        <v>10828.8</v>
      </c>
      <c r="AH94" s="44">
        <v>144375517.43999997</v>
      </c>
      <c r="AI94" s="44">
        <v>5936</v>
      </c>
      <c r="AJ94" s="44">
        <v>5936</v>
      </c>
      <c r="AK94" s="40">
        <v>45352</v>
      </c>
      <c r="AL94" s="40"/>
      <c r="AM94" s="40"/>
      <c r="AN94" s="40">
        <v>45383</v>
      </c>
      <c r="AO94" s="40"/>
      <c r="AP94" s="49"/>
      <c r="AQ94" s="41" t="s">
        <v>61</v>
      </c>
      <c r="AR94" s="41">
        <v>10</v>
      </c>
      <c r="AS94" s="34">
        <v>37988168.063999996</v>
      </c>
      <c r="AT94" s="43"/>
      <c r="AU94" s="44">
        <v>0</v>
      </c>
      <c r="AV94" s="46">
        <v>379881680.63999999</v>
      </c>
      <c r="AW94" s="46">
        <v>379881680.63999999</v>
      </c>
      <c r="AX94" s="43" t="s">
        <v>329</v>
      </c>
    </row>
    <row r="95" spans="1:16383" ht="15.75" customHeight="1" x14ac:dyDescent="0.25">
      <c r="A95" s="47" t="s">
        <v>1104</v>
      </c>
      <c r="B95" s="49">
        <v>45280</v>
      </c>
      <c r="C95" s="43">
        <v>1416</v>
      </c>
      <c r="D95" s="39"/>
      <c r="E95" s="42" t="s">
        <v>1105</v>
      </c>
      <c r="F95" s="40">
        <v>45314</v>
      </c>
      <c r="G95" s="41" t="s">
        <v>1106</v>
      </c>
      <c r="H95" s="43" t="s">
        <v>140</v>
      </c>
      <c r="I95" s="43" t="s">
        <v>1107</v>
      </c>
      <c r="J95" s="55">
        <v>712501307.10000002</v>
      </c>
      <c r="K95" s="55">
        <v>712501307.10000002</v>
      </c>
      <c r="L95" s="55">
        <v>0</v>
      </c>
      <c r="M95" s="55">
        <v>0</v>
      </c>
      <c r="N95" s="44">
        <v>712501307.10000002</v>
      </c>
      <c r="O95" s="34">
        <v>712501307.10000002</v>
      </c>
      <c r="P95" s="34">
        <v>712501307.10000002</v>
      </c>
      <c r="Q95" s="43" t="s">
        <v>1108</v>
      </c>
      <c r="R95" s="43" t="s">
        <v>1109</v>
      </c>
      <c r="S95" s="43" t="s">
        <v>1110</v>
      </c>
      <c r="T95" s="43" t="s">
        <v>81</v>
      </c>
      <c r="U95" s="48">
        <v>100</v>
      </c>
      <c r="V95" s="41">
        <v>0</v>
      </c>
      <c r="W95" s="41" t="s">
        <v>82</v>
      </c>
      <c r="X95" s="50">
        <v>15</v>
      </c>
      <c r="Y95" s="34">
        <v>401.58000000000004</v>
      </c>
      <c r="Z95" s="44">
        <v>6023.7000000000007</v>
      </c>
      <c r="AA95" s="44">
        <v>1774245</v>
      </c>
      <c r="AB95" s="44">
        <v>1125000</v>
      </c>
      <c r="AC95" s="44">
        <v>649245</v>
      </c>
      <c r="AD95" s="44">
        <v>0</v>
      </c>
      <c r="AE95" s="44">
        <v>1672950</v>
      </c>
      <c r="AF95" s="44">
        <v>671823261.00000012</v>
      </c>
      <c r="AG95" s="44">
        <v>101295</v>
      </c>
      <c r="AH95" s="44">
        <v>40678046.100000001</v>
      </c>
      <c r="AI95" s="44">
        <v>118283</v>
      </c>
      <c r="AJ95" s="44">
        <v>118283</v>
      </c>
      <c r="AK95" s="40">
        <v>45352</v>
      </c>
      <c r="AL95" s="40">
        <v>45444</v>
      </c>
      <c r="AM95" s="40"/>
      <c r="AN95" s="40">
        <v>45383</v>
      </c>
      <c r="AO95" s="40">
        <v>45474</v>
      </c>
      <c r="AP95" s="49"/>
      <c r="AQ95" s="41" t="s">
        <v>61</v>
      </c>
      <c r="AR95" s="41">
        <v>10</v>
      </c>
      <c r="AS95" s="34">
        <v>71250130.709999993</v>
      </c>
      <c r="AT95" s="43"/>
      <c r="AU95" s="44">
        <v>0</v>
      </c>
      <c r="AV95" s="46">
        <v>712501307.10000002</v>
      </c>
      <c r="AW95" s="46">
        <v>712501307.10000002</v>
      </c>
      <c r="AX95" s="43" t="s">
        <v>329</v>
      </c>
    </row>
    <row r="96" spans="1:16383" ht="15.75" customHeight="1" x14ac:dyDescent="0.25">
      <c r="A96" s="47" t="s">
        <v>1111</v>
      </c>
      <c r="B96" s="49">
        <v>45280</v>
      </c>
      <c r="C96" s="43">
        <v>1416</v>
      </c>
      <c r="D96" s="39" t="s">
        <v>1112</v>
      </c>
      <c r="E96" s="42" t="s">
        <v>1113</v>
      </c>
      <c r="F96" s="40">
        <v>45307</v>
      </c>
      <c r="G96" s="41" t="s">
        <v>1114</v>
      </c>
      <c r="H96" s="43" t="s">
        <v>1115</v>
      </c>
      <c r="I96" s="43" t="s">
        <v>1116</v>
      </c>
      <c r="J96" s="55">
        <v>27891956.399999999</v>
      </c>
      <c r="K96" s="55">
        <v>27891956.399999999</v>
      </c>
      <c r="L96" s="55">
        <v>0</v>
      </c>
      <c r="M96" s="55">
        <v>0</v>
      </c>
      <c r="N96" s="44">
        <v>27752247.600000001</v>
      </c>
      <c r="O96" s="34">
        <v>27752247.600000001</v>
      </c>
      <c r="P96" s="34">
        <v>27752247.600000001</v>
      </c>
      <c r="Q96" s="43" t="s">
        <v>1117</v>
      </c>
      <c r="R96" s="43" t="s">
        <v>1118</v>
      </c>
      <c r="S96" s="43" t="s">
        <v>1119</v>
      </c>
      <c r="T96" s="43" t="s">
        <v>81</v>
      </c>
      <c r="U96" s="48">
        <v>100</v>
      </c>
      <c r="V96" s="41">
        <v>0</v>
      </c>
      <c r="W96" s="41" t="s">
        <v>392</v>
      </c>
      <c r="X96" s="50">
        <v>20</v>
      </c>
      <c r="Y96" s="34">
        <v>429.07000000000005</v>
      </c>
      <c r="Z96" s="44">
        <v>8581.4000000000015</v>
      </c>
      <c r="AA96" s="44">
        <v>64680</v>
      </c>
      <c r="AB96" s="44">
        <v>64680</v>
      </c>
      <c r="AC96" s="44">
        <v>0</v>
      </c>
      <c r="AD96" s="44">
        <v>0</v>
      </c>
      <c r="AE96" s="44"/>
      <c r="AF96" s="44">
        <v>0</v>
      </c>
      <c r="AG96" s="44"/>
      <c r="AH96" s="44">
        <v>0</v>
      </c>
      <c r="AI96" s="44">
        <v>3234</v>
      </c>
      <c r="AJ96" s="44">
        <v>3234</v>
      </c>
      <c r="AK96" s="40">
        <v>45352</v>
      </c>
      <c r="AL96" s="40"/>
      <c r="AM96" s="40"/>
      <c r="AN96" s="40">
        <v>45383</v>
      </c>
      <c r="AO96" s="40"/>
      <c r="AP96" s="49"/>
      <c r="AQ96" s="41" t="s">
        <v>61</v>
      </c>
      <c r="AR96" s="41">
        <v>10</v>
      </c>
      <c r="AS96" s="34">
        <v>2789195.64</v>
      </c>
      <c r="AT96" s="43"/>
      <c r="AU96" s="44">
        <v>0</v>
      </c>
      <c r="AV96" s="46">
        <v>27752247.600000001</v>
      </c>
      <c r="AW96" s="46">
        <v>27752247.600000001</v>
      </c>
      <c r="AX96" s="43" t="s">
        <v>329</v>
      </c>
    </row>
    <row r="97" spans="1:50" ht="15.75" customHeight="1" x14ac:dyDescent="0.25">
      <c r="A97" s="47" t="s">
        <v>1120</v>
      </c>
      <c r="B97" s="49">
        <v>45280</v>
      </c>
      <c r="C97" s="43">
        <v>1416</v>
      </c>
      <c r="D97" s="39"/>
      <c r="E97" s="42" t="s">
        <v>1121</v>
      </c>
      <c r="F97" s="40">
        <v>45314</v>
      </c>
      <c r="G97" s="41" t="s">
        <v>1122</v>
      </c>
      <c r="H97" s="43" t="s">
        <v>140</v>
      </c>
      <c r="I97" s="43" t="s">
        <v>1123</v>
      </c>
      <c r="J97" s="55">
        <v>371696160</v>
      </c>
      <c r="K97" s="55">
        <v>371696160</v>
      </c>
      <c r="L97" s="55">
        <v>0</v>
      </c>
      <c r="M97" s="55">
        <v>0</v>
      </c>
      <c r="N97" s="44">
        <v>371696160</v>
      </c>
      <c r="O97" s="34">
        <v>371696160</v>
      </c>
      <c r="P97" s="34">
        <v>371696160</v>
      </c>
      <c r="Q97" s="43" t="s">
        <v>1124</v>
      </c>
      <c r="R97" s="43" t="s">
        <v>1125</v>
      </c>
      <c r="S97" s="43" t="s">
        <v>1126</v>
      </c>
      <c r="T97" s="43" t="s">
        <v>791</v>
      </c>
      <c r="U97" s="48">
        <v>0</v>
      </c>
      <c r="V97" s="41">
        <v>100</v>
      </c>
      <c r="W97" s="41" t="s">
        <v>1072</v>
      </c>
      <c r="X97" s="50">
        <v>1000</v>
      </c>
      <c r="Y97" s="34">
        <v>48.48</v>
      </c>
      <c r="Z97" s="44">
        <v>48480</v>
      </c>
      <c r="AA97" s="44">
        <v>7667000</v>
      </c>
      <c r="AB97" s="44">
        <v>7667000</v>
      </c>
      <c r="AC97" s="44">
        <v>0</v>
      </c>
      <c r="AD97" s="44">
        <v>0</v>
      </c>
      <c r="AE97" s="44">
        <v>6190000</v>
      </c>
      <c r="AF97" s="44">
        <v>300091200</v>
      </c>
      <c r="AG97" s="44">
        <v>1477000</v>
      </c>
      <c r="AH97" s="44">
        <v>71604960</v>
      </c>
      <c r="AI97" s="44">
        <v>7667</v>
      </c>
      <c r="AJ97" s="44">
        <v>7667</v>
      </c>
      <c r="AK97" s="40">
        <v>45381</v>
      </c>
      <c r="AL97" s="40"/>
      <c r="AM97" s="40"/>
      <c r="AN97" s="40">
        <v>45413</v>
      </c>
      <c r="AO97" s="40"/>
      <c r="AP97" s="49"/>
      <c r="AQ97" s="41" t="s">
        <v>61</v>
      </c>
      <c r="AR97" s="41">
        <v>10</v>
      </c>
      <c r="AS97" s="34">
        <v>37169616</v>
      </c>
      <c r="AT97" s="43"/>
      <c r="AU97" s="44">
        <v>0</v>
      </c>
      <c r="AV97" s="46">
        <v>371696160</v>
      </c>
      <c r="AW97" s="46">
        <v>371696160</v>
      </c>
      <c r="AX97" s="43" t="s">
        <v>329</v>
      </c>
    </row>
    <row r="98" spans="1:50" ht="15.75" customHeight="1" x14ac:dyDescent="0.25">
      <c r="A98" s="47" t="s">
        <v>1127</v>
      </c>
      <c r="B98" s="49">
        <v>45280</v>
      </c>
      <c r="C98" s="43">
        <v>1416</v>
      </c>
      <c r="D98" s="39" t="s">
        <v>1128</v>
      </c>
      <c r="E98" s="42" t="s">
        <v>1129</v>
      </c>
      <c r="F98" s="40">
        <v>45303</v>
      </c>
      <c r="G98" s="41" t="s">
        <v>1130</v>
      </c>
      <c r="H98" s="43" t="s">
        <v>225</v>
      </c>
      <c r="I98" s="43" t="s">
        <v>1131</v>
      </c>
      <c r="J98" s="55">
        <v>1135795.5</v>
      </c>
      <c r="K98" s="55">
        <v>1135795.5</v>
      </c>
      <c r="L98" s="55">
        <v>0</v>
      </c>
      <c r="M98" s="55">
        <v>0</v>
      </c>
      <c r="N98" s="44">
        <v>1135795.5</v>
      </c>
      <c r="O98" s="34">
        <v>1135795.5</v>
      </c>
      <c r="P98" s="34">
        <v>1135795.5</v>
      </c>
      <c r="Q98" s="43" t="s">
        <v>1132</v>
      </c>
      <c r="R98" s="43" t="s">
        <v>1133</v>
      </c>
      <c r="S98" s="43" t="s">
        <v>1134</v>
      </c>
      <c r="T98" s="43" t="s">
        <v>81</v>
      </c>
      <c r="U98" s="48">
        <v>100</v>
      </c>
      <c r="V98" s="41">
        <v>0</v>
      </c>
      <c r="W98" s="41" t="s">
        <v>392</v>
      </c>
      <c r="X98" s="50">
        <v>21</v>
      </c>
      <c r="Y98" s="34">
        <v>1802.85</v>
      </c>
      <c r="Z98" s="44">
        <v>37859.85</v>
      </c>
      <c r="AA98" s="44">
        <v>630</v>
      </c>
      <c r="AB98" s="44">
        <v>630</v>
      </c>
      <c r="AC98" s="44">
        <v>0</v>
      </c>
      <c r="AD98" s="44">
        <v>0</v>
      </c>
      <c r="AE98" s="44"/>
      <c r="AF98" s="44">
        <v>0</v>
      </c>
      <c r="AG98" s="44"/>
      <c r="AH98" s="44">
        <v>0</v>
      </c>
      <c r="AI98" s="44">
        <v>30</v>
      </c>
      <c r="AJ98" s="44">
        <v>30</v>
      </c>
      <c r="AK98" s="40">
        <v>45352</v>
      </c>
      <c r="AL98" s="40"/>
      <c r="AM98" s="40"/>
      <c r="AN98" s="40">
        <v>45383</v>
      </c>
      <c r="AO98" s="40"/>
      <c r="AP98" s="49"/>
      <c r="AQ98" s="41" t="s">
        <v>220</v>
      </c>
      <c r="AR98" s="41">
        <v>10</v>
      </c>
      <c r="AS98" s="34">
        <v>113579.55</v>
      </c>
      <c r="AT98" s="43"/>
      <c r="AU98" s="44">
        <v>0</v>
      </c>
      <c r="AV98" s="46">
        <v>1135795.5</v>
      </c>
      <c r="AW98" s="46">
        <v>1135795.5</v>
      </c>
      <c r="AX98" s="43" t="s">
        <v>329</v>
      </c>
    </row>
    <row r="99" spans="1:50" ht="15.75" customHeight="1" x14ac:dyDescent="0.25">
      <c r="A99" s="47" t="s">
        <v>1135</v>
      </c>
      <c r="B99" s="49">
        <v>45280</v>
      </c>
      <c r="C99" s="43">
        <v>1416</v>
      </c>
      <c r="D99" s="39"/>
      <c r="E99" s="42" t="s">
        <v>1136</v>
      </c>
      <c r="F99" s="40">
        <v>45308</v>
      </c>
      <c r="G99" s="41" t="s">
        <v>1137</v>
      </c>
      <c r="H99" s="43" t="s">
        <v>140</v>
      </c>
      <c r="I99" s="43" t="s">
        <v>1138</v>
      </c>
      <c r="J99" s="55">
        <v>20722240</v>
      </c>
      <c r="K99" s="55">
        <v>20722240</v>
      </c>
      <c r="L99" s="55">
        <v>0</v>
      </c>
      <c r="M99" s="55">
        <v>0</v>
      </c>
      <c r="N99" s="44">
        <v>20722240</v>
      </c>
      <c r="O99" s="34">
        <v>20722240</v>
      </c>
      <c r="P99" s="34">
        <v>20722240</v>
      </c>
      <c r="Q99" s="43" t="s">
        <v>1124</v>
      </c>
      <c r="R99" s="43" t="s">
        <v>1139</v>
      </c>
      <c r="S99" s="43" t="s">
        <v>1126</v>
      </c>
      <c r="T99" s="43" t="s">
        <v>791</v>
      </c>
      <c r="U99" s="48">
        <v>0</v>
      </c>
      <c r="V99" s="41">
        <v>100</v>
      </c>
      <c r="W99" s="41" t="s">
        <v>1072</v>
      </c>
      <c r="X99" s="50">
        <v>500</v>
      </c>
      <c r="Y99" s="34">
        <v>51.04</v>
      </c>
      <c r="Z99" s="44">
        <v>25520</v>
      </c>
      <c r="AA99" s="44">
        <v>406000</v>
      </c>
      <c r="AB99" s="44">
        <v>406000</v>
      </c>
      <c r="AC99" s="44">
        <v>0</v>
      </c>
      <c r="AD99" s="44">
        <v>0</v>
      </c>
      <c r="AE99" s="44">
        <v>406000</v>
      </c>
      <c r="AF99" s="44">
        <v>20722240</v>
      </c>
      <c r="AG99" s="44">
        <v>0</v>
      </c>
      <c r="AH99" s="44">
        <v>0</v>
      </c>
      <c r="AI99" s="44">
        <v>812</v>
      </c>
      <c r="AJ99" s="44">
        <v>812</v>
      </c>
      <c r="AK99" s="40">
        <v>45381</v>
      </c>
      <c r="AL99" s="40"/>
      <c r="AM99" s="40"/>
      <c r="AN99" s="40">
        <v>45413</v>
      </c>
      <c r="AO99" s="40"/>
      <c r="AP99" s="49"/>
      <c r="AQ99" s="41" t="s">
        <v>61</v>
      </c>
      <c r="AR99" s="41">
        <v>10</v>
      </c>
      <c r="AS99" s="34">
        <v>2072224</v>
      </c>
      <c r="AT99" s="43"/>
      <c r="AU99" s="44">
        <v>0</v>
      </c>
      <c r="AV99" s="46">
        <v>20722240</v>
      </c>
      <c r="AW99" s="46">
        <v>20722240</v>
      </c>
      <c r="AX99" s="43" t="s">
        <v>329</v>
      </c>
    </row>
    <row r="100" spans="1:50" ht="15.75" customHeight="1" x14ac:dyDescent="0.25">
      <c r="A100" s="47" t="s">
        <v>1140</v>
      </c>
      <c r="B100" s="49">
        <v>45280</v>
      </c>
      <c r="C100" s="43">
        <v>1416</v>
      </c>
      <c r="D100" s="39"/>
      <c r="E100" s="42" t="s">
        <v>1141</v>
      </c>
      <c r="F100" s="40">
        <v>45314</v>
      </c>
      <c r="G100" s="41" t="s">
        <v>1142</v>
      </c>
      <c r="H100" s="43" t="s">
        <v>87</v>
      </c>
      <c r="I100" s="43" t="s">
        <v>683</v>
      </c>
      <c r="J100" s="55">
        <v>1441732800</v>
      </c>
      <c r="K100" s="55">
        <v>720866400</v>
      </c>
      <c r="L100" s="55">
        <v>720866400</v>
      </c>
      <c r="M100" s="55">
        <v>0</v>
      </c>
      <c r="N100" s="44">
        <v>720866400</v>
      </c>
      <c r="O100" s="34">
        <v>720866400</v>
      </c>
      <c r="P100" s="34">
        <v>1441732800</v>
      </c>
      <c r="Q100" s="43" t="s">
        <v>1143</v>
      </c>
      <c r="R100" s="43" t="s">
        <v>1144</v>
      </c>
      <c r="S100" s="43" t="s">
        <v>1145</v>
      </c>
      <c r="T100" s="43" t="s">
        <v>1053</v>
      </c>
      <c r="U100" s="48">
        <v>0</v>
      </c>
      <c r="V100" s="41">
        <v>100</v>
      </c>
      <c r="W100" s="41" t="s">
        <v>94</v>
      </c>
      <c r="X100" s="54" t="s">
        <v>1146</v>
      </c>
      <c r="Y100" s="34">
        <v>21.44</v>
      </c>
      <c r="Z100" s="44" t="e">
        <v>#VALUE!</v>
      </c>
      <c r="AA100" s="44">
        <v>67245000</v>
      </c>
      <c r="AB100" s="44">
        <v>46376000</v>
      </c>
      <c r="AC100" s="44">
        <v>20869000</v>
      </c>
      <c r="AD100" s="44">
        <v>0</v>
      </c>
      <c r="AE100" s="44">
        <v>20478000</v>
      </c>
      <c r="AF100" s="44">
        <v>439048320</v>
      </c>
      <c r="AG100" s="44">
        <v>46767000</v>
      </c>
      <c r="AH100" s="44">
        <v>1002684480.0000001</v>
      </c>
      <c r="AI100" s="44" t="e">
        <v>#VALUE!</v>
      </c>
      <c r="AJ100" s="44" t="e">
        <v>#VALUE!</v>
      </c>
      <c r="AK100" s="40">
        <v>45352</v>
      </c>
      <c r="AL100" s="40">
        <v>45565</v>
      </c>
      <c r="AM100" s="40" t="s">
        <v>1147</v>
      </c>
      <c r="AN100" s="40">
        <v>45383</v>
      </c>
      <c r="AO100" s="40">
        <v>45597</v>
      </c>
      <c r="AP100" s="49" t="s">
        <v>1148</v>
      </c>
      <c r="AQ100" s="41" t="s">
        <v>61</v>
      </c>
      <c r="AR100" s="41">
        <v>10</v>
      </c>
      <c r="AS100" s="34">
        <v>144173280</v>
      </c>
      <c r="AT100" s="43"/>
      <c r="AU100" s="44">
        <v>0</v>
      </c>
      <c r="AV100" s="46">
        <v>720866400</v>
      </c>
      <c r="AW100" s="46">
        <v>720866400</v>
      </c>
      <c r="AX100" s="43" t="s">
        <v>329</v>
      </c>
    </row>
    <row r="101" spans="1:50" ht="15.75" customHeight="1" x14ac:dyDescent="0.25">
      <c r="A101" s="47" t="s">
        <v>1149</v>
      </c>
      <c r="B101" s="49">
        <v>45280</v>
      </c>
      <c r="C101" s="43">
        <v>1416</v>
      </c>
      <c r="D101" s="39" t="s">
        <v>436</v>
      </c>
      <c r="E101" s="42" t="s">
        <v>1150</v>
      </c>
      <c r="F101" s="40" t="s">
        <v>436</v>
      </c>
      <c r="G101" s="41" t="s">
        <v>436</v>
      </c>
      <c r="H101" s="43" t="s">
        <v>436</v>
      </c>
      <c r="I101" s="43" t="s">
        <v>1151</v>
      </c>
      <c r="J101" s="55">
        <v>239282920</v>
      </c>
      <c r="K101" s="55">
        <v>239282920</v>
      </c>
      <c r="L101" s="55"/>
      <c r="M101" s="55"/>
      <c r="N101" s="44">
        <v>0</v>
      </c>
      <c r="O101" s="34">
        <v>0</v>
      </c>
      <c r="P101" s="34">
        <v>0</v>
      </c>
      <c r="Q101" s="43"/>
      <c r="R101" s="43"/>
      <c r="S101" s="43"/>
      <c r="T101" s="43"/>
      <c r="U101" s="48"/>
      <c r="V101" s="41"/>
      <c r="W101" s="41"/>
      <c r="X101" s="50"/>
      <c r="Y101" s="34" t="e">
        <v>#DIV/0!</v>
      </c>
      <c r="Z101" s="44" t="e">
        <v>#DIV/0!</v>
      </c>
      <c r="AA101" s="44">
        <v>0</v>
      </c>
      <c r="AB101" s="44">
        <v>0</v>
      </c>
      <c r="AC101" s="44">
        <v>0</v>
      </c>
      <c r="AD101" s="44">
        <v>0</v>
      </c>
      <c r="AE101" s="44"/>
      <c r="AF101" s="44" t="e">
        <v>#DIV/0!</v>
      </c>
      <c r="AG101" s="44"/>
      <c r="AH101" s="44" t="e">
        <v>#DIV/0!</v>
      </c>
      <c r="AI101" s="44" t="e">
        <v>#DIV/0!</v>
      </c>
      <c r="AJ101" s="44" t="e">
        <v>#DIV/0!</v>
      </c>
      <c r="AK101" s="40">
        <v>45382</v>
      </c>
      <c r="AL101" s="40">
        <v>45483</v>
      </c>
      <c r="AM101" s="40"/>
      <c r="AN101" s="40"/>
      <c r="AO101" s="40"/>
      <c r="AP101" s="49"/>
      <c r="AQ101" s="41"/>
      <c r="AR101" s="41">
        <v>10</v>
      </c>
      <c r="AS101" s="34">
        <v>23928292</v>
      </c>
      <c r="AT101" s="43"/>
      <c r="AU101" s="44">
        <v>0</v>
      </c>
      <c r="AV101" s="46">
        <v>0</v>
      </c>
      <c r="AW101" s="46">
        <v>0</v>
      </c>
      <c r="AX101" s="43" t="s">
        <v>329</v>
      </c>
    </row>
    <row r="102" spans="1:50" ht="15.75" customHeight="1" x14ac:dyDescent="0.25">
      <c r="A102" s="47" t="s">
        <v>1157</v>
      </c>
      <c r="B102" s="49">
        <v>45287</v>
      </c>
      <c r="C102" s="43">
        <v>1416</v>
      </c>
      <c r="D102" s="39"/>
      <c r="E102" s="42" t="s">
        <v>1158</v>
      </c>
      <c r="F102" s="40">
        <v>45320</v>
      </c>
      <c r="G102" s="41" t="s">
        <v>1159</v>
      </c>
      <c r="H102" s="43" t="s">
        <v>1160</v>
      </c>
      <c r="I102" s="43" t="s">
        <v>1161</v>
      </c>
      <c r="J102" s="55">
        <v>346834734.83999997</v>
      </c>
      <c r="K102" s="55">
        <v>346834734.83999997</v>
      </c>
      <c r="L102" s="55">
        <v>0</v>
      </c>
      <c r="M102" s="55">
        <v>0</v>
      </c>
      <c r="N102" s="44">
        <v>346834734.83999997</v>
      </c>
      <c r="O102" s="34">
        <v>346834734.83999997</v>
      </c>
      <c r="P102" s="34">
        <v>346834734.83999997</v>
      </c>
      <c r="Q102" s="43" t="s">
        <v>1162</v>
      </c>
      <c r="R102" s="43" t="s">
        <v>1163</v>
      </c>
      <c r="S102" s="43" t="s">
        <v>1164</v>
      </c>
      <c r="T102" s="43" t="s">
        <v>1165</v>
      </c>
      <c r="U102" s="48">
        <v>0</v>
      </c>
      <c r="V102" s="41">
        <v>100</v>
      </c>
      <c r="W102" s="41" t="s">
        <v>82</v>
      </c>
      <c r="X102" s="50">
        <v>3</v>
      </c>
      <c r="Y102" s="34">
        <v>50773.64</v>
      </c>
      <c r="Z102" s="44">
        <v>152320.91999999998</v>
      </c>
      <c r="AA102" s="44">
        <v>6831</v>
      </c>
      <c r="AB102" s="44">
        <v>6831</v>
      </c>
      <c r="AC102" s="44">
        <v>0</v>
      </c>
      <c r="AD102" s="44">
        <v>0</v>
      </c>
      <c r="AE102" s="44">
        <v>5037</v>
      </c>
      <c r="AF102" s="44">
        <v>255746824.68000001</v>
      </c>
      <c r="AG102" s="44">
        <v>1794</v>
      </c>
      <c r="AH102" s="44">
        <v>91087910.159999996</v>
      </c>
      <c r="AI102" s="44">
        <v>2277</v>
      </c>
      <c r="AJ102" s="44">
        <v>2277</v>
      </c>
      <c r="AK102" s="40">
        <v>45352</v>
      </c>
      <c r="AL102" s="40"/>
      <c r="AM102" s="40"/>
      <c r="AN102" s="40">
        <v>45383</v>
      </c>
      <c r="AO102" s="40"/>
      <c r="AP102" s="49"/>
      <c r="AQ102" s="41" t="s">
        <v>61</v>
      </c>
      <c r="AR102" s="41">
        <v>10</v>
      </c>
      <c r="AS102" s="34">
        <v>34683473.483999997</v>
      </c>
      <c r="AT102" s="43"/>
      <c r="AU102" s="44">
        <v>0</v>
      </c>
      <c r="AV102" s="46">
        <v>346834734.83999997</v>
      </c>
      <c r="AW102" s="46">
        <v>346834734.83999997</v>
      </c>
      <c r="AX102" s="43" t="s">
        <v>329</v>
      </c>
    </row>
    <row r="103" spans="1:50" ht="15.75" customHeight="1" x14ac:dyDescent="0.25">
      <c r="A103" s="47" t="s">
        <v>1166</v>
      </c>
      <c r="B103" s="49">
        <v>45287</v>
      </c>
      <c r="C103" s="43">
        <v>1416</v>
      </c>
      <c r="D103" s="39"/>
      <c r="E103" s="42" t="s">
        <v>1167</v>
      </c>
      <c r="F103" s="40">
        <v>45317</v>
      </c>
      <c r="G103" s="41" t="s">
        <v>1168</v>
      </c>
      <c r="H103" s="43" t="s">
        <v>140</v>
      </c>
      <c r="I103" s="43" t="s">
        <v>1169</v>
      </c>
      <c r="J103" s="55">
        <v>966903210</v>
      </c>
      <c r="K103" s="55">
        <v>966903210</v>
      </c>
      <c r="L103" s="55">
        <v>0</v>
      </c>
      <c r="M103" s="55">
        <v>0</v>
      </c>
      <c r="N103" s="44">
        <v>966903210</v>
      </c>
      <c r="O103" s="34">
        <v>966903210</v>
      </c>
      <c r="P103" s="34">
        <v>966903210</v>
      </c>
      <c r="Q103" s="43" t="s">
        <v>1170</v>
      </c>
      <c r="R103" s="43" t="s">
        <v>1171</v>
      </c>
      <c r="S103" s="43" t="s">
        <v>1172</v>
      </c>
      <c r="T103" s="43" t="s">
        <v>1173</v>
      </c>
      <c r="U103" s="48">
        <v>0</v>
      </c>
      <c r="V103" s="41">
        <v>100</v>
      </c>
      <c r="W103" s="41" t="s">
        <v>94</v>
      </c>
      <c r="X103" s="54" t="s">
        <v>1174</v>
      </c>
      <c r="Y103" s="34">
        <v>12.39</v>
      </c>
      <c r="Z103" s="44" t="e">
        <v>#VALUE!</v>
      </c>
      <c r="AA103" s="44">
        <v>78039000</v>
      </c>
      <c r="AB103" s="44">
        <v>40291000</v>
      </c>
      <c r="AC103" s="44">
        <v>37748000</v>
      </c>
      <c r="AD103" s="44">
        <v>0</v>
      </c>
      <c r="AE103" s="44">
        <v>47492000</v>
      </c>
      <c r="AF103" s="44">
        <v>588425880</v>
      </c>
      <c r="AG103" s="44">
        <v>30547000</v>
      </c>
      <c r="AH103" s="44">
        <v>378477330</v>
      </c>
      <c r="AI103" s="44" t="e">
        <v>#VALUE!</v>
      </c>
      <c r="AJ103" s="44" t="e">
        <v>#VALUE!</v>
      </c>
      <c r="AK103" s="40">
        <v>45383</v>
      </c>
      <c r="AL103" s="40">
        <v>45432</v>
      </c>
      <c r="AM103" s="40"/>
      <c r="AN103" s="40">
        <v>45413</v>
      </c>
      <c r="AO103" s="40">
        <v>45463</v>
      </c>
      <c r="AP103" s="49"/>
      <c r="AQ103" s="41" t="s">
        <v>61</v>
      </c>
      <c r="AR103" s="41">
        <v>10</v>
      </c>
      <c r="AS103" s="34">
        <v>96690321</v>
      </c>
      <c r="AT103" s="43"/>
      <c r="AU103" s="44">
        <v>0</v>
      </c>
      <c r="AV103" s="46">
        <v>966903210</v>
      </c>
      <c r="AW103" s="46">
        <v>966903210</v>
      </c>
      <c r="AX103" s="43" t="s">
        <v>329</v>
      </c>
    </row>
    <row r="104" spans="1:50" ht="15.75" customHeight="1" x14ac:dyDescent="0.25">
      <c r="A104" s="47" t="s">
        <v>1175</v>
      </c>
      <c r="B104" s="49">
        <v>45287</v>
      </c>
      <c r="C104" s="43">
        <v>1416</v>
      </c>
      <c r="D104" s="39"/>
      <c r="E104" s="42" t="s">
        <v>1176</v>
      </c>
      <c r="F104" s="40">
        <v>45320</v>
      </c>
      <c r="G104" s="41" t="s">
        <v>1177</v>
      </c>
      <c r="H104" s="59" t="s">
        <v>1178</v>
      </c>
      <c r="I104" s="43" t="s">
        <v>1179</v>
      </c>
      <c r="J104" s="55">
        <v>41849051.399999999</v>
      </c>
      <c r="K104" s="55">
        <v>41849051.399999999</v>
      </c>
      <c r="L104" s="55">
        <v>0</v>
      </c>
      <c r="M104" s="55">
        <v>0</v>
      </c>
      <c r="N104" s="44">
        <v>33311335.199999999</v>
      </c>
      <c r="O104" s="34">
        <v>33311335.199999999</v>
      </c>
      <c r="P104" s="34">
        <v>33311335.199999999</v>
      </c>
      <c r="Q104" s="43" t="s">
        <v>1180</v>
      </c>
      <c r="R104" s="43" t="s">
        <v>1181</v>
      </c>
      <c r="S104" s="43" t="s">
        <v>1182</v>
      </c>
      <c r="T104" s="43" t="s">
        <v>81</v>
      </c>
      <c r="U104" s="48">
        <v>100</v>
      </c>
      <c r="V104" s="41">
        <v>0</v>
      </c>
      <c r="W104" s="41" t="s">
        <v>392</v>
      </c>
      <c r="X104" s="50">
        <v>60</v>
      </c>
      <c r="Y104" s="34">
        <v>44.44</v>
      </c>
      <c r="Z104" s="44">
        <v>2666.3999999999996</v>
      </c>
      <c r="AA104" s="44">
        <v>749580</v>
      </c>
      <c r="AB104" s="44">
        <v>216000</v>
      </c>
      <c r="AC104" s="44">
        <v>533580</v>
      </c>
      <c r="AD104" s="44">
        <v>0</v>
      </c>
      <c r="AE104" s="44">
        <v>72780</v>
      </c>
      <c r="AF104" s="44">
        <v>3234343.1999999997</v>
      </c>
      <c r="AG104" s="44">
        <v>676800</v>
      </c>
      <c r="AH104" s="44">
        <v>30076992</v>
      </c>
      <c r="AI104" s="44">
        <v>12493</v>
      </c>
      <c r="AJ104" s="44">
        <v>12493</v>
      </c>
      <c r="AK104" s="40">
        <v>45352</v>
      </c>
      <c r="AL104" s="40">
        <v>45474</v>
      </c>
      <c r="AM104" s="40"/>
      <c r="AN104" s="40">
        <v>45383</v>
      </c>
      <c r="AO104" s="40">
        <v>45505</v>
      </c>
      <c r="AP104" s="49"/>
      <c r="AQ104" s="41" t="s">
        <v>61</v>
      </c>
      <c r="AR104" s="41">
        <v>10</v>
      </c>
      <c r="AS104" s="34">
        <v>4184905.14</v>
      </c>
      <c r="AT104" s="43"/>
      <c r="AU104" s="44">
        <v>0</v>
      </c>
      <c r="AV104" s="46">
        <v>33311335.199999999</v>
      </c>
      <c r="AW104" s="46">
        <v>33311335.199999999</v>
      </c>
      <c r="AX104" s="43" t="s">
        <v>329</v>
      </c>
    </row>
    <row r="105" spans="1:50" ht="15.75" customHeight="1" x14ac:dyDescent="0.25">
      <c r="A105" s="47" t="s">
        <v>1183</v>
      </c>
      <c r="B105" s="49">
        <v>45287</v>
      </c>
      <c r="C105" s="43">
        <v>1416</v>
      </c>
      <c r="D105" s="39"/>
      <c r="E105" s="42" t="s">
        <v>1184</v>
      </c>
      <c r="F105" s="40">
        <v>45317</v>
      </c>
      <c r="G105" s="41" t="s">
        <v>1185</v>
      </c>
      <c r="H105" s="43" t="s">
        <v>140</v>
      </c>
      <c r="I105" s="43" t="s">
        <v>1186</v>
      </c>
      <c r="J105" s="55">
        <v>1312363937.5</v>
      </c>
      <c r="K105" s="55">
        <v>1312363937.5</v>
      </c>
      <c r="L105" s="55">
        <v>0</v>
      </c>
      <c r="M105" s="55">
        <v>0</v>
      </c>
      <c r="N105" s="44">
        <v>1312363937.5</v>
      </c>
      <c r="O105" s="34">
        <v>1312363937.5</v>
      </c>
      <c r="P105" s="34">
        <v>1312363937.5</v>
      </c>
      <c r="Q105" s="43" t="s">
        <v>1187</v>
      </c>
      <c r="R105" s="43" t="s">
        <v>1188</v>
      </c>
      <c r="S105" s="43" t="s">
        <v>1189</v>
      </c>
      <c r="T105" s="43" t="s">
        <v>93</v>
      </c>
      <c r="U105" s="48">
        <v>0</v>
      </c>
      <c r="V105" s="41">
        <v>100</v>
      </c>
      <c r="W105" s="41" t="s">
        <v>82</v>
      </c>
      <c r="X105" s="50">
        <v>1</v>
      </c>
      <c r="Y105" s="34">
        <v>23003.75</v>
      </c>
      <c r="Z105" s="44">
        <v>23003.75</v>
      </c>
      <c r="AA105" s="44">
        <v>57050</v>
      </c>
      <c r="AB105" s="44">
        <v>57050</v>
      </c>
      <c r="AC105" s="44">
        <v>0</v>
      </c>
      <c r="AD105" s="44">
        <v>0</v>
      </c>
      <c r="AE105" s="44">
        <v>310</v>
      </c>
      <c r="AF105" s="44">
        <v>7131162.5</v>
      </c>
      <c r="AG105" s="44">
        <v>56740</v>
      </c>
      <c r="AH105" s="44">
        <v>1305232775</v>
      </c>
      <c r="AI105" s="44">
        <v>57050</v>
      </c>
      <c r="AJ105" s="44">
        <v>57050</v>
      </c>
      <c r="AK105" s="40">
        <v>45383</v>
      </c>
      <c r="AL105" s="40"/>
      <c r="AM105" s="40"/>
      <c r="AN105" s="40">
        <v>45413</v>
      </c>
      <c r="AO105" s="40"/>
      <c r="AP105" s="49"/>
      <c r="AQ105" s="41" t="s">
        <v>61</v>
      </c>
      <c r="AR105" s="41">
        <v>10</v>
      </c>
      <c r="AS105" s="34">
        <v>131236393.75</v>
      </c>
      <c r="AT105" s="43"/>
      <c r="AU105" s="44">
        <v>0</v>
      </c>
      <c r="AV105" s="46">
        <v>1312363937.5</v>
      </c>
      <c r="AW105" s="46">
        <v>1312363937.5</v>
      </c>
      <c r="AX105" s="43" t="s">
        <v>329</v>
      </c>
    </row>
    <row r="106" spans="1:50" ht="15.75" customHeight="1" x14ac:dyDescent="0.25">
      <c r="A106" s="47" t="s">
        <v>1190</v>
      </c>
      <c r="B106" s="49">
        <v>45287</v>
      </c>
      <c r="C106" s="43">
        <v>1416</v>
      </c>
      <c r="D106" s="39"/>
      <c r="E106" s="42" t="s">
        <v>1191</v>
      </c>
      <c r="F106" s="40">
        <v>45317</v>
      </c>
      <c r="G106" s="41" t="s">
        <v>1192</v>
      </c>
      <c r="H106" s="43" t="s">
        <v>1193</v>
      </c>
      <c r="I106" s="43" t="s">
        <v>1194</v>
      </c>
      <c r="J106" s="55">
        <v>29904355.5</v>
      </c>
      <c r="K106" s="55">
        <v>29904355.5</v>
      </c>
      <c r="L106" s="55">
        <v>0</v>
      </c>
      <c r="M106" s="55">
        <v>0</v>
      </c>
      <c r="N106" s="44">
        <v>29904355.5</v>
      </c>
      <c r="O106" s="34">
        <v>29904355.5</v>
      </c>
      <c r="P106" s="34">
        <v>29904355.5</v>
      </c>
      <c r="Q106" s="43" t="s">
        <v>1195</v>
      </c>
      <c r="R106" s="43" t="s">
        <v>1196</v>
      </c>
      <c r="S106" s="43" t="s">
        <v>1197</v>
      </c>
      <c r="T106" s="43" t="s">
        <v>81</v>
      </c>
      <c r="U106" s="48">
        <v>100</v>
      </c>
      <c r="V106" s="41">
        <v>0</v>
      </c>
      <c r="W106" s="41" t="s">
        <v>392</v>
      </c>
      <c r="X106" s="54" t="s">
        <v>1198</v>
      </c>
      <c r="Y106" s="34">
        <v>15.69</v>
      </c>
      <c r="Z106" s="44" t="e">
        <v>#VALUE!</v>
      </c>
      <c r="AA106" s="44">
        <v>1905950</v>
      </c>
      <c r="AB106" s="44">
        <v>1905950</v>
      </c>
      <c r="AC106" s="44">
        <v>0</v>
      </c>
      <c r="AD106" s="44">
        <v>0</v>
      </c>
      <c r="AE106" s="44">
        <v>950150</v>
      </c>
      <c r="AF106" s="44">
        <v>14907853.5</v>
      </c>
      <c r="AG106" s="44">
        <v>955800</v>
      </c>
      <c r="AH106" s="44">
        <v>14996502</v>
      </c>
      <c r="AI106" s="44" t="e">
        <v>#VALUE!</v>
      </c>
      <c r="AJ106" s="44" t="e">
        <v>#VALUE!</v>
      </c>
      <c r="AK106" s="40">
        <v>45352</v>
      </c>
      <c r="AL106" s="40"/>
      <c r="AM106" s="40"/>
      <c r="AN106" s="40">
        <v>45383</v>
      </c>
      <c r="AO106" s="40"/>
      <c r="AP106" s="49"/>
      <c r="AQ106" s="41" t="s">
        <v>61</v>
      </c>
      <c r="AR106" s="41">
        <v>10</v>
      </c>
      <c r="AS106" s="34">
        <v>2990435.55</v>
      </c>
      <c r="AT106" s="43"/>
      <c r="AU106" s="44">
        <v>0</v>
      </c>
      <c r="AV106" s="46">
        <v>29904355.5</v>
      </c>
      <c r="AW106" s="46">
        <v>29904355.5</v>
      </c>
      <c r="AX106" s="43" t="s">
        <v>329</v>
      </c>
    </row>
    <row r="107" spans="1:50" ht="15.75" customHeight="1" x14ac:dyDescent="0.25">
      <c r="A107" s="47" t="s">
        <v>1203</v>
      </c>
      <c r="B107" s="49">
        <v>45287</v>
      </c>
      <c r="C107" s="43">
        <v>1416</v>
      </c>
      <c r="D107" s="39"/>
      <c r="E107" s="42" t="s">
        <v>1204</v>
      </c>
      <c r="F107" s="40">
        <v>45320</v>
      </c>
      <c r="G107" s="41" t="s">
        <v>1205</v>
      </c>
      <c r="H107" s="43" t="s">
        <v>1206</v>
      </c>
      <c r="I107" s="43" t="s">
        <v>1207</v>
      </c>
      <c r="J107" s="55">
        <v>33513232.5</v>
      </c>
      <c r="K107" s="55">
        <v>33513232.5</v>
      </c>
      <c r="L107" s="55">
        <v>0</v>
      </c>
      <c r="M107" s="55">
        <v>0</v>
      </c>
      <c r="N107" s="44">
        <v>33513232.5</v>
      </c>
      <c r="O107" s="34">
        <v>33513232.5</v>
      </c>
      <c r="P107" s="34">
        <v>33513232.5</v>
      </c>
      <c r="Q107" s="43" t="s">
        <v>1208</v>
      </c>
      <c r="R107" s="43" t="s">
        <v>1209</v>
      </c>
      <c r="S107" s="43" t="s">
        <v>1210</v>
      </c>
      <c r="T107" s="43" t="s">
        <v>81</v>
      </c>
      <c r="U107" s="48">
        <v>100</v>
      </c>
      <c r="V107" s="41">
        <v>0</v>
      </c>
      <c r="W107" s="41" t="s">
        <v>392</v>
      </c>
      <c r="X107" s="54" t="s">
        <v>1198</v>
      </c>
      <c r="Y107" s="34">
        <v>22.11</v>
      </c>
      <c r="Z107" s="44" t="e">
        <v>#VALUE!</v>
      </c>
      <c r="AA107" s="44">
        <v>1515750</v>
      </c>
      <c r="AB107" s="44">
        <v>1515750</v>
      </c>
      <c r="AC107" s="44">
        <v>0</v>
      </c>
      <c r="AD107" s="44">
        <v>0</v>
      </c>
      <c r="AE107" s="44">
        <v>281500</v>
      </c>
      <c r="AF107" s="44">
        <v>6223965</v>
      </c>
      <c r="AG107" s="44">
        <v>1234250</v>
      </c>
      <c r="AH107" s="44">
        <v>27289267.5</v>
      </c>
      <c r="AI107" s="44" t="e">
        <v>#VALUE!</v>
      </c>
      <c r="AJ107" s="44" t="e">
        <v>#VALUE!</v>
      </c>
      <c r="AK107" s="40">
        <v>45352</v>
      </c>
      <c r="AL107" s="40"/>
      <c r="AM107" s="40"/>
      <c r="AN107" s="40">
        <v>45383</v>
      </c>
      <c r="AO107" s="40"/>
      <c r="AP107" s="49"/>
      <c r="AQ107" s="41" t="s">
        <v>61</v>
      </c>
      <c r="AR107" s="41">
        <v>10</v>
      </c>
      <c r="AS107" s="34">
        <v>3351323.25</v>
      </c>
      <c r="AT107" s="43"/>
      <c r="AU107" s="44">
        <v>0</v>
      </c>
      <c r="AV107" s="46">
        <v>33513232.5</v>
      </c>
      <c r="AW107" s="46">
        <v>33513232.5</v>
      </c>
      <c r="AX107" s="43" t="s">
        <v>329</v>
      </c>
    </row>
    <row r="108" spans="1:50" ht="15.75" customHeight="1" x14ac:dyDescent="0.25">
      <c r="A108" s="47" t="s">
        <v>1211</v>
      </c>
      <c r="B108" s="49">
        <v>45287</v>
      </c>
      <c r="C108" s="43">
        <v>1416</v>
      </c>
      <c r="D108" s="39"/>
      <c r="E108" s="42" t="s">
        <v>1212</v>
      </c>
      <c r="F108" s="40">
        <v>45317</v>
      </c>
      <c r="G108" s="41" t="s">
        <v>1213</v>
      </c>
      <c r="H108" s="43" t="s">
        <v>140</v>
      </c>
      <c r="I108" s="43" t="s">
        <v>1214</v>
      </c>
      <c r="J108" s="55">
        <v>7338720.4000000004</v>
      </c>
      <c r="K108" s="55">
        <v>7338720.4000000004</v>
      </c>
      <c r="L108" s="55">
        <v>0</v>
      </c>
      <c r="M108" s="55">
        <v>0</v>
      </c>
      <c r="N108" s="44">
        <v>7338720.4000000004</v>
      </c>
      <c r="O108" s="34">
        <v>7338720.4000000004</v>
      </c>
      <c r="P108" s="34">
        <v>7338720.4000000004</v>
      </c>
      <c r="Q108" s="43" t="s">
        <v>1187</v>
      </c>
      <c r="R108" s="43" t="s">
        <v>1215</v>
      </c>
      <c r="S108" s="43" t="s">
        <v>1189</v>
      </c>
      <c r="T108" s="43" t="s">
        <v>93</v>
      </c>
      <c r="U108" s="48">
        <v>0</v>
      </c>
      <c r="V108" s="41">
        <v>100</v>
      </c>
      <c r="W108" s="41" t="s">
        <v>392</v>
      </c>
      <c r="X108" s="50">
        <v>1</v>
      </c>
      <c r="Y108" s="34">
        <v>14446.300000000001</v>
      </c>
      <c r="Z108" s="44">
        <v>14446.300000000001</v>
      </c>
      <c r="AA108" s="44">
        <v>508</v>
      </c>
      <c r="AB108" s="44">
        <v>508</v>
      </c>
      <c r="AC108" s="44">
        <v>0</v>
      </c>
      <c r="AD108" s="44">
        <v>0</v>
      </c>
      <c r="AE108" s="44">
        <v>4</v>
      </c>
      <c r="AF108" s="44">
        <v>57785.200000000004</v>
      </c>
      <c r="AG108" s="44">
        <v>504</v>
      </c>
      <c r="AH108" s="44">
        <v>7280935.2000000002</v>
      </c>
      <c r="AI108" s="44">
        <v>508</v>
      </c>
      <c r="AJ108" s="44">
        <v>508</v>
      </c>
      <c r="AK108" s="40">
        <v>45383</v>
      </c>
      <c r="AL108" s="40"/>
      <c r="AM108" s="40"/>
      <c r="AN108" s="40">
        <v>45413</v>
      </c>
      <c r="AO108" s="40"/>
      <c r="AP108" s="49"/>
      <c r="AQ108" s="41" t="s">
        <v>61</v>
      </c>
      <c r="AR108" s="41">
        <v>10</v>
      </c>
      <c r="AS108" s="34">
        <v>733872.04</v>
      </c>
      <c r="AT108" s="43"/>
      <c r="AU108" s="44">
        <v>0</v>
      </c>
      <c r="AV108" s="46">
        <v>7338720.4000000004</v>
      </c>
      <c r="AW108" s="46">
        <v>7338720.4000000004</v>
      </c>
      <c r="AX108" s="43" t="s">
        <v>329</v>
      </c>
    </row>
    <row r="109" spans="1:50" ht="15.75" customHeight="1" x14ac:dyDescent="0.25">
      <c r="A109" s="47" t="s">
        <v>1216</v>
      </c>
      <c r="B109" s="49">
        <v>45287</v>
      </c>
      <c r="C109" s="43">
        <v>1416</v>
      </c>
      <c r="D109" s="39"/>
      <c r="E109" s="42" t="s">
        <v>1217</v>
      </c>
      <c r="F109" s="40">
        <v>45320</v>
      </c>
      <c r="G109" s="41" t="s">
        <v>1218</v>
      </c>
      <c r="H109" s="43" t="s">
        <v>87</v>
      </c>
      <c r="I109" s="43" t="s">
        <v>1219</v>
      </c>
      <c r="J109" s="55">
        <v>28214993.25</v>
      </c>
      <c r="K109" s="55">
        <v>28214993.25</v>
      </c>
      <c r="L109" s="55">
        <v>0</v>
      </c>
      <c r="M109" s="55">
        <v>0</v>
      </c>
      <c r="N109" s="44">
        <v>28214993.25</v>
      </c>
      <c r="O109" s="34">
        <v>28214993.25</v>
      </c>
      <c r="P109" s="34">
        <v>28214993.25</v>
      </c>
      <c r="Q109" s="43" t="s">
        <v>1220</v>
      </c>
      <c r="R109" s="43" t="s">
        <v>1221</v>
      </c>
      <c r="S109" s="43" t="s">
        <v>1222</v>
      </c>
      <c r="T109" s="43" t="s">
        <v>93</v>
      </c>
      <c r="U109" s="48">
        <v>0</v>
      </c>
      <c r="V109" s="41">
        <v>100</v>
      </c>
      <c r="W109" s="41" t="s">
        <v>392</v>
      </c>
      <c r="X109" s="50">
        <v>3</v>
      </c>
      <c r="Y109" s="34">
        <v>69666.649999999994</v>
      </c>
      <c r="Z109" s="44">
        <v>208999.94999999998</v>
      </c>
      <c r="AA109" s="44">
        <v>405</v>
      </c>
      <c r="AB109" s="44">
        <v>405</v>
      </c>
      <c r="AC109" s="44">
        <v>0</v>
      </c>
      <c r="AD109" s="44">
        <v>0</v>
      </c>
      <c r="AE109" s="44">
        <v>0</v>
      </c>
      <c r="AF109" s="44">
        <v>0</v>
      </c>
      <c r="AG109" s="44">
        <v>405</v>
      </c>
      <c r="AH109" s="44">
        <v>28214993.249999996</v>
      </c>
      <c r="AI109" s="44">
        <v>135</v>
      </c>
      <c r="AJ109" s="44">
        <v>135</v>
      </c>
      <c r="AK109" s="40">
        <v>45352</v>
      </c>
      <c r="AL109" s="40"/>
      <c r="AM109" s="40"/>
      <c r="AN109" s="40">
        <v>45383</v>
      </c>
      <c r="AO109" s="40"/>
      <c r="AP109" s="49"/>
      <c r="AQ109" s="41" t="s">
        <v>61</v>
      </c>
      <c r="AR109" s="41">
        <v>10</v>
      </c>
      <c r="AS109" s="34">
        <v>2821499.3250000002</v>
      </c>
      <c r="AT109" s="43"/>
      <c r="AU109" s="44">
        <v>0</v>
      </c>
      <c r="AV109" s="46">
        <v>28214993.25</v>
      </c>
      <c r="AW109" s="46">
        <v>28214993.25</v>
      </c>
      <c r="AX109" s="43" t="s">
        <v>329</v>
      </c>
    </row>
    <row r="110" spans="1:50" ht="15.75" customHeight="1" x14ac:dyDescent="0.25">
      <c r="A110" s="47" t="s">
        <v>1223</v>
      </c>
      <c r="B110" s="49">
        <v>45287</v>
      </c>
      <c r="C110" s="43">
        <v>1416</v>
      </c>
      <c r="D110" s="39" t="s">
        <v>436</v>
      </c>
      <c r="E110" s="42" t="s">
        <v>1224</v>
      </c>
      <c r="F110" s="40" t="s">
        <v>436</v>
      </c>
      <c r="G110" s="41" t="s">
        <v>436</v>
      </c>
      <c r="H110" s="43" t="s">
        <v>436</v>
      </c>
      <c r="I110" s="43" t="s">
        <v>1225</v>
      </c>
      <c r="J110" s="55">
        <v>5281557.5</v>
      </c>
      <c r="K110" s="55">
        <v>5281557.5</v>
      </c>
      <c r="L110" s="55"/>
      <c r="M110" s="55"/>
      <c r="N110" s="44">
        <v>0</v>
      </c>
      <c r="O110" s="34">
        <v>0</v>
      </c>
      <c r="P110" s="34">
        <v>0</v>
      </c>
      <c r="Q110" s="43"/>
      <c r="R110" s="43"/>
      <c r="S110" s="43"/>
      <c r="T110" s="43"/>
      <c r="U110" s="48"/>
      <c r="V110" s="41"/>
      <c r="W110" s="41"/>
      <c r="X110" s="50"/>
      <c r="Y110" s="34" t="e">
        <v>#DIV/0!</v>
      </c>
      <c r="Z110" s="44" t="e">
        <v>#DIV/0!</v>
      </c>
      <c r="AA110" s="44">
        <v>0</v>
      </c>
      <c r="AB110" s="44">
        <v>0</v>
      </c>
      <c r="AC110" s="44">
        <v>0</v>
      </c>
      <c r="AD110" s="44">
        <v>0</v>
      </c>
      <c r="AE110" s="44"/>
      <c r="AF110" s="44" t="e">
        <v>#DIV/0!</v>
      </c>
      <c r="AG110" s="44"/>
      <c r="AH110" s="44" t="e">
        <v>#DIV/0!</v>
      </c>
      <c r="AI110" s="44" t="e">
        <v>#DIV/0!</v>
      </c>
      <c r="AJ110" s="44" t="e">
        <v>#DIV/0!</v>
      </c>
      <c r="AK110" s="40">
        <v>45352</v>
      </c>
      <c r="AL110" s="40"/>
      <c r="AM110" s="40"/>
      <c r="AN110" s="40"/>
      <c r="AO110" s="40"/>
      <c r="AP110" s="49"/>
      <c r="AQ110" s="41"/>
      <c r="AR110" s="41">
        <v>10</v>
      </c>
      <c r="AS110" s="34">
        <v>528155.75</v>
      </c>
      <c r="AT110" s="43"/>
      <c r="AU110" s="44">
        <v>0</v>
      </c>
      <c r="AV110" s="46">
        <v>0</v>
      </c>
      <c r="AW110" s="46">
        <v>0</v>
      </c>
      <c r="AX110" s="43" t="s">
        <v>436</v>
      </c>
    </row>
    <row r="111" spans="1:50" ht="15.75" customHeight="1" x14ac:dyDescent="0.25">
      <c r="A111" s="47" t="s">
        <v>1259</v>
      </c>
      <c r="B111" s="49">
        <v>45287</v>
      </c>
      <c r="C111" s="43">
        <v>1416</v>
      </c>
      <c r="D111" s="39"/>
      <c r="E111" s="42" t="s">
        <v>1260</v>
      </c>
      <c r="F111" s="40"/>
      <c r="G111" s="41"/>
      <c r="H111" s="43"/>
      <c r="I111" s="43" t="s">
        <v>886</v>
      </c>
      <c r="J111" s="55">
        <v>51629211.270000003</v>
      </c>
      <c r="K111" s="55">
        <v>51629211.270000003</v>
      </c>
      <c r="L111" s="55">
        <v>0</v>
      </c>
      <c r="M111" s="55">
        <v>0</v>
      </c>
      <c r="N111" s="44">
        <v>0</v>
      </c>
      <c r="O111" s="34">
        <v>0</v>
      </c>
      <c r="P111" s="34">
        <v>0</v>
      </c>
      <c r="Q111" s="43"/>
      <c r="R111" s="43"/>
      <c r="S111" s="43"/>
      <c r="T111" s="43"/>
      <c r="U111" s="48"/>
      <c r="V111" s="41"/>
      <c r="W111" s="41"/>
      <c r="X111" s="50"/>
      <c r="Y111" s="34" t="e">
        <v>#DIV/0!</v>
      </c>
      <c r="Z111" s="44" t="e">
        <v>#DIV/0!</v>
      </c>
      <c r="AA111" s="44">
        <v>0</v>
      </c>
      <c r="AB111" s="44">
        <v>0</v>
      </c>
      <c r="AC111" s="44">
        <v>0</v>
      </c>
      <c r="AD111" s="44">
        <v>0</v>
      </c>
      <c r="AE111" s="44"/>
      <c r="AF111" s="44" t="e">
        <v>#DIV/0!</v>
      </c>
      <c r="AG111" s="44"/>
      <c r="AH111" s="44" t="e">
        <v>#DIV/0!</v>
      </c>
      <c r="AI111" s="44" t="e">
        <v>#DIV/0!</v>
      </c>
      <c r="AJ111" s="44" t="e">
        <v>#DIV/0!</v>
      </c>
      <c r="AK111" s="40">
        <v>45412</v>
      </c>
      <c r="AL111" s="40"/>
      <c r="AM111" s="40"/>
      <c r="AN111" s="40"/>
      <c r="AO111" s="40"/>
      <c r="AP111" s="49"/>
      <c r="AQ111" s="41"/>
      <c r="AR111" s="41">
        <v>10</v>
      </c>
      <c r="AS111" s="34">
        <v>5162921.1270000003</v>
      </c>
      <c r="AT111" s="43"/>
      <c r="AU111" s="44">
        <v>0</v>
      </c>
      <c r="AV111" s="46">
        <v>0</v>
      </c>
      <c r="AW111" s="46">
        <v>0</v>
      </c>
      <c r="AX111" s="43"/>
    </row>
    <row r="112" spans="1:50" ht="15.75" customHeight="1" x14ac:dyDescent="0.25">
      <c r="A112" s="47" t="s">
        <v>1261</v>
      </c>
      <c r="B112" s="49">
        <v>45287</v>
      </c>
      <c r="C112" s="43">
        <v>1416</v>
      </c>
      <c r="D112" s="39"/>
      <c r="E112" s="42" t="s">
        <v>1262</v>
      </c>
      <c r="F112" s="40">
        <v>45320</v>
      </c>
      <c r="G112" s="41" t="s">
        <v>1263</v>
      </c>
      <c r="H112" s="43" t="s">
        <v>87</v>
      </c>
      <c r="I112" s="43" t="s">
        <v>1264</v>
      </c>
      <c r="J112" s="55">
        <v>785003812.20000005</v>
      </c>
      <c r="K112" s="55">
        <v>785003812.20000005</v>
      </c>
      <c r="L112" s="55">
        <v>0</v>
      </c>
      <c r="M112" s="55">
        <v>0</v>
      </c>
      <c r="N112" s="44">
        <v>785003812.20000005</v>
      </c>
      <c r="O112" s="34">
        <v>785003812.20000005</v>
      </c>
      <c r="P112" s="34">
        <v>785003812.20000005</v>
      </c>
      <c r="Q112" s="43" t="s">
        <v>1220</v>
      </c>
      <c r="R112" s="43" t="s">
        <v>1265</v>
      </c>
      <c r="S112" s="43" t="s">
        <v>1266</v>
      </c>
      <c r="T112" s="43" t="s">
        <v>81</v>
      </c>
      <c r="U112" s="48">
        <v>100</v>
      </c>
      <c r="V112" s="41">
        <v>0</v>
      </c>
      <c r="W112" s="41" t="s">
        <v>392</v>
      </c>
      <c r="X112" s="50">
        <v>3</v>
      </c>
      <c r="Y112" s="34">
        <v>69666.650000000009</v>
      </c>
      <c r="Z112" s="44">
        <v>208999.95</v>
      </c>
      <c r="AA112" s="44">
        <v>11268</v>
      </c>
      <c r="AB112" s="44">
        <v>11268</v>
      </c>
      <c r="AC112" s="44">
        <v>0</v>
      </c>
      <c r="AD112" s="44">
        <v>0</v>
      </c>
      <c r="AE112" s="44">
        <v>0</v>
      </c>
      <c r="AF112" s="44">
        <v>0</v>
      </c>
      <c r="AG112" s="44">
        <v>11268</v>
      </c>
      <c r="AH112" s="44">
        <v>785003812.20000005</v>
      </c>
      <c r="AI112" s="44">
        <v>3756</v>
      </c>
      <c r="AJ112" s="44">
        <v>3756</v>
      </c>
      <c r="AK112" s="40">
        <v>45352</v>
      </c>
      <c r="AL112" s="40"/>
      <c r="AM112" s="40"/>
      <c r="AN112" s="40">
        <v>45383</v>
      </c>
      <c r="AO112" s="40"/>
      <c r="AP112" s="49"/>
      <c r="AQ112" s="41" t="s">
        <v>61</v>
      </c>
      <c r="AR112" s="41">
        <v>10</v>
      </c>
      <c r="AS112" s="34">
        <v>78500381.219999999</v>
      </c>
      <c r="AT112" s="43"/>
      <c r="AU112" s="44">
        <v>0</v>
      </c>
      <c r="AV112" s="46">
        <v>785003812.20000005</v>
      </c>
      <c r="AW112" s="46">
        <v>785003812.20000005</v>
      </c>
      <c r="AX112" s="43" t="s">
        <v>329</v>
      </c>
    </row>
    <row r="113" spans="1:50" ht="15.75" customHeight="1" x14ac:dyDescent="0.25">
      <c r="A113" s="47" t="s">
        <v>1299</v>
      </c>
      <c r="B113" s="49">
        <v>45288</v>
      </c>
      <c r="C113" s="43">
        <v>1416</v>
      </c>
      <c r="D113" s="39"/>
      <c r="E113" s="42" t="s">
        <v>1300</v>
      </c>
      <c r="F113" s="40">
        <v>45320</v>
      </c>
      <c r="G113" s="41" t="s">
        <v>1301</v>
      </c>
      <c r="H113" s="43" t="s">
        <v>225</v>
      </c>
      <c r="I113" s="43" t="s">
        <v>1302</v>
      </c>
      <c r="J113" s="55">
        <v>86594317.5</v>
      </c>
      <c r="K113" s="55">
        <v>86594317.5</v>
      </c>
      <c r="L113" s="55">
        <v>0</v>
      </c>
      <c r="M113" s="55">
        <v>0</v>
      </c>
      <c r="N113" s="44">
        <v>86158006.799999997</v>
      </c>
      <c r="O113" s="34">
        <v>86158006.799999997</v>
      </c>
      <c r="P113" s="34">
        <v>86158006.799999997</v>
      </c>
      <c r="Q113" s="43" t="s">
        <v>1303</v>
      </c>
      <c r="R113" s="43" t="s">
        <v>1304</v>
      </c>
      <c r="S113" s="43" t="s">
        <v>1305</v>
      </c>
      <c r="T113" s="43" t="s">
        <v>81</v>
      </c>
      <c r="U113" s="48">
        <v>100</v>
      </c>
      <c r="V113" s="41">
        <v>0</v>
      </c>
      <c r="W113" s="41" t="s">
        <v>392</v>
      </c>
      <c r="X113" s="50">
        <v>30</v>
      </c>
      <c r="Y113" s="34">
        <v>96.759999999999991</v>
      </c>
      <c r="Z113" s="44">
        <v>2902.7999999999997</v>
      </c>
      <c r="AA113" s="44">
        <v>890430</v>
      </c>
      <c r="AB113" s="44">
        <v>890430</v>
      </c>
      <c r="AC113" s="44">
        <v>0</v>
      </c>
      <c r="AD113" s="44">
        <v>0</v>
      </c>
      <c r="AE113" s="44">
        <v>7260</v>
      </c>
      <c r="AF113" s="44">
        <v>702477.6</v>
      </c>
      <c r="AG113" s="44">
        <v>883170</v>
      </c>
      <c r="AH113" s="44">
        <v>85455529.199999988</v>
      </c>
      <c r="AI113" s="44">
        <v>29681</v>
      </c>
      <c r="AJ113" s="44">
        <v>29681</v>
      </c>
      <c r="AK113" s="40">
        <v>45366</v>
      </c>
      <c r="AL113" s="40"/>
      <c r="AM113" s="40"/>
      <c r="AN113" s="40">
        <v>45397</v>
      </c>
      <c r="AO113" s="40"/>
      <c r="AP113" s="49"/>
      <c r="AQ113" s="41" t="s">
        <v>61</v>
      </c>
      <c r="AR113" s="41">
        <v>10</v>
      </c>
      <c r="AS113" s="34">
        <v>8659431.75</v>
      </c>
      <c r="AT113" s="43"/>
      <c r="AU113" s="44">
        <v>0</v>
      </c>
      <c r="AV113" s="46">
        <v>86158006.799999997</v>
      </c>
      <c r="AW113" s="46">
        <v>86158006.799999997</v>
      </c>
      <c r="AX113" s="43" t="s">
        <v>329</v>
      </c>
    </row>
    <row r="114" spans="1:50" ht="15.75" customHeight="1" x14ac:dyDescent="0.25">
      <c r="A114" s="47" t="s">
        <v>1306</v>
      </c>
      <c r="B114" s="49">
        <v>45288</v>
      </c>
      <c r="C114" s="43">
        <v>1416</v>
      </c>
      <c r="D114" s="39"/>
      <c r="E114" s="42" t="s">
        <v>1307</v>
      </c>
      <c r="F114" s="40">
        <v>45320</v>
      </c>
      <c r="G114" s="41" t="s">
        <v>1308</v>
      </c>
      <c r="H114" s="43" t="s">
        <v>225</v>
      </c>
      <c r="I114" s="43" t="s">
        <v>1309</v>
      </c>
      <c r="J114" s="55">
        <v>240339922.80000001</v>
      </c>
      <c r="K114" s="55">
        <v>240339922.80000001</v>
      </c>
      <c r="L114" s="55">
        <v>0</v>
      </c>
      <c r="M114" s="55">
        <v>0</v>
      </c>
      <c r="N114" s="44">
        <v>240339922.80000001</v>
      </c>
      <c r="O114" s="34">
        <v>240339922.80000001</v>
      </c>
      <c r="P114" s="34">
        <v>240339922.80000001</v>
      </c>
      <c r="Q114" s="43" t="s">
        <v>1310</v>
      </c>
      <c r="R114" s="43" t="s">
        <v>1311</v>
      </c>
      <c r="S114" s="43" t="s">
        <v>1312</v>
      </c>
      <c r="T114" s="43" t="s">
        <v>81</v>
      </c>
      <c r="U114" s="48">
        <v>100</v>
      </c>
      <c r="V114" s="41">
        <v>0</v>
      </c>
      <c r="W114" s="41" t="s">
        <v>392</v>
      </c>
      <c r="X114" s="50">
        <v>120</v>
      </c>
      <c r="Y114" s="34">
        <v>60.78</v>
      </c>
      <c r="Z114" s="44">
        <v>7293.6</v>
      </c>
      <c r="AA114" s="44">
        <v>3954260</v>
      </c>
      <c r="AB114" s="44">
        <v>3954260</v>
      </c>
      <c r="AC114" s="44">
        <v>0</v>
      </c>
      <c r="AD114" s="44">
        <v>0</v>
      </c>
      <c r="AE114" s="44">
        <v>147570</v>
      </c>
      <c r="AF114" s="44">
        <v>8969304.5999999996</v>
      </c>
      <c r="AG114" s="44">
        <v>3806690</v>
      </c>
      <c r="AH114" s="44">
        <v>231370618.20000002</v>
      </c>
      <c r="AI114" s="44">
        <v>32952.166666666664</v>
      </c>
      <c r="AJ114" s="44">
        <v>32953</v>
      </c>
      <c r="AK114" s="40">
        <v>45352</v>
      </c>
      <c r="AL114" s="40"/>
      <c r="AM114" s="40"/>
      <c r="AN114" s="40">
        <v>45383</v>
      </c>
      <c r="AO114" s="40"/>
      <c r="AP114" s="49"/>
      <c r="AQ114" s="41" t="s">
        <v>61</v>
      </c>
      <c r="AR114" s="41">
        <v>10</v>
      </c>
      <c r="AS114" s="34">
        <v>24033992.280000001</v>
      </c>
      <c r="AT114" s="43"/>
      <c r="AU114" s="44">
        <v>0</v>
      </c>
      <c r="AV114" s="46">
        <v>240339922.80000001</v>
      </c>
      <c r="AW114" s="46">
        <v>240339922.80000001</v>
      </c>
      <c r="AX114" s="43" t="s">
        <v>329</v>
      </c>
    </row>
    <row r="115" spans="1:50" ht="15.75" customHeight="1" x14ac:dyDescent="0.25">
      <c r="A115" s="47" t="s">
        <v>1313</v>
      </c>
      <c r="B115" s="49">
        <v>45288</v>
      </c>
      <c r="C115" s="43">
        <v>1416</v>
      </c>
      <c r="D115" s="39" t="s">
        <v>436</v>
      </c>
      <c r="E115" s="42" t="s">
        <v>1314</v>
      </c>
      <c r="F115" s="40" t="s">
        <v>436</v>
      </c>
      <c r="G115" s="41" t="s">
        <v>436</v>
      </c>
      <c r="H115" s="43" t="s">
        <v>436</v>
      </c>
      <c r="I115" s="43" t="s">
        <v>1315</v>
      </c>
      <c r="J115" s="55">
        <v>148558611.59999999</v>
      </c>
      <c r="K115" s="55">
        <v>148558611.59999999</v>
      </c>
      <c r="L115" s="55">
        <v>0</v>
      </c>
      <c r="M115" s="55">
        <v>0</v>
      </c>
      <c r="N115" s="44">
        <v>0</v>
      </c>
      <c r="O115" s="34">
        <v>0</v>
      </c>
      <c r="P115" s="34">
        <v>0</v>
      </c>
      <c r="Q115" s="43"/>
      <c r="R115" s="43"/>
      <c r="S115" s="43"/>
      <c r="T115" s="43"/>
      <c r="U115" s="48"/>
      <c r="V115" s="41"/>
      <c r="W115" s="41"/>
      <c r="X115" s="50"/>
      <c r="Y115" s="34" t="e">
        <v>#DIV/0!</v>
      </c>
      <c r="Z115" s="44" t="e">
        <v>#DIV/0!</v>
      </c>
      <c r="AA115" s="44">
        <v>0</v>
      </c>
      <c r="AB115" s="44">
        <v>0</v>
      </c>
      <c r="AC115" s="44">
        <v>0</v>
      </c>
      <c r="AD115" s="44">
        <v>0</v>
      </c>
      <c r="AE115" s="44"/>
      <c r="AF115" s="44" t="e">
        <v>#DIV/0!</v>
      </c>
      <c r="AG115" s="44"/>
      <c r="AH115" s="44" t="e">
        <v>#DIV/0!</v>
      </c>
      <c r="AI115" s="44" t="e">
        <v>#DIV/0!</v>
      </c>
      <c r="AJ115" s="44" t="e">
        <v>#DIV/0!</v>
      </c>
      <c r="AK115" s="40">
        <v>45381</v>
      </c>
      <c r="AL115" s="40"/>
      <c r="AM115" s="40"/>
      <c r="AN115" s="40"/>
      <c r="AO115" s="40"/>
      <c r="AP115" s="49"/>
      <c r="AQ115" s="41"/>
      <c r="AR115" s="41">
        <v>10</v>
      </c>
      <c r="AS115" s="34">
        <v>14855861.16</v>
      </c>
      <c r="AT115" s="43"/>
      <c r="AU115" s="44">
        <v>0</v>
      </c>
      <c r="AV115" s="46">
        <v>0</v>
      </c>
      <c r="AW115" s="46">
        <v>0</v>
      </c>
      <c r="AX115" s="43" t="s">
        <v>436</v>
      </c>
    </row>
    <row r="116" spans="1:50" ht="15.75" customHeight="1" x14ac:dyDescent="0.25">
      <c r="A116" s="47" t="s">
        <v>1316</v>
      </c>
      <c r="B116" s="49">
        <v>45288</v>
      </c>
      <c r="C116" s="43">
        <v>1416</v>
      </c>
      <c r="D116" s="39"/>
      <c r="E116" s="42" t="s">
        <v>1317</v>
      </c>
      <c r="F116" s="40">
        <v>45320</v>
      </c>
      <c r="G116" s="41" t="s">
        <v>1318</v>
      </c>
      <c r="H116" s="43" t="s">
        <v>225</v>
      </c>
      <c r="I116" s="43" t="s">
        <v>1319</v>
      </c>
      <c r="J116" s="55">
        <v>32108724.600000001</v>
      </c>
      <c r="K116" s="55">
        <v>32108724.600000001</v>
      </c>
      <c r="L116" s="55">
        <v>0</v>
      </c>
      <c r="M116" s="55">
        <v>0</v>
      </c>
      <c r="N116" s="44">
        <v>32108724.600000001</v>
      </c>
      <c r="O116" s="34">
        <v>32108724.600000001</v>
      </c>
      <c r="P116" s="34">
        <v>32108724.600000001</v>
      </c>
      <c r="Q116" s="43" t="s">
        <v>1310</v>
      </c>
      <c r="R116" s="43" t="s">
        <v>1320</v>
      </c>
      <c r="S116" s="43" t="s">
        <v>1321</v>
      </c>
      <c r="T116" s="43" t="s">
        <v>81</v>
      </c>
      <c r="U116" s="48">
        <v>100</v>
      </c>
      <c r="V116" s="41">
        <v>0</v>
      </c>
      <c r="W116" s="41" t="s">
        <v>392</v>
      </c>
      <c r="X116" s="54" t="s">
        <v>1322</v>
      </c>
      <c r="Y116" s="34">
        <v>24.27</v>
      </c>
      <c r="Z116" s="44" t="e">
        <v>#VALUE!</v>
      </c>
      <c r="AA116" s="44">
        <v>1322980</v>
      </c>
      <c r="AB116" s="44">
        <v>1322980</v>
      </c>
      <c r="AC116" s="44">
        <v>0</v>
      </c>
      <c r="AD116" s="44">
        <v>0</v>
      </c>
      <c r="AE116" s="44">
        <v>273450</v>
      </c>
      <c r="AF116" s="44">
        <v>6636631.5</v>
      </c>
      <c r="AG116" s="44">
        <v>1049530</v>
      </c>
      <c r="AH116" s="44">
        <v>25472093.099999998</v>
      </c>
      <c r="AI116" s="44" t="e">
        <v>#VALUE!</v>
      </c>
      <c r="AJ116" s="44" t="e">
        <v>#VALUE!</v>
      </c>
      <c r="AK116" s="40">
        <v>45352</v>
      </c>
      <c r="AL116" s="40"/>
      <c r="AM116" s="40"/>
      <c r="AN116" s="40">
        <v>45383</v>
      </c>
      <c r="AO116" s="40"/>
      <c r="AP116" s="49"/>
      <c r="AQ116" s="41" t="s">
        <v>61</v>
      </c>
      <c r="AR116" s="41">
        <v>10</v>
      </c>
      <c r="AS116" s="34">
        <v>3210872.46</v>
      </c>
      <c r="AT116" s="43"/>
      <c r="AU116" s="44">
        <v>0</v>
      </c>
      <c r="AV116" s="46">
        <v>32108724.600000001</v>
      </c>
      <c r="AW116" s="46">
        <v>32108724.600000001</v>
      </c>
      <c r="AX116" s="43" t="s">
        <v>329</v>
      </c>
    </row>
    <row r="117" spans="1:50" ht="15.75" customHeight="1" x14ac:dyDescent="0.25">
      <c r="A117" s="47" t="s">
        <v>1337</v>
      </c>
      <c r="B117" s="49">
        <v>45288</v>
      </c>
      <c r="C117" s="43">
        <v>1416</v>
      </c>
      <c r="D117" s="39"/>
      <c r="E117" s="42" t="s">
        <v>1338</v>
      </c>
      <c r="F117" s="40">
        <v>45320</v>
      </c>
      <c r="G117" s="41" t="s">
        <v>1339</v>
      </c>
      <c r="H117" s="43" t="s">
        <v>225</v>
      </c>
      <c r="I117" s="43" t="s">
        <v>1340</v>
      </c>
      <c r="J117" s="55">
        <v>37288365</v>
      </c>
      <c r="K117" s="55">
        <v>37288365</v>
      </c>
      <c r="L117" s="55">
        <v>0</v>
      </c>
      <c r="M117" s="55">
        <v>0</v>
      </c>
      <c r="N117" s="44">
        <v>37087530</v>
      </c>
      <c r="O117" s="34">
        <v>37087530</v>
      </c>
      <c r="P117" s="34">
        <v>37087530</v>
      </c>
      <c r="Q117" s="43" t="s">
        <v>1341</v>
      </c>
      <c r="R117" s="43" t="s">
        <v>1342</v>
      </c>
      <c r="S117" s="43" t="s">
        <v>1305</v>
      </c>
      <c r="T117" s="43" t="s">
        <v>81</v>
      </c>
      <c r="U117" s="48">
        <v>100</v>
      </c>
      <c r="V117" s="41">
        <v>0</v>
      </c>
      <c r="W117" s="41" t="s">
        <v>392</v>
      </c>
      <c r="X117" s="50">
        <v>30</v>
      </c>
      <c r="Y117" s="34">
        <v>11.08</v>
      </c>
      <c r="Z117" s="44">
        <v>332.4</v>
      </c>
      <c r="AA117" s="44">
        <v>3347250</v>
      </c>
      <c r="AB117" s="44">
        <v>721170</v>
      </c>
      <c r="AC117" s="44">
        <v>2626080</v>
      </c>
      <c r="AD117" s="44">
        <v>0</v>
      </c>
      <c r="AE117" s="44">
        <v>47070</v>
      </c>
      <c r="AF117" s="44">
        <v>521535.6</v>
      </c>
      <c r="AG117" s="44">
        <v>3300180</v>
      </c>
      <c r="AH117" s="44">
        <v>36565994.399999999</v>
      </c>
      <c r="AI117" s="44">
        <v>111575</v>
      </c>
      <c r="AJ117" s="44">
        <v>111575</v>
      </c>
      <c r="AK117" s="40">
        <v>45323</v>
      </c>
      <c r="AL117" s="40">
        <v>45383</v>
      </c>
      <c r="AM117" s="40"/>
      <c r="AN117" s="40">
        <v>45352</v>
      </c>
      <c r="AO117" s="40">
        <v>45413</v>
      </c>
      <c r="AP117" s="49"/>
      <c r="AQ117" s="41" t="s">
        <v>61</v>
      </c>
      <c r="AR117" s="41">
        <v>10</v>
      </c>
      <c r="AS117" s="34">
        <v>3728836.5</v>
      </c>
      <c r="AT117" s="43"/>
      <c r="AU117" s="44">
        <v>0</v>
      </c>
      <c r="AV117" s="46">
        <v>37087530</v>
      </c>
      <c r="AW117" s="46">
        <v>37087530</v>
      </c>
      <c r="AX117" s="43" t="s">
        <v>329</v>
      </c>
    </row>
    <row r="118" spans="1:50" ht="15.75" customHeight="1" x14ac:dyDescent="0.25">
      <c r="A118" s="47" t="s">
        <v>1343</v>
      </c>
      <c r="B118" s="49">
        <v>45288</v>
      </c>
      <c r="C118" s="43">
        <v>1416</v>
      </c>
      <c r="D118" s="39"/>
      <c r="E118" s="42" t="s">
        <v>1344</v>
      </c>
      <c r="F118" s="40"/>
      <c r="G118" s="41"/>
      <c r="H118" s="43"/>
      <c r="I118" s="43" t="s">
        <v>1345</v>
      </c>
      <c r="J118" s="55">
        <v>749995.2</v>
      </c>
      <c r="K118" s="55">
        <v>749995.2</v>
      </c>
      <c r="L118" s="55">
        <v>0</v>
      </c>
      <c r="M118" s="55">
        <v>0</v>
      </c>
      <c r="N118" s="44">
        <v>0</v>
      </c>
      <c r="O118" s="34">
        <v>0</v>
      </c>
      <c r="P118" s="34">
        <v>0</v>
      </c>
      <c r="Q118" s="43"/>
      <c r="R118" s="43"/>
      <c r="S118" s="43"/>
      <c r="T118" s="43"/>
      <c r="U118" s="48"/>
      <c r="V118" s="41"/>
      <c r="W118" s="41"/>
      <c r="X118" s="50"/>
      <c r="Y118" s="34" t="e">
        <v>#DIV/0!</v>
      </c>
      <c r="Z118" s="44" t="e">
        <v>#DIV/0!</v>
      </c>
      <c r="AA118" s="44">
        <v>0</v>
      </c>
      <c r="AB118" s="44">
        <v>0</v>
      </c>
      <c r="AC118" s="44">
        <v>0</v>
      </c>
      <c r="AD118" s="44">
        <v>0</v>
      </c>
      <c r="AE118" s="44"/>
      <c r="AF118" s="44" t="e">
        <v>#DIV/0!</v>
      </c>
      <c r="AG118" s="44"/>
      <c r="AH118" s="44" t="e">
        <v>#DIV/0!</v>
      </c>
      <c r="AI118" s="44" t="e">
        <v>#DIV/0!</v>
      </c>
      <c r="AJ118" s="44" t="e">
        <v>#DIV/0!</v>
      </c>
      <c r="AK118" s="40">
        <v>45352</v>
      </c>
      <c r="AL118" s="40"/>
      <c r="AM118" s="40"/>
      <c r="AN118" s="40"/>
      <c r="AO118" s="40"/>
      <c r="AP118" s="49"/>
      <c r="AQ118" s="41"/>
      <c r="AR118" s="41">
        <v>10</v>
      </c>
      <c r="AS118" s="34">
        <v>74999.520000000004</v>
      </c>
      <c r="AT118" s="43"/>
      <c r="AU118" s="44">
        <v>0</v>
      </c>
      <c r="AV118" s="46">
        <v>0</v>
      </c>
      <c r="AW118" s="46">
        <v>0</v>
      </c>
      <c r="AX118" s="43"/>
    </row>
    <row r="119" spans="1:50" ht="15.75" customHeight="1" x14ac:dyDescent="0.25">
      <c r="A119" s="47" t="s">
        <v>1346</v>
      </c>
      <c r="B119" s="49">
        <v>45289</v>
      </c>
      <c r="C119" s="43">
        <v>1416</v>
      </c>
      <c r="D119" s="39"/>
      <c r="E119" s="42" t="s">
        <v>1347</v>
      </c>
      <c r="F119" s="40"/>
      <c r="G119" s="41"/>
      <c r="H119" s="43"/>
      <c r="I119" s="43" t="s">
        <v>1348</v>
      </c>
      <c r="J119" s="55">
        <v>695313219.03999996</v>
      </c>
      <c r="K119" s="55">
        <v>695313219.03999996</v>
      </c>
      <c r="L119" s="55">
        <v>0</v>
      </c>
      <c r="M119" s="55">
        <v>0</v>
      </c>
      <c r="N119" s="44">
        <v>0</v>
      </c>
      <c r="O119" s="34">
        <v>0</v>
      </c>
      <c r="P119" s="34">
        <v>0</v>
      </c>
      <c r="Q119" s="43"/>
      <c r="R119" s="43"/>
      <c r="S119" s="43"/>
      <c r="T119" s="43"/>
      <c r="U119" s="48"/>
      <c r="V119" s="41"/>
      <c r="W119" s="41"/>
      <c r="X119" s="50"/>
      <c r="Y119" s="34" t="e">
        <v>#DIV/0!</v>
      </c>
      <c r="Z119" s="44" t="e">
        <v>#DIV/0!</v>
      </c>
      <c r="AA119" s="44">
        <v>0</v>
      </c>
      <c r="AB119" s="44">
        <v>0</v>
      </c>
      <c r="AC119" s="44">
        <v>0</v>
      </c>
      <c r="AD119" s="44">
        <v>0</v>
      </c>
      <c r="AE119" s="44"/>
      <c r="AF119" s="44" t="e">
        <v>#DIV/0!</v>
      </c>
      <c r="AG119" s="44"/>
      <c r="AH119" s="44" t="e">
        <v>#DIV/0!</v>
      </c>
      <c r="AI119" s="44" t="e">
        <v>#DIV/0!</v>
      </c>
      <c r="AJ119" s="44" t="e">
        <v>#DIV/0!</v>
      </c>
      <c r="AK119" s="40">
        <v>45383</v>
      </c>
      <c r="AL119" s="40"/>
      <c r="AM119" s="40"/>
      <c r="AN119" s="40"/>
      <c r="AO119" s="40"/>
      <c r="AP119" s="49"/>
      <c r="AQ119" s="41"/>
      <c r="AR119" s="41">
        <v>10</v>
      </c>
      <c r="AS119" s="34">
        <v>69531321.903999999</v>
      </c>
      <c r="AT119" s="43"/>
      <c r="AU119" s="44">
        <v>0</v>
      </c>
      <c r="AV119" s="46">
        <v>0</v>
      </c>
      <c r="AW119" s="46">
        <v>0</v>
      </c>
      <c r="AX119" s="43"/>
    </row>
    <row r="120" spans="1:50" ht="15.75" customHeight="1" x14ac:dyDescent="0.25">
      <c r="A120" s="47" t="s">
        <v>1349</v>
      </c>
      <c r="B120" s="49">
        <v>45289</v>
      </c>
      <c r="C120" s="43">
        <v>1416</v>
      </c>
      <c r="D120" s="39"/>
      <c r="E120" s="42" t="s">
        <v>1350</v>
      </c>
      <c r="F120" s="40">
        <v>45320</v>
      </c>
      <c r="G120" s="41" t="s">
        <v>1351</v>
      </c>
      <c r="H120" s="43" t="s">
        <v>53</v>
      </c>
      <c r="I120" s="43" t="s">
        <v>1352</v>
      </c>
      <c r="J120" s="55">
        <v>3614799</v>
      </c>
      <c r="K120" s="55">
        <v>3614799</v>
      </c>
      <c r="L120" s="55">
        <v>0</v>
      </c>
      <c r="M120" s="55">
        <v>0</v>
      </c>
      <c r="N120" s="44">
        <v>3614799</v>
      </c>
      <c r="O120" s="34">
        <v>3614799</v>
      </c>
      <c r="P120" s="34">
        <v>3614799</v>
      </c>
      <c r="Q120" s="43" t="s">
        <v>1353</v>
      </c>
      <c r="R120" s="43" t="s">
        <v>1354</v>
      </c>
      <c r="S120" s="43" t="s">
        <v>1355</v>
      </c>
      <c r="T120" s="43" t="s">
        <v>1356</v>
      </c>
      <c r="U120" s="48">
        <v>0</v>
      </c>
      <c r="V120" s="41">
        <v>100</v>
      </c>
      <c r="W120" s="41" t="s">
        <v>327</v>
      </c>
      <c r="X120" s="50">
        <v>100</v>
      </c>
      <c r="Y120" s="34">
        <v>197.53</v>
      </c>
      <c r="Z120" s="44">
        <v>19753</v>
      </c>
      <c r="AA120" s="44">
        <v>18300</v>
      </c>
      <c r="AB120" s="44">
        <v>18300</v>
      </c>
      <c r="AC120" s="44">
        <v>0</v>
      </c>
      <c r="AD120" s="44">
        <v>0</v>
      </c>
      <c r="AE120" s="44">
        <v>14700</v>
      </c>
      <c r="AF120" s="44">
        <v>2903691</v>
      </c>
      <c r="AG120" s="44">
        <v>3600</v>
      </c>
      <c r="AH120" s="44">
        <v>711108</v>
      </c>
      <c r="AI120" s="44">
        <v>183</v>
      </c>
      <c r="AJ120" s="44">
        <v>183</v>
      </c>
      <c r="AK120" s="40">
        <v>45352</v>
      </c>
      <c r="AL120" s="40"/>
      <c r="AM120" s="40"/>
      <c r="AN120" s="40">
        <v>45383</v>
      </c>
      <c r="AO120" s="40"/>
      <c r="AP120" s="49"/>
      <c r="AQ120" s="41" t="s">
        <v>61</v>
      </c>
      <c r="AR120" s="41">
        <v>10</v>
      </c>
      <c r="AS120" s="34">
        <v>361479.9</v>
      </c>
      <c r="AT120" s="43"/>
      <c r="AU120" s="44">
        <v>0</v>
      </c>
      <c r="AV120" s="46">
        <v>3614799</v>
      </c>
      <c r="AW120" s="46">
        <v>3614799</v>
      </c>
      <c r="AX120" s="43" t="s">
        <v>329</v>
      </c>
    </row>
    <row r="121" spans="1:50" ht="15.75" customHeight="1" x14ac:dyDescent="0.25">
      <c r="A121" s="47" t="s">
        <v>1357</v>
      </c>
      <c r="B121" s="49">
        <v>45289</v>
      </c>
      <c r="C121" s="43">
        <v>1416</v>
      </c>
      <c r="D121" s="39"/>
      <c r="E121" s="42" t="s">
        <v>1358</v>
      </c>
      <c r="F121" s="40"/>
      <c r="G121" s="41"/>
      <c r="H121" s="43"/>
      <c r="I121" s="43" t="s">
        <v>1359</v>
      </c>
      <c r="J121" s="55">
        <v>87974803.200000003</v>
      </c>
      <c r="K121" s="55">
        <v>87974803.200000003</v>
      </c>
      <c r="L121" s="55">
        <v>0</v>
      </c>
      <c r="M121" s="55">
        <v>0</v>
      </c>
      <c r="N121" s="44">
        <v>0</v>
      </c>
      <c r="O121" s="34">
        <v>0</v>
      </c>
      <c r="P121" s="34">
        <v>0</v>
      </c>
      <c r="Q121" s="43"/>
      <c r="R121" s="43"/>
      <c r="S121" s="43"/>
      <c r="T121" s="43"/>
      <c r="U121" s="48"/>
      <c r="V121" s="41"/>
      <c r="W121" s="41"/>
      <c r="X121" s="50"/>
      <c r="Y121" s="34" t="e">
        <v>#DIV/0!</v>
      </c>
      <c r="Z121" s="44" t="e">
        <v>#DIV/0!</v>
      </c>
      <c r="AA121" s="44">
        <v>0</v>
      </c>
      <c r="AB121" s="44">
        <v>0</v>
      </c>
      <c r="AC121" s="44">
        <v>0</v>
      </c>
      <c r="AD121" s="44">
        <v>0</v>
      </c>
      <c r="AE121" s="44"/>
      <c r="AF121" s="44" t="e">
        <v>#DIV/0!</v>
      </c>
      <c r="AG121" s="44"/>
      <c r="AH121" s="44" t="e">
        <v>#DIV/0!</v>
      </c>
      <c r="AI121" s="44" t="e">
        <v>#DIV/0!</v>
      </c>
      <c r="AJ121" s="44" t="e">
        <v>#DIV/0!</v>
      </c>
      <c r="AK121" s="40">
        <v>45352</v>
      </c>
      <c r="AL121" s="40">
        <v>45474</v>
      </c>
      <c r="AM121" s="40"/>
      <c r="AN121" s="40"/>
      <c r="AO121" s="40"/>
      <c r="AP121" s="49"/>
      <c r="AQ121" s="41"/>
      <c r="AR121" s="41">
        <v>10</v>
      </c>
      <c r="AS121" s="34">
        <v>8797480.3200000003</v>
      </c>
      <c r="AT121" s="43"/>
      <c r="AU121" s="44">
        <v>0</v>
      </c>
      <c r="AV121" s="46">
        <v>0</v>
      </c>
      <c r="AW121" s="46">
        <v>0</v>
      </c>
      <c r="AX121" s="43"/>
    </row>
    <row r="122" spans="1:50" ht="15.75" customHeight="1" x14ac:dyDescent="0.25">
      <c r="A122" s="47" t="s">
        <v>1360</v>
      </c>
      <c r="B122" s="49">
        <v>45289</v>
      </c>
      <c r="C122" s="43">
        <v>1416</v>
      </c>
      <c r="D122" s="39"/>
      <c r="E122" s="42" t="s">
        <v>1361</v>
      </c>
      <c r="F122" s="40">
        <v>45320</v>
      </c>
      <c r="G122" s="41" t="s">
        <v>1362</v>
      </c>
      <c r="H122" s="43" t="s">
        <v>53</v>
      </c>
      <c r="I122" s="43" t="s">
        <v>1363</v>
      </c>
      <c r="J122" s="55">
        <v>165786.4</v>
      </c>
      <c r="K122" s="55">
        <v>165786.4</v>
      </c>
      <c r="L122" s="55">
        <v>0</v>
      </c>
      <c r="M122" s="55">
        <v>0</v>
      </c>
      <c r="N122" s="44">
        <v>165786.4</v>
      </c>
      <c r="O122" s="34">
        <v>165786.4</v>
      </c>
      <c r="P122" s="34">
        <v>165786.4</v>
      </c>
      <c r="Q122" s="43" t="s">
        <v>188</v>
      </c>
      <c r="R122" s="43" t="s">
        <v>1364</v>
      </c>
      <c r="S122" s="43" t="s">
        <v>1365</v>
      </c>
      <c r="T122" s="43" t="s">
        <v>1356</v>
      </c>
      <c r="U122" s="48">
        <v>0</v>
      </c>
      <c r="V122" s="41">
        <v>100</v>
      </c>
      <c r="W122" s="41" t="s">
        <v>327</v>
      </c>
      <c r="X122" s="50">
        <v>40</v>
      </c>
      <c r="Y122" s="34">
        <v>218.14</v>
      </c>
      <c r="Z122" s="44">
        <v>8725.5999999999985</v>
      </c>
      <c r="AA122" s="44">
        <v>760</v>
      </c>
      <c r="AB122" s="44">
        <v>760</v>
      </c>
      <c r="AC122" s="44">
        <v>0</v>
      </c>
      <c r="AD122" s="44">
        <v>0</v>
      </c>
      <c r="AE122" s="44">
        <v>760</v>
      </c>
      <c r="AF122" s="44">
        <v>165786.4</v>
      </c>
      <c r="AG122" s="44">
        <v>0</v>
      </c>
      <c r="AH122" s="44">
        <v>0</v>
      </c>
      <c r="AI122" s="44">
        <v>19</v>
      </c>
      <c r="AJ122" s="44">
        <v>19</v>
      </c>
      <c r="AK122" s="40">
        <v>45352</v>
      </c>
      <c r="AL122" s="40"/>
      <c r="AM122" s="40"/>
      <c r="AN122" s="40">
        <v>45383</v>
      </c>
      <c r="AO122" s="40"/>
      <c r="AP122" s="49"/>
      <c r="AQ122" s="41" t="s">
        <v>220</v>
      </c>
      <c r="AR122" s="41">
        <v>10</v>
      </c>
      <c r="AS122" s="34">
        <v>16578.64</v>
      </c>
      <c r="AT122" s="43"/>
      <c r="AU122" s="44">
        <v>0</v>
      </c>
      <c r="AV122" s="46">
        <v>165786.4</v>
      </c>
      <c r="AW122" s="46">
        <v>165786.4</v>
      </c>
      <c r="AX122" s="43" t="s">
        <v>329</v>
      </c>
    </row>
    <row r="123" spans="1:50" ht="15.75" customHeight="1" x14ac:dyDescent="0.25">
      <c r="A123" s="47" t="s">
        <v>1366</v>
      </c>
      <c r="B123" s="49">
        <v>45289</v>
      </c>
      <c r="C123" s="43">
        <v>1416</v>
      </c>
      <c r="D123" s="39"/>
      <c r="E123" s="42" t="s">
        <v>1367</v>
      </c>
      <c r="F123" s="40"/>
      <c r="G123" s="41"/>
      <c r="H123" s="43"/>
      <c r="I123" s="43" t="s">
        <v>1368</v>
      </c>
      <c r="J123" s="55">
        <v>17068912</v>
      </c>
      <c r="K123" s="55">
        <v>17068912</v>
      </c>
      <c r="L123" s="55">
        <v>0</v>
      </c>
      <c r="M123" s="55">
        <v>0</v>
      </c>
      <c r="N123" s="44">
        <v>0</v>
      </c>
      <c r="O123" s="34">
        <v>0</v>
      </c>
      <c r="P123" s="34">
        <v>0</v>
      </c>
      <c r="Q123" s="43"/>
      <c r="R123" s="43"/>
      <c r="S123" s="43"/>
      <c r="T123" s="43"/>
      <c r="U123" s="48"/>
      <c r="V123" s="41"/>
      <c r="W123" s="41"/>
      <c r="X123" s="50"/>
      <c r="Y123" s="34" t="e">
        <v>#DIV/0!</v>
      </c>
      <c r="Z123" s="44" t="e">
        <v>#DIV/0!</v>
      </c>
      <c r="AA123" s="44">
        <v>0</v>
      </c>
      <c r="AB123" s="44">
        <v>0</v>
      </c>
      <c r="AC123" s="44">
        <v>0</v>
      </c>
      <c r="AD123" s="44">
        <v>0</v>
      </c>
      <c r="AE123" s="44"/>
      <c r="AF123" s="44" t="e">
        <v>#DIV/0!</v>
      </c>
      <c r="AG123" s="44"/>
      <c r="AH123" s="44" t="e">
        <v>#DIV/0!</v>
      </c>
      <c r="AI123" s="44" t="e">
        <v>#DIV/0!</v>
      </c>
      <c r="AJ123" s="44" t="e">
        <v>#DIV/0!</v>
      </c>
      <c r="AK123" s="40">
        <v>45352</v>
      </c>
      <c r="AL123" s="40"/>
      <c r="AM123" s="40"/>
      <c r="AN123" s="40"/>
      <c r="AO123" s="40"/>
      <c r="AP123" s="49"/>
      <c r="AQ123" s="41"/>
      <c r="AR123" s="41">
        <v>10</v>
      </c>
      <c r="AS123" s="34">
        <v>1706891.2</v>
      </c>
      <c r="AT123" s="43"/>
      <c r="AU123" s="44">
        <v>0</v>
      </c>
      <c r="AV123" s="46">
        <v>0</v>
      </c>
      <c r="AW123" s="46">
        <v>0</v>
      </c>
      <c r="AX123" s="43"/>
    </row>
    <row r="124" spans="1:50" ht="15.75" customHeight="1" x14ac:dyDescent="0.25">
      <c r="A124" s="47" t="s">
        <v>1369</v>
      </c>
      <c r="B124" s="49">
        <v>45289</v>
      </c>
      <c r="C124" s="43">
        <v>1416</v>
      </c>
      <c r="D124" s="39"/>
      <c r="E124" s="42" t="s">
        <v>1370</v>
      </c>
      <c r="F124" s="40">
        <v>45317</v>
      </c>
      <c r="G124" s="41" t="s">
        <v>1371</v>
      </c>
      <c r="H124" s="43" t="s">
        <v>53</v>
      </c>
      <c r="I124" s="43" t="s">
        <v>614</v>
      </c>
      <c r="J124" s="55">
        <v>13163854000</v>
      </c>
      <c r="K124" s="55">
        <v>13163854000</v>
      </c>
      <c r="L124" s="55">
        <v>6581927000</v>
      </c>
      <c r="M124" s="55">
        <v>6581927000</v>
      </c>
      <c r="N124" s="44">
        <v>6581927000</v>
      </c>
      <c r="O124" s="34">
        <v>6581927000</v>
      </c>
      <c r="P124" s="34">
        <v>13163854000</v>
      </c>
      <c r="Q124" s="43" t="s">
        <v>1372</v>
      </c>
      <c r="R124" s="43" t="s">
        <v>1373</v>
      </c>
      <c r="S124" s="43" t="s">
        <v>1374</v>
      </c>
      <c r="T124" s="43" t="s">
        <v>93</v>
      </c>
      <c r="U124" s="48">
        <v>0</v>
      </c>
      <c r="V124" s="41">
        <v>100</v>
      </c>
      <c r="W124" s="41" t="s">
        <v>82</v>
      </c>
      <c r="X124" s="50">
        <v>10</v>
      </c>
      <c r="Y124" s="34">
        <v>22696.3</v>
      </c>
      <c r="Z124" s="44">
        <v>226963</v>
      </c>
      <c r="AA124" s="44">
        <v>580000</v>
      </c>
      <c r="AB124" s="44">
        <v>290000</v>
      </c>
      <c r="AC124" s="44">
        <v>0</v>
      </c>
      <c r="AD124" s="44">
        <v>0</v>
      </c>
      <c r="AE124" s="44">
        <v>1560</v>
      </c>
      <c r="AF124" s="44">
        <v>35406228</v>
      </c>
      <c r="AG124" s="44">
        <v>288440</v>
      </c>
      <c r="AH124" s="44">
        <v>6546520772</v>
      </c>
      <c r="AI124" s="44">
        <v>58000</v>
      </c>
      <c r="AJ124" s="44">
        <v>58000</v>
      </c>
      <c r="AK124" s="40">
        <v>45352</v>
      </c>
      <c r="AL124" s="40">
        <v>45717</v>
      </c>
      <c r="AM124" s="40"/>
      <c r="AN124" s="40">
        <v>45383</v>
      </c>
      <c r="AO124" s="40">
        <v>45748</v>
      </c>
      <c r="AP124" s="49"/>
      <c r="AQ124" s="41" t="s">
        <v>61</v>
      </c>
      <c r="AR124" s="41">
        <v>10</v>
      </c>
      <c r="AS124" s="34">
        <v>1316385400</v>
      </c>
      <c r="AT124" s="43"/>
      <c r="AU124" s="44">
        <v>0</v>
      </c>
      <c r="AV124" s="46">
        <v>6581927000</v>
      </c>
      <c r="AW124" s="46">
        <v>6581927000</v>
      </c>
      <c r="AX124" s="43" t="s">
        <v>329</v>
      </c>
    </row>
    <row r="125" spans="1:50" ht="15.75" customHeight="1" x14ac:dyDescent="0.25">
      <c r="A125" s="47" t="s">
        <v>1375</v>
      </c>
      <c r="B125" s="49">
        <v>45289</v>
      </c>
      <c r="C125" s="43">
        <v>1416</v>
      </c>
      <c r="D125" s="39"/>
      <c r="E125" s="42" t="s">
        <v>1376</v>
      </c>
      <c r="F125" s="40">
        <v>45320</v>
      </c>
      <c r="G125" s="41" t="s">
        <v>1377</v>
      </c>
      <c r="H125" s="43" t="s">
        <v>225</v>
      </c>
      <c r="I125" s="43" t="s">
        <v>1378</v>
      </c>
      <c r="J125" s="55">
        <v>8914257</v>
      </c>
      <c r="K125" s="55">
        <v>8914257</v>
      </c>
      <c r="L125" s="55">
        <v>0</v>
      </c>
      <c r="M125" s="55">
        <v>0</v>
      </c>
      <c r="N125" s="44">
        <v>8914257</v>
      </c>
      <c r="O125" s="34">
        <v>8914257</v>
      </c>
      <c r="P125" s="34">
        <v>8914257</v>
      </c>
      <c r="Q125" s="43" t="s">
        <v>1379</v>
      </c>
      <c r="R125" s="43" t="s">
        <v>1380</v>
      </c>
      <c r="S125" s="43" t="s">
        <v>1381</v>
      </c>
      <c r="T125" s="43" t="s">
        <v>81</v>
      </c>
      <c r="U125" s="48">
        <v>100</v>
      </c>
      <c r="V125" s="41">
        <v>0</v>
      </c>
      <c r="W125" s="41" t="s">
        <v>392</v>
      </c>
      <c r="X125" s="50">
        <v>50</v>
      </c>
      <c r="Y125" s="34">
        <v>41.91</v>
      </c>
      <c r="Z125" s="44">
        <v>2095.5</v>
      </c>
      <c r="AA125" s="44">
        <v>212700</v>
      </c>
      <c r="AB125" s="44">
        <v>212700</v>
      </c>
      <c r="AC125" s="44">
        <v>0</v>
      </c>
      <c r="AD125" s="44">
        <v>0</v>
      </c>
      <c r="AE125" s="44">
        <v>7300</v>
      </c>
      <c r="AF125" s="44">
        <v>305943</v>
      </c>
      <c r="AG125" s="44">
        <v>205400</v>
      </c>
      <c r="AH125" s="44">
        <v>8608314</v>
      </c>
      <c r="AI125" s="44">
        <v>4254</v>
      </c>
      <c r="AJ125" s="44">
        <v>4254</v>
      </c>
      <c r="AK125" s="40">
        <v>45383</v>
      </c>
      <c r="AL125" s="40"/>
      <c r="AM125" s="40"/>
      <c r="AN125" s="40">
        <v>45413</v>
      </c>
      <c r="AO125" s="40"/>
      <c r="AP125" s="49"/>
      <c r="AQ125" s="41" t="s">
        <v>61</v>
      </c>
      <c r="AR125" s="41">
        <v>10</v>
      </c>
      <c r="AS125" s="34">
        <v>891425.7</v>
      </c>
      <c r="AT125" s="43"/>
      <c r="AU125" s="44">
        <v>0</v>
      </c>
      <c r="AV125" s="46">
        <v>8914257</v>
      </c>
      <c r="AW125" s="46">
        <v>8914257</v>
      </c>
      <c r="AX125" s="43" t="s">
        <v>329</v>
      </c>
    </row>
    <row r="126" spans="1:50" ht="15.75" customHeight="1" x14ac:dyDescent="0.25">
      <c r="A126" s="47" t="s">
        <v>1385</v>
      </c>
      <c r="B126" s="49">
        <v>45289</v>
      </c>
      <c r="C126" s="43">
        <v>1416</v>
      </c>
      <c r="D126" s="39"/>
      <c r="E126" s="42" t="s">
        <v>1386</v>
      </c>
      <c r="F126" s="40"/>
      <c r="G126" s="41"/>
      <c r="H126" s="43"/>
      <c r="I126" s="43" t="s">
        <v>1387</v>
      </c>
      <c r="J126" s="55">
        <v>11061180</v>
      </c>
      <c r="K126" s="55">
        <v>11061180</v>
      </c>
      <c r="L126" s="55">
        <v>0</v>
      </c>
      <c r="M126" s="55">
        <v>0</v>
      </c>
      <c r="N126" s="44">
        <v>0</v>
      </c>
      <c r="O126" s="34">
        <v>0</v>
      </c>
      <c r="P126" s="34">
        <v>0</v>
      </c>
      <c r="Q126" s="43"/>
      <c r="R126" s="43"/>
      <c r="S126" s="43"/>
      <c r="T126" s="43"/>
      <c r="U126" s="48"/>
      <c r="V126" s="41"/>
      <c r="W126" s="41"/>
      <c r="X126" s="50"/>
      <c r="Y126" s="34" t="e">
        <v>#DIV/0!</v>
      </c>
      <c r="Z126" s="44" t="e">
        <v>#DIV/0!</v>
      </c>
      <c r="AA126" s="44">
        <v>0</v>
      </c>
      <c r="AB126" s="44">
        <v>0</v>
      </c>
      <c r="AC126" s="44">
        <v>0</v>
      </c>
      <c r="AD126" s="44">
        <v>0</v>
      </c>
      <c r="AE126" s="44"/>
      <c r="AF126" s="44" t="e">
        <v>#DIV/0!</v>
      </c>
      <c r="AG126" s="44"/>
      <c r="AH126" s="44" t="e">
        <v>#DIV/0!</v>
      </c>
      <c r="AI126" s="44" t="e">
        <v>#DIV/0!</v>
      </c>
      <c r="AJ126" s="44" t="e">
        <v>#DIV/0!</v>
      </c>
      <c r="AK126" s="40">
        <v>45432</v>
      </c>
      <c r="AL126" s="40"/>
      <c r="AM126" s="40"/>
      <c r="AN126" s="40"/>
      <c r="AO126" s="40"/>
      <c r="AP126" s="49"/>
      <c r="AQ126" s="41"/>
      <c r="AR126" s="41">
        <v>10</v>
      </c>
      <c r="AS126" s="34">
        <v>1106118</v>
      </c>
      <c r="AT126" s="43"/>
      <c r="AU126" s="44">
        <v>0</v>
      </c>
      <c r="AV126" s="46">
        <v>0</v>
      </c>
      <c r="AW126" s="46">
        <v>0</v>
      </c>
      <c r="AX126" s="43"/>
    </row>
    <row r="127" spans="1:50" ht="15.75" customHeight="1" x14ac:dyDescent="0.25">
      <c r="A127" s="47" t="s">
        <v>1388</v>
      </c>
      <c r="B127" s="49">
        <v>45289</v>
      </c>
      <c r="C127" s="43">
        <v>1416</v>
      </c>
      <c r="D127" s="39"/>
      <c r="E127" s="42" t="s">
        <v>1389</v>
      </c>
      <c r="F127" s="40">
        <v>45320</v>
      </c>
      <c r="G127" s="41" t="s">
        <v>1390</v>
      </c>
      <c r="H127" s="43" t="s">
        <v>1193</v>
      </c>
      <c r="I127" s="43" t="s">
        <v>1391</v>
      </c>
      <c r="J127" s="55">
        <v>353355.52000000002</v>
      </c>
      <c r="K127" s="55">
        <v>353355.52000000002</v>
      </c>
      <c r="L127" s="55">
        <v>0</v>
      </c>
      <c r="M127" s="55">
        <v>0</v>
      </c>
      <c r="N127" s="44">
        <v>353355.52000000002</v>
      </c>
      <c r="O127" s="34">
        <v>353355.52000000002</v>
      </c>
      <c r="P127" s="34">
        <v>353355.52000000002</v>
      </c>
      <c r="Q127" s="43" t="s">
        <v>1392</v>
      </c>
      <c r="R127" s="43" t="s">
        <v>1393</v>
      </c>
      <c r="S127" s="43" t="s">
        <v>1394</v>
      </c>
      <c r="T127" s="43" t="s">
        <v>81</v>
      </c>
      <c r="U127" s="48">
        <v>100</v>
      </c>
      <c r="V127" s="41">
        <v>0</v>
      </c>
      <c r="W127" s="41" t="s">
        <v>392</v>
      </c>
      <c r="X127" s="50">
        <v>50</v>
      </c>
      <c r="Y127" s="34">
        <v>97.72</v>
      </c>
      <c r="Z127" s="44">
        <v>4886</v>
      </c>
      <c r="AA127" s="44">
        <v>3616</v>
      </c>
      <c r="AB127" s="44">
        <v>3616</v>
      </c>
      <c r="AC127" s="44">
        <v>0</v>
      </c>
      <c r="AD127" s="44">
        <v>0</v>
      </c>
      <c r="AE127" s="44">
        <v>366</v>
      </c>
      <c r="AF127" s="44">
        <v>35765.519999999997</v>
      </c>
      <c r="AG127" s="44">
        <v>3250</v>
      </c>
      <c r="AH127" s="44">
        <v>317590</v>
      </c>
      <c r="AI127" s="44">
        <v>72.319999999999993</v>
      </c>
      <c r="AJ127" s="44">
        <v>73</v>
      </c>
      <c r="AK127" s="40">
        <v>45352</v>
      </c>
      <c r="AL127" s="40"/>
      <c r="AM127" s="40"/>
      <c r="AN127" s="40">
        <v>45383</v>
      </c>
      <c r="AO127" s="40"/>
      <c r="AP127" s="49"/>
      <c r="AQ127" s="41" t="s">
        <v>220</v>
      </c>
      <c r="AR127" s="41">
        <v>10</v>
      </c>
      <c r="AS127" s="34">
        <v>35335.552000000003</v>
      </c>
      <c r="AT127" s="43"/>
      <c r="AU127" s="44">
        <v>0</v>
      </c>
      <c r="AV127" s="46">
        <v>353355.52000000002</v>
      </c>
      <c r="AW127" s="46">
        <v>353355.52000000002</v>
      </c>
      <c r="AX127" s="43" t="s">
        <v>329</v>
      </c>
    </row>
    <row r="128" spans="1:50" ht="15.75" customHeight="1" x14ac:dyDescent="0.25">
      <c r="A128" s="47" t="s">
        <v>1395</v>
      </c>
      <c r="B128" s="49">
        <v>45289</v>
      </c>
      <c r="C128" s="43">
        <v>1416</v>
      </c>
      <c r="D128" s="39"/>
      <c r="E128" s="42" t="s">
        <v>1396</v>
      </c>
      <c r="F128" s="40">
        <v>45320</v>
      </c>
      <c r="G128" s="41" t="s">
        <v>1397</v>
      </c>
      <c r="H128" s="43" t="s">
        <v>225</v>
      </c>
      <c r="I128" s="43" t="s">
        <v>1398</v>
      </c>
      <c r="J128" s="55">
        <v>19324800</v>
      </c>
      <c r="K128" s="55">
        <v>19324800</v>
      </c>
      <c r="L128" s="55">
        <v>0</v>
      </c>
      <c r="M128" s="55">
        <v>0</v>
      </c>
      <c r="N128" s="44">
        <v>19324800</v>
      </c>
      <c r="O128" s="34">
        <v>19324800</v>
      </c>
      <c r="P128" s="34">
        <v>19324800</v>
      </c>
      <c r="Q128" s="43" t="s">
        <v>881</v>
      </c>
      <c r="R128" s="43" t="s">
        <v>1399</v>
      </c>
      <c r="S128" s="43" t="s">
        <v>883</v>
      </c>
      <c r="T128" s="43" t="s">
        <v>81</v>
      </c>
      <c r="U128" s="48">
        <v>100</v>
      </c>
      <c r="V128" s="41">
        <v>0</v>
      </c>
      <c r="W128" s="41" t="s">
        <v>392</v>
      </c>
      <c r="X128" s="50">
        <v>50</v>
      </c>
      <c r="Y128" s="34">
        <v>24</v>
      </c>
      <c r="Z128" s="44">
        <v>1200</v>
      </c>
      <c r="AA128" s="44">
        <v>805200</v>
      </c>
      <c r="AB128" s="44">
        <v>805200</v>
      </c>
      <c r="AC128" s="44">
        <v>0</v>
      </c>
      <c r="AD128" s="44">
        <v>0</v>
      </c>
      <c r="AE128" s="44">
        <v>25050</v>
      </c>
      <c r="AF128" s="44">
        <v>601200</v>
      </c>
      <c r="AG128" s="44">
        <v>780150</v>
      </c>
      <c r="AH128" s="44">
        <v>18723600</v>
      </c>
      <c r="AI128" s="44">
        <v>16104</v>
      </c>
      <c r="AJ128" s="44">
        <v>16104</v>
      </c>
      <c r="AK128" s="40">
        <v>45354</v>
      </c>
      <c r="AL128" s="40"/>
      <c r="AM128" s="40"/>
      <c r="AN128" s="40">
        <v>45385</v>
      </c>
      <c r="AO128" s="40"/>
      <c r="AP128" s="49"/>
      <c r="AQ128" s="41" t="s">
        <v>61</v>
      </c>
      <c r="AR128" s="41">
        <v>10</v>
      </c>
      <c r="AS128" s="34">
        <v>1932480</v>
      </c>
      <c r="AT128" s="43"/>
      <c r="AU128" s="44">
        <v>0</v>
      </c>
      <c r="AV128" s="46">
        <v>19324800</v>
      </c>
      <c r="AW128" s="46">
        <v>19324800</v>
      </c>
      <c r="AX128" s="43" t="s">
        <v>329</v>
      </c>
    </row>
    <row r="129" spans="1:51" ht="15.75" customHeight="1" x14ac:dyDescent="0.25">
      <c r="A129" s="47" t="s">
        <v>1400</v>
      </c>
      <c r="B129" s="49">
        <v>45289</v>
      </c>
      <c r="C129" s="43">
        <v>1416</v>
      </c>
      <c r="D129" s="39"/>
      <c r="E129" s="42" t="s">
        <v>1401</v>
      </c>
      <c r="F129" s="40">
        <v>45320</v>
      </c>
      <c r="G129" s="41" t="s">
        <v>1402</v>
      </c>
      <c r="H129" s="43" t="s">
        <v>87</v>
      </c>
      <c r="I129" s="43" t="s">
        <v>1403</v>
      </c>
      <c r="J129" s="55">
        <v>438990662.5</v>
      </c>
      <c r="K129" s="55">
        <v>438990662.5</v>
      </c>
      <c r="L129" s="55">
        <v>0</v>
      </c>
      <c r="M129" s="55">
        <v>0</v>
      </c>
      <c r="N129" s="44">
        <v>438990662.5</v>
      </c>
      <c r="O129" s="34">
        <v>438990662.5</v>
      </c>
      <c r="P129" s="34">
        <v>438990662.5</v>
      </c>
      <c r="Q129" s="43" t="s">
        <v>1404</v>
      </c>
      <c r="R129" s="43" t="s">
        <v>1405</v>
      </c>
      <c r="S129" s="43" t="s">
        <v>1406</v>
      </c>
      <c r="T129" s="43" t="s">
        <v>791</v>
      </c>
      <c r="U129" s="48">
        <v>0</v>
      </c>
      <c r="V129" s="41">
        <v>100</v>
      </c>
      <c r="W129" s="41" t="s">
        <v>94</v>
      </c>
      <c r="X129" s="50">
        <v>1000</v>
      </c>
      <c r="Y129" s="34">
        <v>24.05</v>
      </c>
      <c r="Z129" s="44">
        <v>24050</v>
      </c>
      <c r="AA129" s="44">
        <v>18253250</v>
      </c>
      <c r="AB129" s="44">
        <v>18253250</v>
      </c>
      <c r="AC129" s="44">
        <v>0</v>
      </c>
      <c r="AD129" s="44">
        <v>0</v>
      </c>
      <c r="AE129" s="44">
        <v>6453500</v>
      </c>
      <c r="AF129" s="44">
        <v>155206675</v>
      </c>
      <c r="AG129" s="44">
        <v>11799750</v>
      </c>
      <c r="AH129" s="44">
        <v>283783987.5</v>
      </c>
      <c r="AI129" s="44">
        <v>18253.25</v>
      </c>
      <c r="AJ129" s="44">
        <v>18254</v>
      </c>
      <c r="AK129" s="40">
        <v>45412</v>
      </c>
      <c r="AL129" s="40"/>
      <c r="AM129" s="40"/>
      <c r="AN129" s="40">
        <v>45444</v>
      </c>
      <c r="AO129" s="40"/>
      <c r="AP129" s="49"/>
      <c r="AQ129" s="41" t="s">
        <v>61</v>
      </c>
      <c r="AR129" s="41">
        <v>10</v>
      </c>
      <c r="AS129" s="34">
        <v>43899066.25</v>
      </c>
      <c r="AT129" s="43"/>
      <c r="AU129" s="44">
        <v>0</v>
      </c>
      <c r="AV129" s="46">
        <v>438990662.5</v>
      </c>
      <c r="AW129" s="46">
        <v>438990662.5</v>
      </c>
      <c r="AX129" s="43" t="s">
        <v>329</v>
      </c>
    </row>
    <row r="130" spans="1:51" ht="15.75" customHeight="1" x14ac:dyDescent="0.25">
      <c r="A130" s="47" t="s">
        <v>1434</v>
      </c>
      <c r="B130" s="49">
        <v>45289</v>
      </c>
      <c r="C130" s="43">
        <v>1416</v>
      </c>
      <c r="D130" s="39"/>
      <c r="E130" s="42" t="s">
        <v>1435</v>
      </c>
      <c r="F130" s="40"/>
      <c r="G130" s="41"/>
      <c r="H130" s="43"/>
      <c r="I130" s="43" t="s">
        <v>1436</v>
      </c>
      <c r="J130" s="55">
        <v>15950302.199999999</v>
      </c>
      <c r="K130" s="55">
        <v>15950302.199999999</v>
      </c>
      <c r="L130" s="55">
        <v>0</v>
      </c>
      <c r="M130" s="55">
        <v>0</v>
      </c>
      <c r="N130" s="44">
        <v>0</v>
      </c>
      <c r="O130" s="34">
        <v>0</v>
      </c>
      <c r="P130" s="34">
        <v>0</v>
      </c>
      <c r="Q130" s="43"/>
      <c r="R130" s="43"/>
      <c r="S130" s="43"/>
      <c r="T130" s="43"/>
      <c r="U130" s="48"/>
      <c r="V130" s="41"/>
      <c r="W130" s="41"/>
      <c r="X130" s="50"/>
      <c r="Y130" s="34" t="e">
        <v>#DIV/0!</v>
      </c>
      <c r="Z130" s="44" t="e">
        <v>#DIV/0!</v>
      </c>
      <c r="AA130" s="44">
        <v>0</v>
      </c>
      <c r="AB130" s="44">
        <v>0</v>
      </c>
      <c r="AC130" s="44">
        <v>0</v>
      </c>
      <c r="AD130" s="44">
        <v>0</v>
      </c>
      <c r="AE130" s="44"/>
      <c r="AF130" s="44" t="e">
        <v>#DIV/0!</v>
      </c>
      <c r="AG130" s="44"/>
      <c r="AH130" s="44" t="e">
        <v>#DIV/0!</v>
      </c>
      <c r="AI130" s="44" t="e">
        <v>#DIV/0!</v>
      </c>
      <c r="AJ130" s="44" t="e">
        <v>#DIV/0!</v>
      </c>
      <c r="AK130" s="40">
        <v>45352</v>
      </c>
      <c r="AL130" s="40">
        <v>45474</v>
      </c>
      <c r="AM130" s="40"/>
      <c r="AN130" s="40"/>
      <c r="AO130" s="40"/>
      <c r="AP130" s="49"/>
      <c r="AQ130" s="41"/>
      <c r="AR130" s="41">
        <v>10</v>
      </c>
      <c r="AS130" s="34">
        <v>1595030.22</v>
      </c>
      <c r="AT130" s="43"/>
      <c r="AU130" s="44">
        <v>0</v>
      </c>
      <c r="AV130" s="46">
        <v>0</v>
      </c>
      <c r="AW130" s="46">
        <v>0</v>
      </c>
      <c r="AX130" s="43"/>
    </row>
    <row r="131" spans="1:51" ht="15.75" customHeight="1" x14ac:dyDescent="0.25">
      <c r="A131" s="47"/>
      <c r="B131" s="40"/>
      <c r="C131" s="41"/>
      <c r="D131" s="39"/>
      <c r="E131" s="43"/>
      <c r="F131" s="40"/>
      <c r="G131" s="41"/>
      <c r="H131" s="43"/>
      <c r="I131" s="43"/>
      <c r="J131" s="44">
        <v>0</v>
      </c>
      <c r="K131" s="44">
        <v>0</v>
      </c>
      <c r="L131" s="55">
        <v>0</v>
      </c>
      <c r="M131" s="55">
        <v>0</v>
      </c>
      <c r="N131" s="44">
        <v>0</v>
      </c>
      <c r="O131" s="34">
        <f t="shared" ref="O102:P165" si="0">N131</f>
        <v>0</v>
      </c>
      <c r="P131" s="34">
        <f t="shared" si="0"/>
        <v>0</v>
      </c>
      <c r="Q131" s="43"/>
      <c r="R131" s="43"/>
      <c r="S131" s="43"/>
      <c r="T131" s="43"/>
      <c r="U131" s="48"/>
      <c r="V131" s="41"/>
      <c r="W131" s="41"/>
      <c r="X131" s="50"/>
      <c r="Y131" s="34" t="e">
        <f>P131/AA131</f>
        <v>#DIV/0!</v>
      </c>
      <c r="Z131" s="44" t="e">
        <f t="shared" ref="Z78:Z141" si="1">Y131*X131</f>
        <v>#DIV/0!</v>
      </c>
      <c r="AA131" s="44">
        <f t="shared" ref="AA120:AA183" si="2">AB131+AC131+AD131</f>
        <v>0</v>
      </c>
      <c r="AB131" s="44">
        <v>0</v>
      </c>
      <c r="AC131" s="44">
        <v>0</v>
      </c>
      <c r="AD131" s="44">
        <v>0</v>
      </c>
      <c r="AE131" s="44"/>
      <c r="AF131" s="44" t="e">
        <f t="shared" ref="AF119:AF182" si="3">Y131*AE131</f>
        <v>#DIV/0!</v>
      </c>
      <c r="AG131" s="44"/>
      <c r="AH131" s="44" t="e">
        <f t="shared" ref="AH112:AH175" si="4">Y131*AG131</f>
        <v>#DIV/0!</v>
      </c>
      <c r="AI131" s="44" t="e">
        <f t="shared" ref="AI127:AI190" si="5">AA131/X131</f>
        <v>#DIV/0!</v>
      </c>
      <c r="AJ131" s="44" t="e">
        <f t="shared" ref="AJ80:AJ143" si="6">_xlfn.CEILING.MATH(AI131)</f>
        <v>#DIV/0!</v>
      </c>
      <c r="AK131" s="43"/>
      <c r="AL131" s="40"/>
      <c r="AM131" s="40"/>
      <c r="AN131" s="40"/>
      <c r="AO131" s="40"/>
      <c r="AP131" s="40"/>
      <c r="AQ131" s="49"/>
      <c r="AR131" s="41"/>
      <c r="AS131" s="41">
        <v>10</v>
      </c>
      <c r="AT131" s="34">
        <f>(J131*10)/100</f>
        <v>0</v>
      </c>
      <c r="AU131" s="43"/>
      <c r="AV131" s="44">
        <v>0</v>
      </c>
      <c r="AW131" s="46">
        <f t="shared" ref="AW80:AW143" si="7">AX131-AV131</f>
        <v>0</v>
      </c>
      <c r="AX131" s="46">
        <f>O131</f>
        <v>0</v>
      </c>
      <c r="AY131" s="43"/>
    </row>
    <row r="132" spans="1:51" ht="15.75" customHeight="1" x14ac:dyDescent="0.25">
      <c r="A132" s="47"/>
      <c r="B132" s="40"/>
      <c r="C132" s="41"/>
      <c r="D132" s="39"/>
      <c r="E132" s="43"/>
      <c r="F132" s="40"/>
      <c r="G132" s="41"/>
      <c r="H132" s="43"/>
      <c r="I132" s="43"/>
      <c r="J132" s="44">
        <v>0</v>
      </c>
      <c r="K132" s="44">
        <v>0</v>
      </c>
      <c r="L132" s="55">
        <v>0</v>
      </c>
      <c r="M132" s="55">
        <v>0</v>
      </c>
      <c r="N132" s="44">
        <v>0</v>
      </c>
      <c r="O132" s="34">
        <f t="shared" si="0"/>
        <v>0</v>
      </c>
      <c r="P132" s="34">
        <f t="shared" si="0"/>
        <v>0</v>
      </c>
      <c r="Q132" s="43"/>
      <c r="R132" s="43"/>
      <c r="S132" s="43"/>
      <c r="T132" s="43"/>
      <c r="U132" s="48"/>
      <c r="V132" s="41"/>
      <c r="W132" s="41"/>
      <c r="X132" s="50"/>
      <c r="Y132" s="34" t="e">
        <f>P132/AA132</f>
        <v>#DIV/0!</v>
      </c>
      <c r="Z132" s="44" t="e">
        <f t="shared" si="1"/>
        <v>#DIV/0!</v>
      </c>
      <c r="AA132" s="44">
        <f t="shared" si="2"/>
        <v>0</v>
      </c>
      <c r="AB132" s="44">
        <v>0</v>
      </c>
      <c r="AC132" s="44">
        <v>0</v>
      </c>
      <c r="AD132" s="44">
        <v>0</v>
      </c>
      <c r="AE132" s="44"/>
      <c r="AF132" s="44" t="e">
        <f t="shared" si="3"/>
        <v>#DIV/0!</v>
      </c>
      <c r="AG132" s="44"/>
      <c r="AH132" s="44" t="e">
        <f t="shared" si="4"/>
        <v>#DIV/0!</v>
      </c>
      <c r="AI132" s="44" t="e">
        <f t="shared" si="5"/>
        <v>#DIV/0!</v>
      </c>
      <c r="AJ132" s="44" t="e">
        <f t="shared" si="6"/>
        <v>#DIV/0!</v>
      </c>
      <c r="AK132" s="43"/>
      <c r="AL132" s="40"/>
      <c r="AM132" s="40"/>
      <c r="AN132" s="40"/>
      <c r="AO132" s="40"/>
      <c r="AP132" s="40"/>
      <c r="AQ132" s="49"/>
      <c r="AR132" s="41"/>
      <c r="AS132" s="41">
        <v>10</v>
      </c>
      <c r="AT132" s="34">
        <f>(J132*10)/100</f>
        <v>0</v>
      </c>
      <c r="AU132" s="43"/>
      <c r="AV132" s="44">
        <v>0</v>
      </c>
      <c r="AW132" s="46">
        <f t="shared" si="7"/>
        <v>0</v>
      </c>
      <c r="AX132" s="46">
        <f>O132</f>
        <v>0</v>
      </c>
      <c r="AY132" s="43"/>
    </row>
    <row r="133" spans="1:51" ht="15.75" customHeight="1" x14ac:dyDescent="0.25">
      <c r="A133" s="47"/>
      <c r="B133" s="40"/>
      <c r="C133" s="41"/>
      <c r="D133" s="39"/>
      <c r="E133" s="43"/>
      <c r="F133" s="40"/>
      <c r="G133" s="41"/>
      <c r="H133" s="43"/>
      <c r="I133" s="43"/>
      <c r="J133" s="44">
        <v>0</v>
      </c>
      <c r="K133" s="44">
        <v>0</v>
      </c>
      <c r="L133" s="55">
        <v>0</v>
      </c>
      <c r="M133" s="55">
        <v>0</v>
      </c>
      <c r="N133" s="44">
        <v>0</v>
      </c>
      <c r="O133" s="34">
        <f t="shared" si="0"/>
        <v>0</v>
      </c>
      <c r="P133" s="34">
        <f t="shared" si="0"/>
        <v>0</v>
      </c>
      <c r="Q133" s="43"/>
      <c r="R133" s="43"/>
      <c r="S133" s="43"/>
      <c r="T133" s="43"/>
      <c r="U133" s="48"/>
      <c r="V133" s="41"/>
      <c r="W133" s="41"/>
      <c r="X133" s="50"/>
      <c r="Y133" s="34" t="e">
        <f>P133/AA133</f>
        <v>#DIV/0!</v>
      </c>
      <c r="Z133" s="44" t="e">
        <f t="shared" si="1"/>
        <v>#DIV/0!</v>
      </c>
      <c r="AA133" s="44">
        <f t="shared" si="2"/>
        <v>0</v>
      </c>
      <c r="AB133" s="44">
        <v>0</v>
      </c>
      <c r="AC133" s="44">
        <v>0</v>
      </c>
      <c r="AD133" s="44">
        <v>0</v>
      </c>
      <c r="AE133" s="44"/>
      <c r="AF133" s="44" t="e">
        <f t="shared" si="3"/>
        <v>#DIV/0!</v>
      </c>
      <c r="AG133" s="44"/>
      <c r="AH133" s="44" t="e">
        <f t="shared" si="4"/>
        <v>#DIV/0!</v>
      </c>
      <c r="AI133" s="44" t="e">
        <f t="shared" si="5"/>
        <v>#DIV/0!</v>
      </c>
      <c r="AJ133" s="44" t="e">
        <f t="shared" si="6"/>
        <v>#DIV/0!</v>
      </c>
      <c r="AK133" s="43"/>
      <c r="AL133" s="40"/>
      <c r="AM133" s="40"/>
      <c r="AN133" s="40"/>
      <c r="AO133" s="40"/>
      <c r="AP133" s="40"/>
      <c r="AQ133" s="49"/>
      <c r="AR133" s="41"/>
      <c r="AS133" s="41">
        <v>10</v>
      </c>
      <c r="AT133" s="34">
        <f>(J133*10)/100</f>
        <v>0</v>
      </c>
      <c r="AU133" s="43"/>
      <c r="AV133" s="44">
        <v>0</v>
      </c>
      <c r="AW133" s="46">
        <f t="shared" si="7"/>
        <v>0</v>
      </c>
      <c r="AX133" s="46">
        <f>O133</f>
        <v>0</v>
      </c>
      <c r="AY133" s="43"/>
    </row>
    <row r="134" spans="1:51" ht="15.75" customHeight="1" x14ac:dyDescent="0.25">
      <c r="A134" s="47"/>
      <c r="B134" s="40"/>
      <c r="C134" s="41"/>
      <c r="D134" s="39"/>
      <c r="E134" s="43"/>
      <c r="F134" s="40"/>
      <c r="G134" s="41"/>
      <c r="H134" s="43"/>
      <c r="I134" s="43"/>
      <c r="J134" s="44">
        <v>0</v>
      </c>
      <c r="K134" s="44">
        <v>0</v>
      </c>
      <c r="L134" s="55">
        <v>0</v>
      </c>
      <c r="M134" s="55">
        <v>0</v>
      </c>
      <c r="N134" s="44">
        <v>0</v>
      </c>
      <c r="O134" s="34">
        <f t="shared" si="0"/>
        <v>0</v>
      </c>
      <c r="P134" s="34">
        <f t="shared" si="0"/>
        <v>0</v>
      </c>
      <c r="Q134" s="43"/>
      <c r="R134" s="43"/>
      <c r="S134" s="43"/>
      <c r="T134" s="43"/>
      <c r="U134" s="48"/>
      <c r="V134" s="41"/>
      <c r="W134" s="41"/>
      <c r="X134" s="50"/>
      <c r="Y134" s="34" t="e">
        <f>P134/AA134</f>
        <v>#DIV/0!</v>
      </c>
      <c r="Z134" s="44" t="e">
        <f t="shared" si="1"/>
        <v>#DIV/0!</v>
      </c>
      <c r="AA134" s="44">
        <f t="shared" si="2"/>
        <v>0</v>
      </c>
      <c r="AB134" s="44">
        <v>0</v>
      </c>
      <c r="AC134" s="44">
        <v>0</v>
      </c>
      <c r="AD134" s="44">
        <v>0</v>
      </c>
      <c r="AE134" s="44"/>
      <c r="AF134" s="44" t="e">
        <f t="shared" si="3"/>
        <v>#DIV/0!</v>
      </c>
      <c r="AG134" s="44"/>
      <c r="AH134" s="44" t="e">
        <f t="shared" si="4"/>
        <v>#DIV/0!</v>
      </c>
      <c r="AI134" s="44" t="e">
        <f t="shared" si="5"/>
        <v>#DIV/0!</v>
      </c>
      <c r="AJ134" s="44" t="e">
        <f t="shared" si="6"/>
        <v>#DIV/0!</v>
      </c>
      <c r="AK134" s="43"/>
      <c r="AL134" s="40"/>
      <c r="AM134" s="40"/>
      <c r="AN134" s="40"/>
      <c r="AO134" s="40"/>
      <c r="AP134" s="40"/>
      <c r="AQ134" s="49"/>
      <c r="AR134" s="41"/>
      <c r="AS134" s="41">
        <v>10</v>
      </c>
      <c r="AT134" s="34">
        <f>(J134*10)/100</f>
        <v>0</v>
      </c>
      <c r="AU134" s="43"/>
      <c r="AV134" s="44">
        <v>0</v>
      </c>
      <c r="AW134" s="46">
        <f t="shared" si="7"/>
        <v>0</v>
      </c>
      <c r="AX134" s="46">
        <f>O134</f>
        <v>0</v>
      </c>
      <c r="AY134" s="43"/>
    </row>
    <row r="135" spans="1:51" ht="15.75" customHeight="1" x14ac:dyDescent="0.25">
      <c r="A135" s="47"/>
      <c r="B135" s="40"/>
      <c r="C135" s="41"/>
      <c r="D135" s="39"/>
      <c r="E135" s="43"/>
      <c r="F135" s="40"/>
      <c r="G135" s="41"/>
      <c r="H135" s="43"/>
      <c r="I135" s="43"/>
      <c r="J135" s="44">
        <v>0</v>
      </c>
      <c r="K135" s="44">
        <v>0</v>
      </c>
      <c r="L135" s="55">
        <v>0</v>
      </c>
      <c r="M135" s="55">
        <v>0</v>
      </c>
      <c r="N135" s="44">
        <v>0</v>
      </c>
      <c r="O135" s="34">
        <f t="shared" si="0"/>
        <v>0</v>
      </c>
      <c r="P135" s="34">
        <f t="shared" si="0"/>
        <v>0</v>
      </c>
      <c r="Q135" s="43"/>
      <c r="R135" s="43"/>
      <c r="S135" s="43"/>
      <c r="T135" s="43"/>
      <c r="U135" s="48"/>
      <c r="V135" s="41"/>
      <c r="W135" s="41"/>
      <c r="X135" s="50"/>
      <c r="Y135" s="34" t="e">
        <f>P135/AA135</f>
        <v>#DIV/0!</v>
      </c>
      <c r="Z135" s="44" t="e">
        <f t="shared" si="1"/>
        <v>#DIV/0!</v>
      </c>
      <c r="AA135" s="44">
        <f t="shared" si="2"/>
        <v>0</v>
      </c>
      <c r="AB135" s="44">
        <v>0</v>
      </c>
      <c r="AC135" s="44">
        <v>0</v>
      </c>
      <c r="AD135" s="44">
        <v>0</v>
      </c>
      <c r="AE135" s="44"/>
      <c r="AF135" s="44" t="e">
        <f t="shared" si="3"/>
        <v>#DIV/0!</v>
      </c>
      <c r="AG135" s="44"/>
      <c r="AH135" s="44" t="e">
        <f t="shared" si="4"/>
        <v>#DIV/0!</v>
      </c>
      <c r="AI135" s="44" t="e">
        <f t="shared" si="5"/>
        <v>#DIV/0!</v>
      </c>
      <c r="AJ135" s="44" t="e">
        <f t="shared" si="6"/>
        <v>#DIV/0!</v>
      </c>
      <c r="AK135" s="43"/>
      <c r="AL135" s="40"/>
      <c r="AM135" s="40"/>
      <c r="AN135" s="40"/>
      <c r="AO135" s="40"/>
      <c r="AP135" s="40"/>
      <c r="AQ135" s="49"/>
      <c r="AR135" s="41"/>
      <c r="AS135" s="41">
        <v>10</v>
      </c>
      <c r="AT135" s="34">
        <f>(J135*10)/100</f>
        <v>0</v>
      </c>
      <c r="AU135" s="43"/>
      <c r="AV135" s="44">
        <v>0</v>
      </c>
      <c r="AW135" s="46">
        <f t="shared" si="7"/>
        <v>0</v>
      </c>
      <c r="AX135" s="46">
        <f>O135</f>
        <v>0</v>
      </c>
      <c r="AY135" s="43"/>
    </row>
    <row r="136" spans="1:51" ht="15.75" customHeight="1" x14ac:dyDescent="0.25">
      <c r="A136" s="47"/>
      <c r="B136" s="40"/>
      <c r="C136" s="41"/>
      <c r="D136" s="39"/>
      <c r="E136" s="43"/>
      <c r="F136" s="40"/>
      <c r="G136" s="41"/>
      <c r="H136" s="43"/>
      <c r="I136" s="43"/>
      <c r="J136" s="44">
        <v>0</v>
      </c>
      <c r="K136" s="44">
        <v>0</v>
      </c>
      <c r="L136" s="55">
        <v>0</v>
      </c>
      <c r="M136" s="55">
        <v>0</v>
      </c>
      <c r="N136" s="44">
        <v>0</v>
      </c>
      <c r="O136" s="34">
        <f t="shared" si="0"/>
        <v>0</v>
      </c>
      <c r="P136" s="34">
        <f t="shared" si="0"/>
        <v>0</v>
      </c>
      <c r="Q136" s="43"/>
      <c r="R136" s="43"/>
      <c r="S136" s="43"/>
      <c r="T136" s="43"/>
      <c r="U136" s="48"/>
      <c r="V136" s="41"/>
      <c r="W136" s="41"/>
      <c r="X136" s="50"/>
      <c r="Y136" s="34" t="e">
        <f>P136/AA136</f>
        <v>#DIV/0!</v>
      </c>
      <c r="Z136" s="44" t="e">
        <f t="shared" si="1"/>
        <v>#DIV/0!</v>
      </c>
      <c r="AA136" s="44">
        <f t="shared" si="2"/>
        <v>0</v>
      </c>
      <c r="AB136" s="44">
        <v>0</v>
      </c>
      <c r="AC136" s="44">
        <v>0</v>
      </c>
      <c r="AD136" s="44">
        <v>0</v>
      </c>
      <c r="AE136" s="44"/>
      <c r="AF136" s="44" t="e">
        <f t="shared" si="3"/>
        <v>#DIV/0!</v>
      </c>
      <c r="AG136" s="44"/>
      <c r="AH136" s="44" t="e">
        <f t="shared" si="4"/>
        <v>#DIV/0!</v>
      </c>
      <c r="AI136" s="44" t="e">
        <f t="shared" si="5"/>
        <v>#DIV/0!</v>
      </c>
      <c r="AJ136" s="44" t="e">
        <f t="shared" si="6"/>
        <v>#DIV/0!</v>
      </c>
      <c r="AK136" s="43"/>
      <c r="AL136" s="40"/>
      <c r="AM136" s="40"/>
      <c r="AN136" s="40"/>
      <c r="AO136" s="40"/>
      <c r="AP136" s="40"/>
      <c r="AQ136" s="49"/>
      <c r="AR136" s="41"/>
      <c r="AS136" s="41">
        <v>10</v>
      </c>
      <c r="AT136" s="34">
        <f>(J136*10)/100</f>
        <v>0</v>
      </c>
      <c r="AU136" s="43"/>
      <c r="AV136" s="44">
        <v>0</v>
      </c>
      <c r="AW136" s="46">
        <f t="shared" si="7"/>
        <v>0</v>
      </c>
      <c r="AX136" s="46">
        <f>O136</f>
        <v>0</v>
      </c>
      <c r="AY136" s="43"/>
    </row>
    <row r="137" spans="1:51" ht="15.75" customHeight="1" x14ac:dyDescent="0.25">
      <c r="A137" s="47"/>
      <c r="B137" s="40"/>
      <c r="C137" s="41"/>
      <c r="D137" s="39"/>
      <c r="E137" s="43"/>
      <c r="F137" s="40"/>
      <c r="G137" s="41"/>
      <c r="H137" s="43"/>
      <c r="I137" s="43"/>
      <c r="J137" s="44">
        <v>0</v>
      </c>
      <c r="K137" s="44">
        <v>0</v>
      </c>
      <c r="L137" s="55">
        <v>0</v>
      </c>
      <c r="M137" s="55">
        <v>0</v>
      </c>
      <c r="N137" s="44">
        <v>0</v>
      </c>
      <c r="O137" s="34">
        <f t="shared" si="0"/>
        <v>0</v>
      </c>
      <c r="P137" s="34">
        <f t="shared" si="0"/>
        <v>0</v>
      </c>
      <c r="Q137" s="43"/>
      <c r="R137" s="43"/>
      <c r="S137" s="43"/>
      <c r="T137" s="43"/>
      <c r="U137" s="48"/>
      <c r="V137" s="41"/>
      <c r="W137" s="41"/>
      <c r="X137" s="50"/>
      <c r="Y137" s="34" t="e">
        <f>P137/AA137</f>
        <v>#DIV/0!</v>
      </c>
      <c r="Z137" s="44" t="e">
        <f t="shared" si="1"/>
        <v>#DIV/0!</v>
      </c>
      <c r="AA137" s="44">
        <f t="shared" si="2"/>
        <v>0</v>
      </c>
      <c r="AB137" s="44">
        <v>0</v>
      </c>
      <c r="AC137" s="44">
        <v>0</v>
      </c>
      <c r="AD137" s="44">
        <v>0</v>
      </c>
      <c r="AE137" s="44"/>
      <c r="AF137" s="44" t="e">
        <f t="shared" si="3"/>
        <v>#DIV/0!</v>
      </c>
      <c r="AG137" s="44"/>
      <c r="AH137" s="44" t="e">
        <f t="shared" si="4"/>
        <v>#DIV/0!</v>
      </c>
      <c r="AI137" s="44" t="e">
        <f t="shared" si="5"/>
        <v>#DIV/0!</v>
      </c>
      <c r="AJ137" s="44" t="e">
        <f t="shared" si="6"/>
        <v>#DIV/0!</v>
      </c>
      <c r="AK137" s="43"/>
      <c r="AL137" s="40"/>
      <c r="AM137" s="40"/>
      <c r="AN137" s="40"/>
      <c r="AO137" s="40"/>
      <c r="AP137" s="40"/>
      <c r="AQ137" s="49"/>
      <c r="AR137" s="41"/>
      <c r="AS137" s="41">
        <v>10</v>
      </c>
      <c r="AT137" s="34">
        <f>(J137*10)/100</f>
        <v>0</v>
      </c>
      <c r="AU137" s="43"/>
      <c r="AV137" s="44">
        <v>0</v>
      </c>
      <c r="AW137" s="46">
        <f t="shared" si="7"/>
        <v>0</v>
      </c>
      <c r="AX137" s="46">
        <f>O137</f>
        <v>0</v>
      </c>
      <c r="AY137" s="43"/>
    </row>
    <row r="138" spans="1:51" ht="15.75" customHeight="1" x14ac:dyDescent="0.25">
      <c r="A138" s="47"/>
      <c r="B138" s="40"/>
      <c r="C138" s="41"/>
      <c r="D138" s="39"/>
      <c r="E138" s="43"/>
      <c r="F138" s="40"/>
      <c r="G138" s="41"/>
      <c r="H138" s="43"/>
      <c r="I138" s="43"/>
      <c r="J138" s="44">
        <v>0</v>
      </c>
      <c r="K138" s="44">
        <v>0</v>
      </c>
      <c r="L138" s="55">
        <v>0</v>
      </c>
      <c r="M138" s="55">
        <v>0</v>
      </c>
      <c r="N138" s="44">
        <v>0</v>
      </c>
      <c r="O138" s="34">
        <f t="shared" si="0"/>
        <v>0</v>
      </c>
      <c r="P138" s="34">
        <f t="shared" si="0"/>
        <v>0</v>
      </c>
      <c r="Q138" s="43"/>
      <c r="R138" s="43"/>
      <c r="S138" s="43"/>
      <c r="T138" s="43"/>
      <c r="U138" s="48"/>
      <c r="V138" s="41"/>
      <c r="W138" s="41"/>
      <c r="X138" s="50"/>
      <c r="Y138" s="34" t="e">
        <f>P138/AA138</f>
        <v>#DIV/0!</v>
      </c>
      <c r="Z138" s="44" t="e">
        <f t="shared" si="1"/>
        <v>#DIV/0!</v>
      </c>
      <c r="AA138" s="44">
        <f t="shared" si="2"/>
        <v>0</v>
      </c>
      <c r="AB138" s="44">
        <v>0</v>
      </c>
      <c r="AC138" s="44">
        <v>0</v>
      </c>
      <c r="AD138" s="44">
        <v>0</v>
      </c>
      <c r="AE138" s="44"/>
      <c r="AF138" s="44" t="e">
        <f t="shared" si="3"/>
        <v>#DIV/0!</v>
      </c>
      <c r="AG138" s="44"/>
      <c r="AH138" s="44" t="e">
        <f t="shared" si="4"/>
        <v>#DIV/0!</v>
      </c>
      <c r="AI138" s="44" t="e">
        <f t="shared" si="5"/>
        <v>#DIV/0!</v>
      </c>
      <c r="AJ138" s="44" t="e">
        <f t="shared" si="6"/>
        <v>#DIV/0!</v>
      </c>
      <c r="AK138" s="43"/>
      <c r="AL138" s="40"/>
      <c r="AM138" s="40"/>
      <c r="AN138" s="40"/>
      <c r="AO138" s="40"/>
      <c r="AP138" s="40"/>
      <c r="AQ138" s="49"/>
      <c r="AR138" s="41"/>
      <c r="AS138" s="41">
        <v>10</v>
      </c>
      <c r="AT138" s="34">
        <f>(J138*10)/100</f>
        <v>0</v>
      </c>
      <c r="AU138" s="43"/>
      <c r="AV138" s="44">
        <v>0</v>
      </c>
      <c r="AW138" s="46">
        <f t="shared" si="7"/>
        <v>0</v>
      </c>
      <c r="AX138" s="46">
        <f>O138</f>
        <v>0</v>
      </c>
      <c r="AY138" s="43"/>
    </row>
    <row r="139" spans="1:51" ht="15.75" customHeight="1" x14ac:dyDescent="0.25">
      <c r="A139" s="47"/>
      <c r="B139" s="40"/>
      <c r="C139" s="41"/>
      <c r="D139" s="39"/>
      <c r="E139" s="43"/>
      <c r="F139" s="40"/>
      <c r="G139" s="41"/>
      <c r="H139" s="43"/>
      <c r="I139" s="43"/>
      <c r="J139" s="44">
        <v>0</v>
      </c>
      <c r="K139" s="44">
        <v>0</v>
      </c>
      <c r="L139" s="55">
        <v>0</v>
      </c>
      <c r="M139" s="55">
        <v>0</v>
      </c>
      <c r="N139" s="44">
        <v>0</v>
      </c>
      <c r="O139" s="34">
        <f t="shared" si="0"/>
        <v>0</v>
      </c>
      <c r="P139" s="34">
        <f t="shared" si="0"/>
        <v>0</v>
      </c>
      <c r="Q139" s="43"/>
      <c r="R139" s="43"/>
      <c r="S139" s="43"/>
      <c r="T139" s="43"/>
      <c r="U139" s="48"/>
      <c r="V139" s="41"/>
      <c r="W139" s="41"/>
      <c r="X139" s="50"/>
      <c r="Y139" s="34" t="e">
        <f>P139/AA139</f>
        <v>#DIV/0!</v>
      </c>
      <c r="Z139" s="44" t="e">
        <f t="shared" si="1"/>
        <v>#DIV/0!</v>
      </c>
      <c r="AA139" s="44">
        <f t="shared" si="2"/>
        <v>0</v>
      </c>
      <c r="AB139" s="44">
        <v>0</v>
      </c>
      <c r="AC139" s="44">
        <v>0</v>
      </c>
      <c r="AD139" s="44">
        <v>0</v>
      </c>
      <c r="AE139" s="44"/>
      <c r="AF139" s="44" t="e">
        <f t="shared" si="3"/>
        <v>#DIV/0!</v>
      </c>
      <c r="AG139" s="44"/>
      <c r="AH139" s="44" t="e">
        <f t="shared" si="4"/>
        <v>#DIV/0!</v>
      </c>
      <c r="AI139" s="44" t="e">
        <f t="shared" si="5"/>
        <v>#DIV/0!</v>
      </c>
      <c r="AJ139" s="44" t="e">
        <f t="shared" si="6"/>
        <v>#DIV/0!</v>
      </c>
      <c r="AK139" s="43"/>
      <c r="AL139" s="40"/>
      <c r="AM139" s="40"/>
      <c r="AN139" s="40"/>
      <c r="AO139" s="40"/>
      <c r="AP139" s="40"/>
      <c r="AQ139" s="49"/>
      <c r="AR139" s="41"/>
      <c r="AS139" s="41">
        <v>10</v>
      </c>
      <c r="AT139" s="34">
        <f>(J139*10)/100</f>
        <v>0</v>
      </c>
      <c r="AU139" s="43"/>
      <c r="AV139" s="44">
        <v>0</v>
      </c>
      <c r="AW139" s="46">
        <f t="shared" si="7"/>
        <v>0</v>
      </c>
      <c r="AX139" s="46">
        <f>O139</f>
        <v>0</v>
      </c>
      <c r="AY139" s="43"/>
    </row>
    <row r="140" spans="1:51" ht="15.75" customHeight="1" x14ac:dyDescent="0.25">
      <c r="A140" s="47"/>
      <c r="B140" s="40"/>
      <c r="C140" s="41"/>
      <c r="D140" s="39"/>
      <c r="E140" s="43"/>
      <c r="F140" s="40"/>
      <c r="G140" s="41"/>
      <c r="H140" s="43"/>
      <c r="I140" s="43"/>
      <c r="J140" s="44">
        <v>0</v>
      </c>
      <c r="K140" s="44">
        <v>0</v>
      </c>
      <c r="L140" s="55">
        <v>0</v>
      </c>
      <c r="M140" s="55">
        <v>0</v>
      </c>
      <c r="N140" s="44">
        <v>0</v>
      </c>
      <c r="O140" s="34">
        <f t="shared" si="0"/>
        <v>0</v>
      </c>
      <c r="P140" s="34">
        <f t="shared" si="0"/>
        <v>0</v>
      </c>
      <c r="Q140" s="43"/>
      <c r="R140" s="43"/>
      <c r="S140" s="43"/>
      <c r="T140" s="43"/>
      <c r="U140" s="48"/>
      <c r="V140" s="41"/>
      <c r="W140" s="41"/>
      <c r="X140" s="50"/>
      <c r="Y140" s="34" t="e">
        <f>P140/AA140</f>
        <v>#DIV/0!</v>
      </c>
      <c r="Z140" s="44" t="e">
        <f t="shared" si="1"/>
        <v>#DIV/0!</v>
      </c>
      <c r="AA140" s="44">
        <f t="shared" si="2"/>
        <v>0</v>
      </c>
      <c r="AB140" s="44">
        <v>0</v>
      </c>
      <c r="AC140" s="44">
        <v>0</v>
      </c>
      <c r="AD140" s="44">
        <v>0</v>
      </c>
      <c r="AE140" s="44"/>
      <c r="AF140" s="44" t="e">
        <f t="shared" si="3"/>
        <v>#DIV/0!</v>
      </c>
      <c r="AG140" s="44"/>
      <c r="AH140" s="44" t="e">
        <f t="shared" si="4"/>
        <v>#DIV/0!</v>
      </c>
      <c r="AI140" s="44" t="e">
        <f t="shared" si="5"/>
        <v>#DIV/0!</v>
      </c>
      <c r="AJ140" s="44" t="e">
        <f t="shared" si="6"/>
        <v>#DIV/0!</v>
      </c>
      <c r="AK140" s="43"/>
      <c r="AL140" s="40"/>
      <c r="AM140" s="40"/>
      <c r="AN140" s="40"/>
      <c r="AO140" s="40"/>
      <c r="AP140" s="40"/>
      <c r="AQ140" s="49"/>
      <c r="AR140" s="41"/>
      <c r="AS140" s="41">
        <v>10</v>
      </c>
      <c r="AT140" s="34">
        <f>(J140*10)/100</f>
        <v>0</v>
      </c>
      <c r="AU140" s="43"/>
      <c r="AV140" s="44">
        <v>0</v>
      </c>
      <c r="AW140" s="46">
        <f t="shared" si="7"/>
        <v>0</v>
      </c>
      <c r="AX140" s="46">
        <f>O140</f>
        <v>0</v>
      </c>
      <c r="AY140" s="43"/>
    </row>
    <row r="141" spans="1:51" ht="15.75" customHeight="1" x14ac:dyDescent="0.25">
      <c r="A141" s="47"/>
      <c r="B141" s="40"/>
      <c r="C141" s="41"/>
      <c r="D141" s="39"/>
      <c r="E141" s="43"/>
      <c r="F141" s="40"/>
      <c r="G141" s="41"/>
      <c r="H141" s="43"/>
      <c r="I141" s="43"/>
      <c r="J141" s="44">
        <v>0</v>
      </c>
      <c r="K141" s="44">
        <v>0</v>
      </c>
      <c r="L141" s="55">
        <v>0</v>
      </c>
      <c r="M141" s="55">
        <v>0</v>
      </c>
      <c r="N141" s="44">
        <v>0</v>
      </c>
      <c r="O141" s="34">
        <f t="shared" si="0"/>
        <v>0</v>
      </c>
      <c r="P141" s="34">
        <f t="shared" si="0"/>
        <v>0</v>
      </c>
      <c r="Q141" s="43"/>
      <c r="R141" s="43"/>
      <c r="S141" s="43"/>
      <c r="T141" s="43"/>
      <c r="U141" s="48"/>
      <c r="V141" s="41"/>
      <c r="W141" s="41"/>
      <c r="X141" s="50"/>
      <c r="Y141" s="34" t="e">
        <f>P141/AA141</f>
        <v>#DIV/0!</v>
      </c>
      <c r="Z141" s="44" t="e">
        <f t="shared" si="1"/>
        <v>#DIV/0!</v>
      </c>
      <c r="AA141" s="44">
        <f t="shared" si="2"/>
        <v>0</v>
      </c>
      <c r="AB141" s="44">
        <v>0</v>
      </c>
      <c r="AC141" s="44">
        <v>0</v>
      </c>
      <c r="AD141" s="44">
        <v>0</v>
      </c>
      <c r="AE141" s="44"/>
      <c r="AF141" s="44" t="e">
        <f t="shared" si="3"/>
        <v>#DIV/0!</v>
      </c>
      <c r="AG141" s="44"/>
      <c r="AH141" s="44" t="e">
        <f t="shared" si="4"/>
        <v>#DIV/0!</v>
      </c>
      <c r="AI141" s="44" t="e">
        <f t="shared" si="5"/>
        <v>#DIV/0!</v>
      </c>
      <c r="AJ141" s="44" t="e">
        <f t="shared" si="6"/>
        <v>#DIV/0!</v>
      </c>
      <c r="AK141" s="43"/>
      <c r="AL141" s="40"/>
      <c r="AM141" s="40"/>
      <c r="AN141" s="40"/>
      <c r="AO141" s="40"/>
      <c r="AP141" s="40"/>
      <c r="AQ141" s="49"/>
      <c r="AR141" s="41"/>
      <c r="AS141" s="41">
        <v>10</v>
      </c>
      <c r="AT141" s="34">
        <f>(J141*10)/100</f>
        <v>0</v>
      </c>
      <c r="AU141" s="43"/>
      <c r="AV141" s="44">
        <v>0</v>
      </c>
      <c r="AW141" s="46">
        <f t="shared" si="7"/>
        <v>0</v>
      </c>
      <c r="AX141" s="46">
        <f>O141</f>
        <v>0</v>
      </c>
      <c r="AY141" s="43"/>
    </row>
    <row r="142" spans="1:51" ht="15.75" customHeight="1" x14ac:dyDescent="0.25">
      <c r="A142" s="47"/>
      <c r="B142" s="40"/>
      <c r="C142" s="41"/>
      <c r="D142" s="39"/>
      <c r="E142" s="43"/>
      <c r="F142" s="40"/>
      <c r="G142" s="41"/>
      <c r="H142" s="43"/>
      <c r="I142" s="43"/>
      <c r="J142" s="44">
        <v>0</v>
      </c>
      <c r="K142" s="44">
        <v>0</v>
      </c>
      <c r="L142" s="55">
        <v>0</v>
      </c>
      <c r="M142" s="55">
        <v>0</v>
      </c>
      <c r="N142" s="44">
        <v>0</v>
      </c>
      <c r="O142" s="34">
        <f t="shared" si="0"/>
        <v>0</v>
      </c>
      <c r="P142" s="34">
        <f t="shared" si="0"/>
        <v>0</v>
      </c>
      <c r="Q142" s="43"/>
      <c r="R142" s="43"/>
      <c r="S142" s="43"/>
      <c r="T142" s="43"/>
      <c r="U142" s="48"/>
      <c r="V142" s="41"/>
      <c r="W142" s="41"/>
      <c r="X142" s="50"/>
      <c r="Y142" s="34" t="e">
        <f>P142/AA142</f>
        <v>#DIV/0!</v>
      </c>
      <c r="Z142" s="44" t="e">
        <f t="shared" ref="Z142:Z205" si="8">Y142*X142</f>
        <v>#DIV/0!</v>
      </c>
      <c r="AA142" s="44">
        <f t="shared" si="2"/>
        <v>0</v>
      </c>
      <c r="AB142" s="44">
        <v>0</v>
      </c>
      <c r="AC142" s="44">
        <v>0</v>
      </c>
      <c r="AD142" s="44">
        <v>0</v>
      </c>
      <c r="AE142" s="44"/>
      <c r="AF142" s="44" t="e">
        <f t="shared" si="3"/>
        <v>#DIV/0!</v>
      </c>
      <c r="AG142" s="44"/>
      <c r="AH142" s="44" t="e">
        <f t="shared" si="4"/>
        <v>#DIV/0!</v>
      </c>
      <c r="AI142" s="44" t="e">
        <f t="shared" si="5"/>
        <v>#DIV/0!</v>
      </c>
      <c r="AJ142" s="44" t="e">
        <f t="shared" si="6"/>
        <v>#DIV/0!</v>
      </c>
      <c r="AK142" s="43"/>
      <c r="AL142" s="40"/>
      <c r="AM142" s="40"/>
      <c r="AN142" s="40"/>
      <c r="AO142" s="40"/>
      <c r="AP142" s="40"/>
      <c r="AQ142" s="49"/>
      <c r="AR142" s="41"/>
      <c r="AS142" s="41">
        <v>10</v>
      </c>
      <c r="AT142" s="34">
        <f>(J142*10)/100</f>
        <v>0</v>
      </c>
      <c r="AU142" s="43"/>
      <c r="AV142" s="44">
        <v>0</v>
      </c>
      <c r="AW142" s="46">
        <f t="shared" si="7"/>
        <v>0</v>
      </c>
      <c r="AX142" s="46">
        <f>O142</f>
        <v>0</v>
      </c>
      <c r="AY142" s="43"/>
    </row>
    <row r="143" spans="1:51" ht="15.75" customHeight="1" x14ac:dyDescent="0.25">
      <c r="A143" s="47"/>
      <c r="B143" s="40"/>
      <c r="C143" s="41"/>
      <c r="D143" s="39"/>
      <c r="E143" s="43"/>
      <c r="F143" s="40"/>
      <c r="G143" s="41"/>
      <c r="H143" s="43"/>
      <c r="I143" s="43"/>
      <c r="J143" s="44">
        <v>0</v>
      </c>
      <c r="K143" s="44">
        <v>0</v>
      </c>
      <c r="L143" s="55">
        <v>0</v>
      </c>
      <c r="M143" s="55">
        <v>0</v>
      </c>
      <c r="N143" s="44">
        <v>0</v>
      </c>
      <c r="O143" s="34">
        <f t="shared" si="0"/>
        <v>0</v>
      </c>
      <c r="P143" s="34">
        <f t="shared" si="0"/>
        <v>0</v>
      </c>
      <c r="Q143" s="43"/>
      <c r="R143" s="43"/>
      <c r="S143" s="43"/>
      <c r="T143" s="43"/>
      <c r="U143" s="48"/>
      <c r="V143" s="41"/>
      <c r="W143" s="41"/>
      <c r="X143" s="50"/>
      <c r="Y143" s="34" t="e">
        <f>P143/AA143</f>
        <v>#DIV/0!</v>
      </c>
      <c r="Z143" s="44" t="e">
        <f t="shared" si="8"/>
        <v>#DIV/0!</v>
      </c>
      <c r="AA143" s="44">
        <f t="shared" si="2"/>
        <v>0</v>
      </c>
      <c r="AB143" s="44">
        <v>0</v>
      </c>
      <c r="AC143" s="44">
        <v>0</v>
      </c>
      <c r="AD143" s="44">
        <v>0</v>
      </c>
      <c r="AE143" s="44"/>
      <c r="AF143" s="44" t="e">
        <f t="shared" si="3"/>
        <v>#DIV/0!</v>
      </c>
      <c r="AG143" s="44"/>
      <c r="AH143" s="44" t="e">
        <f t="shared" si="4"/>
        <v>#DIV/0!</v>
      </c>
      <c r="AI143" s="44" t="e">
        <f t="shared" si="5"/>
        <v>#DIV/0!</v>
      </c>
      <c r="AJ143" s="44" t="e">
        <f t="shared" si="6"/>
        <v>#DIV/0!</v>
      </c>
      <c r="AK143" s="43"/>
      <c r="AL143" s="40"/>
      <c r="AM143" s="40"/>
      <c r="AN143" s="40"/>
      <c r="AO143" s="40"/>
      <c r="AP143" s="40"/>
      <c r="AQ143" s="49"/>
      <c r="AR143" s="41"/>
      <c r="AS143" s="41">
        <v>10</v>
      </c>
      <c r="AT143" s="34">
        <f>(J143*10)/100</f>
        <v>0</v>
      </c>
      <c r="AU143" s="43"/>
      <c r="AV143" s="44">
        <v>0</v>
      </c>
      <c r="AW143" s="46">
        <f t="shared" si="7"/>
        <v>0</v>
      </c>
      <c r="AX143" s="46">
        <f>O143</f>
        <v>0</v>
      </c>
      <c r="AY143" s="43"/>
    </row>
    <row r="144" spans="1:51" ht="15.75" customHeight="1" x14ac:dyDescent="0.25">
      <c r="A144" s="47"/>
      <c r="B144" s="40"/>
      <c r="C144" s="41"/>
      <c r="D144" s="39"/>
      <c r="E144" s="43"/>
      <c r="F144" s="40"/>
      <c r="G144" s="41"/>
      <c r="H144" s="43"/>
      <c r="I144" s="43"/>
      <c r="J144" s="44">
        <v>0</v>
      </c>
      <c r="K144" s="44">
        <v>0</v>
      </c>
      <c r="L144" s="55">
        <v>0</v>
      </c>
      <c r="M144" s="55">
        <v>0</v>
      </c>
      <c r="N144" s="44">
        <v>0</v>
      </c>
      <c r="O144" s="34">
        <f t="shared" si="0"/>
        <v>0</v>
      </c>
      <c r="P144" s="34">
        <f t="shared" si="0"/>
        <v>0</v>
      </c>
      <c r="Q144" s="43"/>
      <c r="R144" s="43"/>
      <c r="S144" s="43"/>
      <c r="T144" s="43"/>
      <c r="U144" s="48"/>
      <c r="V144" s="41"/>
      <c r="W144" s="41"/>
      <c r="X144" s="50"/>
      <c r="Y144" s="34" t="e">
        <f>P144/AA144</f>
        <v>#DIV/0!</v>
      </c>
      <c r="Z144" s="44" t="e">
        <f t="shared" si="8"/>
        <v>#DIV/0!</v>
      </c>
      <c r="AA144" s="44">
        <f t="shared" si="2"/>
        <v>0</v>
      </c>
      <c r="AB144" s="44">
        <v>0</v>
      </c>
      <c r="AC144" s="44">
        <v>0</v>
      </c>
      <c r="AD144" s="44">
        <v>0</v>
      </c>
      <c r="AE144" s="44"/>
      <c r="AF144" s="44" t="e">
        <f t="shared" si="3"/>
        <v>#DIV/0!</v>
      </c>
      <c r="AG144" s="44"/>
      <c r="AH144" s="44" t="e">
        <f t="shared" si="4"/>
        <v>#DIV/0!</v>
      </c>
      <c r="AI144" s="44" t="e">
        <f t="shared" si="5"/>
        <v>#DIV/0!</v>
      </c>
      <c r="AJ144" s="44" t="e">
        <f t="shared" ref="AJ144:AJ207" si="9">_xlfn.CEILING.MATH(AI144)</f>
        <v>#DIV/0!</v>
      </c>
      <c r="AK144" s="43"/>
      <c r="AL144" s="40"/>
      <c r="AM144" s="40"/>
      <c r="AN144" s="40"/>
      <c r="AO144" s="40"/>
      <c r="AP144" s="40"/>
      <c r="AQ144" s="49"/>
      <c r="AR144" s="41"/>
      <c r="AS144" s="41">
        <v>10</v>
      </c>
      <c r="AT144" s="34">
        <f>(J144*10)/100</f>
        <v>0</v>
      </c>
      <c r="AU144" s="43"/>
      <c r="AV144" s="44">
        <v>0</v>
      </c>
      <c r="AW144" s="46">
        <f t="shared" ref="AW144:AW207" si="10">AX144-AV144</f>
        <v>0</v>
      </c>
      <c r="AX144" s="46">
        <f>O144</f>
        <v>0</v>
      </c>
      <c r="AY144" s="43"/>
    </row>
    <row r="145" spans="1:51" ht="15.75" customHeight="1" x14ac:dyDescent="0.25">
      <c r="A145" s="47"/>
      <c r="B145" s="40"/>
      <c r="C145" s="41"/>
      <c r="D145" s="39"/>
      <c r="E145" s="43"/>
      <c r="F145" s="40"/>
      <c r="G145" s="41"/>
      <c r="H145" s="43"/>
      <c r="I145" s="43"/>
      <c r="J145" s="44">
        <v>0</v>
      </c>
      <c r="K145" s="44">
        <v>0</v>
      </c>
      <c r="L145" s="55">
        <v>0</v>
      </c>
      <c r="M145" s="55">
        <v>0</v>
      </c>
      <c r="N145" s="44">
        <v>0</v>
      </c>
      <c r="O145" s="34">
        <f t="shared" si="0"/>
        <v>0</v>
      </c>
      <c r="P145" s="34">
        <f t="shared" si="0"/>
        <v>0</v>
      </c>
      <c r="Q145" s="43"/>
      <c r="R145" s="43"/>
      <c r="S145" s="43"/>
      <c r="T145" s="43"/>
      <c r="U145" s="48"/>
      <c r="V145" s="41"/>
      <c r="W145" s="41"/>
      <c r="X145" s="50"/>
      <c r="Y145" s="34" t="e">
        <f>P145/AA145</f>
        <v>#DIV/0!</v>
      </c>
      <c r="Z145" s="44" t="e">
        <f t="shared" si="8"/>
        <v>#DIV/0!</v>
      </c>
      <c r="AA145" s="44">
        <f t="shared" si="2"/>
        <v>0</v>
      </c>
      <c r="AB145" s="44">
        <v>0</v>
      </c>
      <c r="AC145" s="44">
        <v>0</v>
      </c>
      <c r="AD145" s="44">
        <v>0</v>
      </c>
      <c r="AE145" s="44"/>
      <c r="AF145" s="44" t="e">
        <f t="shared" si="3"/>
        <v>#DIV/0!</v>
      </c>
      <c r="AG145" s="44"/>
      <c r="AH145" s="44" t="e">
        <f t="shared" si="4"/>
        <v>#DIV/0!</v>
      </c>
      <c r="AI145" s="44" t="e">
        <f t="shared" si="5"/>
        <v>#DIV/0!</v>
      </c>
      <c r="AJ145" s="44" t="e">
        <f t="shared" si="9"/>
        <v>#DIV/0!</v>
      </c>
      <c r="AK145" s="43"/>
      <c r="AL145" s="40"/>
      <c r="AM145" s="40"/>
      <c r="AN145" s="40"/>
      <c r="AO145" s="40"/>
      <c r="AP145" s="40"/>
      <c r="AQ145" s="49"/>
      <c r="AR145" s="41"/>
      <c r="AS145" s="41">
        <v>10</v>
      </c>
      <c r="AT145" s="34">
        <f>(J145*10)/100</f>
        <v>0</v>
      </c>
      <c r="AU145" s="43"/>
      <c r="AV145" s="44">
        <v>0</v>
      </c>
      <c r="AW145" s="46">
        <f t="shared" si="10"/>
        <v>0</v>
      </c>
      <c r="AX145" s="46">
        <f>O145</f>
        <v>0</v>
      </c>
      <c r="AY145" s="43"/>
    </row>
    <row r="146" spans="1:51" ht="15.75" customHeight="1" x14ac:dyDescent="0.25">
      <c r="A146" s="47"/>
      <c r="B146" s="40"/>
      <c r="C146" s="41"/>
      <c r="D146" s="39"/>
      <c r="E146" s="43"/>
      <c r="F146" s="40"/>
      <c r="G146" s="41"/>
      <c r="H146" s="43"/>
      <c r="I146" s="43"/>
      <c r="J146" s="44">
        <v>0</v>
      </c>
      <c r="K146" s="44">
        <v>0</v>
      </c>
      <c r="L146" s="55">
        <v>0</v>
      </c>
      <c r="M146" s="55">
        <v>0</v>
      </c>
      <c r="N146" s="44">
        <v>0</v>
      </c>
      <c r="O146" s="34">
        <f t="shared" si="0"/>
        <v>0</v>
      </c>
      <c r="P146" s="34">
        <f t="shared" si="0"/>
        <v>0</v>
      </c>
      <c r="Q146" s="43"/>
      <c r="R146" s="43"/>
      <c r="S146" s="43"/>
      <c r="T146" s="43"/>
      <c r="U146" s="48"/>
      <c r="V146" s="41"/>
      <c r="W146" s="41"/>
      <c r="X146" s="50"/>
      <c r="Y146" s="34" t="e">
        <f>P146/AA146</f>
        <v>#DIV/0!</v>
      </c>
      <c r="Z146" s="44" t="e">
        <f t="shared" si="8"/>
        <v>#DIV/0!</v>
      </c>
      <c r="AA146" s="44">
        <f t="shared" si="2"/>
        <v>0</v>
      </c>
      <c r="AB146" s="44">
        <v>0</v>
      </c>
      <c r="AC146" s="44">
        <v>0</v>
      </c>
      <c r="AD146" s="44">
        <v>0</v>
      </c>
      <c r="AE146" s="44"/>
      <c r="AF146" s="44" t="e">
        <f t="shared" si="3"/>
        <v>#DIV/0!</v>
      </c>
      <c r="AG146" s="44"/>
      <c r="AH146" s="44" t="e">
        <f t="shared" si="4"/>
        <v>#DIV/0!</v>
      </c>
      <c r="AI146" s="44" t="e">
        <f t="shared" si="5"/>
        <v>#DIV/0!</v>
      </c>
      <c r="AJ146" s="44" t="e">
        <f t="shared" si="9"/>
        <v>#DIV/0!</v>
      </c>
      <c r="AK146" s="43"/>
      <c r="AL146" s="40"/>
      <c r="AM146" s="40"/>
      <c r="AN146" s="40"/>
      <c r="AO146" s="40"/>
      <c r="AP146" s="40"/>
      <c r="AQ146" s="49"/>
      <c r="AR146" s="41"/>
      <c r="AS146" s="41">
        <v>10</v>
      </c>
      <c r="AT146" s="34">
        <f>(J146*10)/100</f>
        <v>0</v>
      </c>
      <c r="AU146" s="43"/>
      <c r="AV146" s="44">
        <v>0</v>
      </c>
      <c r="AW146" s="46">
        <f t="shared" si="10"/>
        <v>0</v>
      </c>
      <c r="AX146" s="46">
        <f>O146</f>
        <v>0</v>
      </c>
      <c r="AY146" s="43"/>
    </row>
    <row r="147" spans="1:51" ht="15.75" customHeight="1" x14ac:dyDescent="0.25">
      <c r="A147" s="47"/>
      <c r="B147" s="40"/>
      <c r="C147" s="41"/>
      <c r="D147" s="39"/>
      <c r="E147" s="43"/>
      <c r="F147" s="40"/>
      <c r="G147" s="41"/>
      <c r="H147" s="43"/>
      <c r="I147" s="43"/>
      <c r="J147" s="44">
        <v>0</v>
      </c>
      <c r="K147" s="44">
        <v>0</v>
      </c>
      <c r="L147" s="55">
        <v>0</v>
      </c>
      <c r="M147" s="55">
        <v>0</v>
      </c>
      <c r="N147" s="44">
        <v>0</v>
      </c>
      <c r="O147" s="34">
        <f t="shared" si="0"/>
        <v>0</v>
      </c>
      <c r="P147" s="34">
        <f t="shared" si="0"/>
        <v>0</v>
      </c>
      <c r="Q147" s="43"/>
      <c r="R147" s="43"/>
      <c r="S147" s="43"/>
      <c r="T147" s="43"/>
      <c r="U147" s="48"/>
      <c r="V147" s="41"/>
      <c r="W147" s="41"/>
      <c r="X147" s="50"/>
      <c r="Y147" s="34" t="e">
        <f>P147/AA147</f>
        <v>#DIV/0!</v>
      </c>
      <c r="Z147" s="44" t="e">
        <f t="shared" si="8"/>
        <v>#DIV/0!</v>
      </c>
      <c r="AA147" s="44">
        <f t="shared" si="2"/>
        <v>0</v>
      </c>
      <c r="AB147" s="44">
        <v>0</v>
      </c>
      <c r="AC147" s="44">
        <v>0</v>
      </c>
      <c r="AD147" s="44">
        <v>0</v>
      </c>
      <c r="AE147" s="44"/>
      <c r="AF147" s="44" t="e">
        <f t="shared" si="3"/>
        <v>#DIV/0!</v>
      </c>
      <c r="AG147" s="44"/>
      <c r="AH147" s="44" t="e">
        <f t="shared" si="4"/>
        <v>#DIV/0!</v>
      </c>
      <c r="AI147" s="44" t="e">
        <f t="shared" si="5"/>
        <v>#DIV/0!</v>
      </c>
      <c r="AJ147" s="44" t="e">
        <f t="shared" si="9"/>
        <v>#DIV/0!</v>
      </c>
      <c r="AK147" s="43"/>
      <c r="AL147" s="40"/>
      <c r="AM147" s="40"/>
      <c r="AN147" s="40"/>
      <c r="AO147" s="40"/>
      <c r="AP147" s="40"/>
      <c r="AQ147" s="49"/>
      <c r="AR147" s="41"/>
      <c r="AS147" s="41">
        <v>10</v>
      </c>
      <c r="AT147" s="34">
        <f>(J147*10)/100</f>
        <v>0</v>
      </c>
      <c r="AU147" s="43"/>
      <c r="AV147" s="44">
        <v>0</v>
      </c>
      <c r="AW147" s="46">
        <f t="shared" si="10"/>
        <v>0</v>
      </c>
      <c r="AX147" s="46">
        <f>O147</f>
        <v>0</v>
      </c>
      <c r="AY147" s="43"/>
    </row>
    <row r="148" spans="1:51" ht="15.75" customHeight="1" x14ac:dyDescent="0.25">
      <c r="A148" s="47"/>
      <c r="B148" s="40"/>
      <c r="C148" s="41"/>
      <c r="D148" s="39"/>
      <c r="E148" s="43"/>
      <c r="F148" s="40"/>
      <c r="G148" s="41"/>
      <c r="H148" s="43"/>
      <c r="I148" s="43"/>
      <c r="J148" s="44">
        <v>0</v>
      </c>
      <c r="K148" s="44">
        <v>0</v>
      </c>
      <c r="L148" s="55">
        <v>0</v>
      </c>
      <c r="M148" s="55">
        <v>0</v>
      </c>
      <c r="N148" s="44">
        <v>0</v>
      </c>
      <c r="O148" s="34">
        <f t="shared" si="0"/>
        <v>0</v>
      </c>
      <c r="P148" s="34">
        <f t="shared" si="0"/>
        <v>0</v>
      </c>
      <c r="Q148" s="43"/>
      <c r="R148" s="43"/>
      <c r="S148" s="43"/>
      <c r="T148" s="43"/>
      <c r="U148" s="48"/>
      <c r="V148" s="41"/>
      <c r="W148" s="41"/>
      <c r="X148" s="50"/>
      <c r="Y148" s="34" t="e">
        <f>P148/AA148</f>
        <v>#DIV/0!</v>
      </c>
      <c r="Z148" s="44" t="e">
        <f t="shared" si="8"/>
        <v>#DIV/0!</v>
      </c>
      <c r="AA148" s="44">
        <f t="shared" si="2"/>
        <v>0</v>
      </c>
      <c r="AB148" s="44">
        <v>0</v>
      </c>
      <c r="AC148" s="44">
        <v>0</v>
      </c>
      <c r="AD148" s="44">
        <v>0</v>
      </c>
      <c r="AE148" s="44"/>
      <c r="AF148" s="44" t="e">
        <f t="shared" si="3"/>
        <v>#DIV/0!</v>
      </c>
      <c r="AG148" s="44"/>
      <c r="AH148" s="44" t="e">
        <f t="shared" si="4"/>
        <v>#DIV/0!</v>
      </c>
      <c r="AI148" s="44" t="e">
        <f t="shared" si="5"/>
        <v>#DIV/0!</v>
      </c>
      <c r="AJ148" s="44" t="e">
        <f t="shared" si="9"/>
        <v>#DIV/0!</v>
      </c>
      <c r="AK148" s="43"/>
      <c r="AL148" s="40"/>
      <c r="AM148" s="40"/>
      <c r="AN148" s="40"/>
      <c r="AO148" s="40"/>
      <c r="AP148" s="40"/>
      <c r="AQ148" s="49"/>
      <c r="AR148" s="41"/>
      <c r="AS148" s="41">
        <v>10</v>
      </c>
      <c r="AT148" s="34">
        <f>(J148*10)/100</f>
        <v>0</v>
      </c>
      <c r="AU148" s="43"/>
      <c r="AV148" s="44">
        <v>0</v>
      </c>
      <c r="AW148" s="46">
        <f t="shared" si="10"/>
        <v>0</v>
      </c>
      <c r="AX148" s="46">
        <f>O148</f>
        <v>0</v>
      </c>
      <c r="AY148" s="43"/>
    </row>
    <row r="149" spans="1:51" ht="15.75" customHeight="1" x14ac:dyDescent="0.25">
      <c r="A149" s="47"/>
      <c r="B149" s="40"/>
      <c r="C149" s="41"/>
      <c r="D149" s="39"/>
      <c r="E149" s="43"/>
      <c r="F149" s="40"/>
      <c r="G149" s="41"/>
      <c r="H149" s="43"/>
      <c r="I149" s="43"/>
      <c r="J149" s="44">
        <v>0</v>
      </c>
      <c r="K149" s="44">
        <v>0</v>
      </c>
      <c r="L149" s="55">
        <v>0</v>
      </c>
      <c r="M149" s="55">
        <v>0</v>
      </c>
      <c r="N149" s="44">
        <v>0</v>
      </c>
      <c r="O149" s="34">
        <f t="shared" si="0"/>
        <v>0</v>
      </c>
      <c r="P149" s="34">
        <f t="shared" si="0"/>
        <v>0</v>
      </c>
      <c r="Q149" s="43"/>
      <c r="R149" s="43"/>
      <c r="S149" s="43"/>
      <c r="T149" s="43"/>
      <c r="U149" s="48"/>
      <c r="V149" s="41"/>
      <c r="W149" s="41"/>
      <c r="X149" s="50"/>
      <c r="Y149" s="34" t="e">
        <f>P149/AA149</f>
        <v>#DIV/0!</v>
      </c>
      <c r="Z149" s="44" t="e">
        <f t="shared" si="8"/>
        <v>#DIV/0!</v>
      </c>
      <c r="AA149" s="44">
        <f t="shared" si="2"/>
        <v>0</v>
      </c>
      <c r="AB149" s="44">
        <v>0</v>
      </c>
      <c r="AC149" s="44">
        <v>0</v>
      </c>
      <c r="AD149" s="44">
        <v>0</v>
      </c>
      <c r="AE149" s="44"/>
      <c r="AF149" s="44" t="e">
        <f t="shared" si="3"/>
        <v>#DIV/0!</v>
      </c>
      <c r="AG149" s="44"/>
      <c r="AH149" s="44" t="e">
        <f t="shared" si="4"/>
        <v>#DIV/0!</v>
      </c>
      <c r="AI149" s="44" t="e">
        <f t="shared" si="5"/>
        <v>#DIV/0!</v>
      </c>
      <c r="AJ149" s="44" t="e">
        <f t="shared" si="9"/>
        <v>#DIV/0!</v>
      </c>
      <c r="AK149" s="43"/>
      <c r="AL149" s="40"/>
      <c r="AM149" s="40"/>
      <c r="AN149" s="40"/>
      <c r="AO149" s="40"/>
      <c r="AP149" s="40"/>
      <c r="AQ149" s="49"/>
      <c r="AR149" s="41"/>
      <c r="AS149" s="41">
        <v>10</v>
      </c>
      <c r="AT149" s="34">
        <f>(J149*10)/100</f>
        <v>0</v>
      </c>
      <c r="AU149" s="43"/>
      <c r="AV149" s="44">
        <v>0</v>
      </c>
      <c r="AW149" s="46">
        <f t="shared" si="10"/>
        <v>0</v>
      </c>
      <c r="AX149" s="46">
        <f>O149</f>
        <v>0</v>
      </c>
      <c r="AY149" s="43"/>
    </row>
    <row r="150" spans="1:51" ht="15.75" customHeight="1" x14ac:dyDescent="0.25">
      <c r="A150" s="47"/>
      <c r="B150" s="40"/>
      <c r="C150" s="41"/>
      <c r="D150" s="39"/>
      <c r="E150" s="43"/>
      <c r="F150" s="40"/>
      <c r="G150" s="41"/>
      <c r="H150" s="43"/>
      <c r="I150" s="43"/>
      <c r="J150" s="44">
        <v>0</v>
      </c>
      <c r="K150" s="44">
        <v>0</v>
      </c>
      <c r="L150" s="55">
        <v>0</v>
      </c>
      <c r="M150" s="55">
        <v>0</v>
      </c>
      <c r="N150" s="44">
        <v>0</v>
      </c>
      <c r="O150" s="34">
        <f t="shared" si="0"/>
        <v>0</v>
      </c>
      <c r="P150" s="34">
        <f t="shared" si="0"/>
        <v>0</v>
      </c>
      <c r="Q150" s="43"/>
      <c r="R150" s="43"/>
      <c r="S150" s="43"/>
      <c r="T150" s="43"/>
      <c r="U150" s="48"/>
      <c r="V150" s="41"/>
      <c r="W150" s="41"/>
      <c r="X150" s="50"/>
      <c r="Y150" s="34" t="e">
        <f>P150/AA150</f>
        <v>#DIV/0!</v>
      </c>
      <c r="Z150" s="44" t="e">
        <f t="shared" si="8"/>
        <v>#DIV/0!</v>
      </c>
      <c r="AA150" s="44">
        <f t="shared" si="2"/>
        <v>0</v>
      </c>
      <c r="AB150" s="44">
        <v>0</v>
      </c>
      <c r="AC150" s="44">
        <v>0</v>
      </c>
      <c r="AD150" s="44">
        <v>0</v>
      </c>
      <c r="AE150" s="44"/>
      <c r="AF150" s="44" t="e">
        <f t="shared" si="3"/>
        <v>#DIV/0!</v>
      </c>
      <c r="AG150" s="44"/>
      <c r="AH150" s="44" t="e">
        <f t="shared" si="4"/>
        <v>#DIV/0!</v>
      </c>
      <c r="AI150" s="44" t="e">
        <f t="shared" si="5"/>
        <v>#DIV/0!</v>
      </c>
      <c r="AJ150" s="44" t="e">
        <f t="shared" si="9"/>
        <v>#DIV/0!</v>
      </c>
      <c r="AK150" s="43"/>
      <c r="AL150" s="40"/>
      <c r="AM150" s="40"/>
      <c r="AN150" s="40"/>
      <c r="AO150" s="40"/>
      <c r="AP150" s="40"/>
      <c r="AQ150" s="49"/>
      <c r="AR150" s="41"/>
      <c r="AS150" s="41">
        <v>10</v>
      </c>
      <c r="AT150" s="34">
        <f>(J150*10)/100</f>
        <v>0</v>
      </c>
      <c r="AU150" s="43"/>
      <c r="AV150" s="44">
        <v>0</v>
      </c>
      <c r="AW150" s="46">
        <f t="shared" si="10"/>
        <v>0</v>
      </c>
      <c r="AX150" s="46">
        <f>O150</f>
        <v>0</v>
      </c>
      <c r="AY150" s="43"/>
    </row>
    <row r="151" spans="1:51" ht="15.75" customHeight="1" x14ac:dyDescent="0.25">
      <c r="A151" s="47"/>
      <c r="B151" s="40"/>
      <c r="C151" s="41"/>
      <c r="D151" s="39"/>
      <c r="E151" s="43"/>
      <c r="F151" s="40"/>
      <c r="G151" s="41"/>
      <c r="H151" s="43"/>
      <c r="I151" s="43"/>
      <c r="J151" s="44">
        <v>0</v>
      </c>
      <c r="K151" s="44">
        <v>0</v>
      </c>
      <c r="L151" s="55">
        <v>0</v>
      </c>
      <c r="M151" s="55">
        <v>0</v>
      </c>
      <c r="N151" s="44">
        <v>0</v>
      </c>
      <c r="O151" s="34">
        <f t="shared" si="0"/>
        <v>0</v>
      </c>
      <c r="P151" s="34">
        <f t="shared" si="0"/>
        <v>0</v>
      </c>
      <c r="Q151" s="43"/>
      <c r="R151" s="43"/>
      <c r="S151" s="43"/>
      <c r="T151" s="43"/>
      <c r="U151" s="48"/>
      <c r="V151" s="41"/>
      <c r="W151" s="41"/>
      <c r="X151" s="50"/>
      <c r="Y151" s="34" t="e">
        <f>P151/AA151</f>
        <v>#DIV/0!</v>
      </c>
      <c r="Z151" s="44" t="e">
        <f t="shared" si="8"/>
        <v>#DIV/0!</v>
      </c>
      <c r="AA151" s="44">
        <f t="shared" si="2"/>
        <v>0</v>
      </c>
      <c r="AB151" s="44">
        <v>0</v>
      </c>
      <c r="AC151" s="44">
        <v>0</v>
      </c>
      <c r="AD151" s="44">
        <v>0</v>
      </c>
      <c r="AE151" s="44"/>
      <c r="AF151" s="44" t="e">
        <f t="shared" si="3"/>
        <v>#DIV/0!</v>
      </c>
      <c r="AG151" s="44"/>
      <c r="AH151" s="44" t="e">
        <f t="shared" si="4"/>
        <v>#DIV/0!</v>
      </c>
      <c r="AI151" s="44" t="e">
        <f t="shared" si="5"/>
        <v>#DIV/0!</v>
      </c>
      <c r="AJ151" s="44" t="e">
        <f t="shared" si="9"/>
        <v>#DIV/0!</v>
      </c>
      <c r="AK151" s="43"/>
      <c r="AL151" s="40"/>
      <c r="AM151" s="40"/>
      <c r="AN151" s="40"/>
      <c r="AO151" s="40"/>
      <c r="AP151" s="40"/>
      <c r="AQ151" s="49"/>
      <c r="AR151" s="41"/>
      <c r="AS151" s="41">
        <v>10</v>
      </c>
      <c r="AT151" s="34">
        <f>(J151*10)/100</f>
        <v>0</v>
      </c>
      <c r="AU151" s="43"/>
      <c r="AV151" s="44">
        <v>0</v>
      </c>
      <c r="AW151" s="46">
        <f t="shared" si="10"/>
        <v>0</v>
      </c>
      <c r="AX151" s="46">
        <f>O151</f>
        <v>0</v>
      </c>
      <c r="AY151" s="43"/>
    </row>
    <row r="152" spans="1:51" ht="15.75" customHeight="1" x14ac:dyDescent="0.25">
      <c r="A152" s="47"/>
      <c r="B152" s="40"/>
      <c r="C152" s="41"/>
      <c r="D152" s="39"/>
      <c r="E152" s="43"/>
      <c r="F152" s="40"/>
      <c r="G152" s="41"/>
      <c r="H152" s="43"/>
      <c r="I152" s="43"/>
      <c r="J152" s="44">
        <v>0</v>
      </c>
      <c r="K152" s="44">
        <v>0</v>
      </c>
      <c r="L152" s="55">
        <v>0</v>
      </c>
      <c r="M152" s="55">
        <v>0</v>
      </c>
      <c r="N152" s="44">
        <v>0</v>
      </c>
      <c r="O152" s="34">
        <f t="shared" si="0"/>
        <v>0</v>
      </c>
      <c r="P152" s="34">
        <f t="shared" si="0"/>
        <v>0</v>
      </c>
      <c r="Q152" s="43"/>
      <c r="R152" s="43"/>
      <c r="S152" s="43"/>
      <c r="T152" s="43"/>
      <c r="U152" s="48"/>
      <c r="V152" s="41"/>
      <c r="W152" s="41"/>
      <c r="X152" s="50"/>
      <c r="Y152" s="34" t="e">
        <f>P152/AA152</f>
        <v>#DIV/0!</v>
      </c>
      <c r="Z152" s="44" t="e">
        <f t="shared" si="8"/>
        <v>#DIV/0!</v>
      </c>
      <c r="AA152" s="44">
        <f t="shared" si="2"/>
        <v>0</v>
      </c>
      <c r="AB152" s="44">
        <v>0</v>
      </c>
      <c r="AC152" s="44">
        <v>0</v>
      </c>
      <c r="AD152" s="44">
        <v>0</v>
      </c>
      <c r="AE152" s="44"/>
      <c r="AF152" s="44" t="e">
        <f t="shared" si="3"/>
        <v>#DIV/0!</v>
      </c>
      <c r="AG152" s="44"/>
      <c r="AH152" s="44" t="e">
        <f t="shared" si="4"/>
        <v>#DIV/0!</v>
      </c>
      <c r="AI152" s="44" t="e">
        <f t="shared" si="5"/>
        <v>#DIV/0!</v>
      </c>
      <c r="AJ152" s="44" t="e">
        <f t="shared" si="9"/>
        <v>#DIV/0!</v>
      </c>
      <c r="AK152" s="43"/>
      <c r="AL152" s="40"/>
      <c r="AM152" s="40"/>
      <c r="AN152" s="40"/>
      <c r="AO152" s="40"/>
      <c r="AP152" s="40"/>
      <c r="AQ152" s="49"/>
      <c r="AR152" s="41"/>
      <c r="AS152" s="41">
        <v>10</v>
      </c>
      <c r="AT152" s="34">
        <f>(J152*10)/100</f>
        <v>0</v>
      </c>
      <c r="AU152" s="43"/>
      <c r="AV152" s="44">
        <v>0</v>
      </c>
      <c r="AW152" s="46">
        <f t="shared" si="10"/>
        <v>0</v>
      </c>
      <c r="AX152" s="46">
        <f>O152</f>
        <v>0</v>
      </c>
      <c r="AY152" s="43"/>
    </row>
    <row r="153" spans="1:51" ht="15.75" customHeight="1" x14ac:dyDescent="0.25">
      <c r="A153" s="47"/>
      <c r="B153" s="40"/>
      <c r="C153" s="41"/>
      <c r="D153" s="39"/>
      <c r="E153" s="43"/>
      <c r="F153" s="40"/>
      <c r="G153" s="41"/>
      <c r="H153" s="43"/>
      <c r="I153" s="43"/>
      <c r="J153" s="44">
        <v>0</v>
      </c>
      <c r="K153" s="44">
        <v>0</v>
      </c>
      <c r="L153" s="55">
        <v>0</v>
      </c>
      <c r="M153" s="55">
        <v>0</v>
      </c>
      <c r="N153" s="44">
        <v>0</v>
      </c>
      <c r="O153" s="34">
        <f t="shared" si="0"/>
        <v>0</v>
      </c>
      <c r="P153" s="34">
        <f t="shared" si="0"/>
        <v>0</v>
      </c>
      <c r="Q153" s="43"/>
      <c r="R153" s="43"/>
      <c r="S153" s="43"/>
      <c r="T153" s="43"/>
      <c r="U153" s="48"/>
      <c r="V153" s="41"/>
      <c r="W153" s="41"/>
      <c r="X153" s="50"/>
      <c r="Y153" s="34" t="e">
        <f>P153/AA153</f>
        <v>#DIV/0!</v>
      </c>
      <c r="Z153" s="44" t="e">
        <f t="shared" si="8"/>
        <v>#DIV/0!</v>
      </c>
      <c r="AA153" s="44">
        <f t="shared" si="2"/>
        <v>0</v>
      </c>
      <c r="AB153" s="44">
        <v>0</v>
      </c>
      <c r="AC153" s="44">
        <v>0</v>
      </c>
      <c r="AD153" s="44">
        <v>0</v>
      </c>
      <c r="AE153" s="44"/>
      <c r="AF153" s="44" t="e">
        <f t="shared" si="3"/>
        <v>#DIV/0!</v>
      </c>
      <c r="AG153" s="44"/>
      <c r="AH153" s="44" t="e">
        <f t="shared" si="4"/>
        <v>#DIV/0!</v>
      </c>
      <c r="AI153" s="44" t="e">
        <f t="shared" si="5"/>
        <v>#DIV/0!</v>
      </c>
      <c r="AJ153" s="44" t="e">
        <f t="shared" si="9"/>
        <v>#DIV/0!</v>
      </c>
      <c r="AK153" s="43"/>
      <c r="AL153" s="40"/>
      <c r="AM153" s="40"/>
      <c r="AN153" s="40"/>
      <c r="AO153" s="40"/>
      <c r="AP153" s="40"/>
      <c r="AQ153" s="49"/>
      <c r="AR153" s="41"/>
      <c r="AS153" s="41">
        <v>10</v>
      </c>
      <c r="AT153" s="34">
        <f>(J153*10)/100</f>
        <v>0</v>
      </c>
      <c r="AU153" s="43"/>
      <c r="AV153" s="44">
        <v>0</v>
      </c>
      <c r="AW153" s="46">
        <f t="shared" si="10"/>
        <v>0</v>
      </c>
      <c r="AX153" s="46">
        <f>O153</f>
        <v>0</v>
      </c>
      <c r="AY153" s="43"/>
    </row>
    <row r="154" spans="1:51" ht="15.75" customHeight="1" x14ac:dyDescent="0.25">
      <c r="A154" s="47"/>
      <c r="B154" s="40"/>
      <c r="C154" s="41"/>
      <c r="D154" s="39"/>
      <c r="E154" s="43"/>
      <c r="F154" s="40"/>
      <c r="G154" s="41"/>
      <c r="H154" s="43"/>
      <c r="I154" s="43"/>
      <c r="J154" s="44">
        <v>0</v>
      </c>
      <c r="K154" s="44">
        <v>0</v>
      </c>
      <c r="L154" s="55">
        <v>0</v>
      </c>
      <c r="M154" s="55">
        <v>0</v>
      </c>
      <c r="N154" s="44">
        <v>0</v>
      </c>
      <c r="O154" s="34">
        <f t="shared" si="0"/>
        <v>0</v>
      </c>
      <c r="P154" s="34">
        <f t="shared" si="0"/>
        <v>0</v>
      </c>
      <c r="Q154" s="43"/>
      <c r="R154" s="43"/>
      <c r="S154" s="43"/>
      <c r="T154" s="43"/>
      <c r="U154" s="48"/>
      <c r="V154" s="41"/>
      <c r="W154" s="41"/>
      <c r="X154" s="50"/>
      <c r="Y154" s="34" t="e">
        <f>P154/AA154</f>
        <v>#DIV/0!</v>
      </c>
      <c r="Z154" s="44" t="e">
        <f t="shared" si="8"/>
        <v>#DIV/0!</v>
      </c>
      <c r="AA154" s="44">
        <f t="shared" si="2"/>
        <v>0</v>
      </c>
      <c r="AB154" s="44">
        <v>0</v>
      </c>
      <c r="AC154" s="44">
        <v>0</v>
      </c>
      <c r="AD154" s="44">
        <v>0</v>
      </c>
      <c r="AE154" s="44"/>
      <c r="AF154" s="44" t="e">
        <f t="shared" si="3"/>
        <v>#DIV/0!</v>
      </c>
      <c r="AG154" s="44"/>
      <c r="AH154" s="44" t="e">
        <f t="shared" si="4"/>
        <v>#DIV/0!</v>
      </c>
      <c r="AI154" s="44" t="e">
        <f t="shared" si="5"/>
        <v>#DIV/0!</v>
      </c>
      <c r="AJ154" s="44" t="e">
        <f t="shared" si="9"/>
        <v>#DIV/0!</v>
      </c>
      <c r="AK154" s="43"/>
      <c r="AL154" s="40"/>
      <c r="AM154" s="40"/>
      <c r="AN154" s="40"/>
      <c r="AO154" s="40"/>
      <c r="AP154" s="40"/>
      <c r="AQ154" s="49"/>
      <c r="AR154" s="41"/>
      <c r="AS154" s="41">
        <v>10</v>
      </c>
      <c r="AT154" s="34">
        <f>(J154*10)/100</f>
        <v>0</v>
      </c>
      <c r="AU154" s="43"/>
      <c r="AV154" s="44">
        <v>0</v>
      </c>
      <c r="AW154" s="46">
        <f t="shared" si="10"/>
        <v>0</v>
      </c>
      <c r="AX154" s="46">
        <f>O154</f>
        <v>0</v>
      </c>
      <c r="AY154" s="43"/>
    </row>
    <row r="155" spans="1:51" ht="15.75" customHeight="1" x14ac:dyDescent="0.25">
      <c r="A155" s="47"/>
      <c r="B155" s="40"/>
      <c r="C155" s="41"/>
      <c r="D155" s="39"/>
      <c r="E155" s="43"/>
      <c r="F155" s="40"/>
      <c r="G155" s="41"/>
      <c r="H155" s="43"/>
      <c r="I155" s="43"/>
      <c r="J155" s="44">
        <v>0</v>
      </c>
      <c r="K155" s="44">
        <v>0</v>
      </c>
      <c r="L155" s="55">
        <v>0</v>
      </c>
      <c r="M155" s="55">
        <v>0</v>
      </c>
      <c r="N155" s="44">
        <v>0</v>
      </c>
      <c r="O155" s="34">
        <f t="shared" si="0"/>
        <v>0</v>
      </c>
      <c r="P155" s="34">
        <f t="shared" si="0"/>
        <v>0</v>
      </c>
      <c r="Q155" s="43"/>
      <c r="R155" s="43"/>
      <c r="S155" s="43"/>
      <c r="T155" s="43"/>
      <c r="U155" s="48"/>
      <c r="V155" s="41"/>
      <c r="W155" s="41"/>
      <c r="X155" s="50"/>
      <c r="Y155" s="34" t="e">
        <f>P155/AA155</f>
        <v>#DIV/0!</v>
      </c>
      <c r="Z155" s="44" t="e">
        <f t="shared" si="8"/>
        <v>#DIV/0!</v>
      </c>
      <c r="AA155" s="44">
        <f t="shared" si="2"/>
        <v>0</v>
      </c>
      <c r="AB155" s="44">
        <v>0</v>
      </c>
      <c r="AC155" s="44">
        <v>0</v>
      </c>
      <c r="AD155" s="44">
        <v>0</v>
      </c>
      <c r="AE155" s="44"/>
      <c r="AF155" s="44" t="e">
        <f t="shared" si="3"/>
        <v>#DIV/0!</v>
      </c>
      <c r="AG155" s="44"/>
      <c r="AH155" s="44" t="e">
        <f t="shared" si="4"/>
        <v>#DIV/0!</v>
      </c>
      <c r="AI155" s="44" t="e">
        <f t="shared" si="5"/>
        <v>#DIV/0!</v>
      </c>
      <c r="AJ155" s="44" t="e">
        <f t="shared" si="9"/>
        <v>#DIV/0!</v>
      </c>
      <c r="AK155" s="43"/>
      <c r="AL155" s="40"/>
      <c r="AM155" s="40"/>
      <c r="AN155" s="40"/>
      <c r="AO155" s="40"/>
      <c r="AP155" s="40"/>
      <c r="AQ155" s="49"/>
      <c r="AR155" s="41"/>
      <c r="AS155" s="41">
        <v>10</v>
      </c>
      <c r="AT155" s="34">
        <f>(J155*10)/100</f>
        <v>0</v>
      </c>
      <c r="AU155" s="43"/>
      <c r="AV155" s="44">
        <v>0</v>
      </c>
      <c r="AW155" s="46">
        <f t="shared" si="10"/>
        <v>0</v>
      </c>
      <c r="AX155" s="46">
        <f>O155</f>
        <v>0</v>
      </c>
      <c r="AY155" s="43"/>
    </row>
    <row r="156" spans="1:51" ht="15.75" customHeight="1" x14ac:dyDescent="0.25">
      <c r="A156" s="47"/>
      <c r="B156" s="40"/>
      <c r="C156" s="41"/>
      <c r="D156" s="39"/>
      <c r="E156" s="43"/>
      <c r="F156" s="40"/>
      <c r="G156" s="41"/>
      <c r="H156" s="43"/>
      <c r="I156" s="43"/>
      <c r="J156" s="44">
        <v>0</v>
      </c>
      <c r="K156" s="44">
        <v>0</v>
      </c>
      <c r="L156" s="55">
        <v>0</v>
      </c>
      <c r="M156" s="55">
        <v>0</v>
      </c>
      <c r="N156" s="44">
        <v>0</v>
      </c>
      <c r="O156" s="34">
        <f t="shared" si="0"/>
        <v>0</v>
      </c>
      <c r="P156" s="34">
        <f t="shared" si="0"/>
        <v>0</v>
      </c>
      <c r="Q156" s="43"/>
      <c r="R156" s="43"/>
      <c r="S156" s="43"/>
      <c r="T156" s="43"/>
      <c r="U156" s="48"/>
      <c r="V156" s="41"/>
      <c r="W156" s="41"/>
      <c r="X156" s="50"/>
      <c r="Y156" s="34" t="e">
        <f>P156/AA156</f>
        <v>#DIV/0!</v>
      </c>
      <c r="Z156" s="44" t="e">
        <f t="shared" si="8"/>
        <v>#DIV/0!</v>
      </c>
      <c r="AA156" s="44">
        <f t="shared" si="2"/>
        <v>0</v>
      </c>
      <c r="AB156" s="44">
        <v>0</v>
      </c>
      <c r="AC156" s="44">
        <v>0</v>
      </c>
      <c r="AD156" s="44">
        <v>0</v>
      </c>
      <c r="AE156" s="44"/>
      <c r="AF156" s="44" t="e">
        <f t="shared" si="3"/>
        <v>#DIV/0!</v>
      </c>
      <c r="AG156" s="44"/>
      <c r="AH156" s="44" t="e">
        <f t="shared" si="4"/>
        <v>#DIV/0!</v>
      </c>
      <c r="AI156" s="44" t="e">
        <f t="shared" si="5"/>
        <v>#DIV/0!</v>
      </c>
      <c r="AJ156" s="44" t="e">
        <f t="shared" si="9"/>
        <v>#DIV/0!</v>
      </c>
      <c r="AK156" s="43"/>
      <c r="AL156" s="40"/>
      <c r="AM156" s="40"/>
      <c r="AN156" s="40"/>
      <c r="AO156" s="40"/>
      <c r="AP156" s="40"/>
      <c r="AQ156" s="49"/>
      <c r="AR156" s="41"/>
      <c r="AS156" s="41">
        <v>10</v>
      </c>
      <c r="AT156" s="34">
        <f>(J156*10)/100</f>
        <v>0</v>
      </c>
      <c r="AU156" s="43"/>
      <c r="AV156" s="44">
        <v>0</v>
      </c>
      <c r="AW156" s="46">
        <f t="shared" si="10"/>
        <v>0</v>
      </c>
      <c r="AX156" s="46">
        <f>O156</f>
        <v>0</v>
      </c>
      <c r="AY156" s="43"/>
    </row>
    <row r="157" spans="1:51" ht="15.75" customHeight="1" x14ac:dyDescent="0.25">
      <c r="A157" s="47"/>
      <c r="B157" s="40"/>
      <c r="C157" s="41"/>
      <c r="D157" s="39"/>
      <c r="E157" s="43"/>
      <c r="F157" s="40"/>
      <c r="G157" s="41"/>
      <c r="H157" s="43"/>
      <c r="I157" s="43"/>
      <c r="J157" s="44">
        <v>0</v>
      </c>
      <c r="K157" s="44">
        <v>0</v>
      </c>
      <c r="L157" s="55">
        <v>0</v>
      </c>
      <c r="M157" s="55">
        <v>0</v>
      </c>
      <c r="N157" s="44">
        <v>0</v>
      </c>
      <c r="O157" s="34">
        <f t="shared" si="0"/>
        <v>0</v>
      </c>
      <c r="P157" s="34">
        <f t="shared" si="0"/>
        <v>0</v>
      </c>
      <c r="Q157" s="43"/>
      <c r="R157" s="43"/>
      <c r="S157" s="43"/>
      <c r="T157" s="43"/>
      <c r="U157" s="48"/>
      <c r="V157" s="41"/>
      <c r="W157" s="41"/>
      <c r="X157" s="50"/>
      <c r="Y157" s="34" t="e">
        <f>P157/AA157</f>
        <v>#DIV/0!</v>
      </c>
      <c r="Z157" s="44" t="e">
        <f t="shared" si="8"/>
        <v>#DIV/0!</v>
      </c>
      <c r="AA157" s="44">
        <f t="shared" si="2"/>
        <v>0</v>
      </c>
      <c r="AB157" s="44">
        <v>0</v>
      </c>
      <c r="AC157" s="44">
        <v>0</v>
      </c>
      <c r="AD157" s="44">
        <v>0</v>
      </c>
      <c r="AE157" s="44"/>
      <c r="AF157" s="44" t="e">
        <f t="shared" si="3"/>
        <v>#DIV/0!</v>
      </c>
      <c r="AG157" s="44"/>
      <c r="AH157" s="44" t="e">
        <f t="shared" si="4"/>
        <v>#DIV/0!</v>
      </c>
      <c r="AI157" s="44" t="e">
        <f t="shared" si="5"/>
        <v>#DIV/0!</v>
      </c>
      <c r="AJ157" s="44" t="e">
        <f t="shared" si="9"/>
        <v>#DIV/0!</v>
      </c>
      <c r="AK157" s="43"/>
      <c r="AL157" s="40"/>
      <c r="AM157" s="40"/>
      <c r="AN157" s="40"/>
      <c r="AO157" s="40"/>
      <c r="AP157" s="40"/>
      <c r="AQ157" s="49"/>
      <c r="AR157" s="41"/>
      <c r="AS157" s="41">
        <v>10</v>
      </c>
      <c r="AT157" s="34">
        <f>(J157*10)/100</f>
        <v>0</v>
      </c>
      <c r="AU157" s="43"/>
      <c r="AV157" s="44">
        <v>0</v>
      </c>
      <c r="AW157" s="46">
        <f t="shared" si="10"/>
        <v>0</v>
      </c>
      <c r="AX157" s="46">
        <f>O157</f>
        <v>0</v>
      </c>
      <c r="AY157" s="43"/>
    </row>
    <row r="158" spans="1:51" ht="15.75" customHeight="1" x14ac:dyDescent="0.25">
      <c r="A158" s="47"/>
      <c r="B158" s="40"/>
      <c r="C158" s="41"/>
      <c r="D158" s="39"/>
      <c r="E158" s="43"/>
      <c r="F158" s="40"/>
      <c r="G158" s="41"/>
      <c r="H158" s="43"/>
      <c r="I158" s="43"/>
      <c r="J158" s="44">
        <v>0</v>
      </c>
      <c r="K158" s="44">
        <v>0</v>
      </c>
      <c r="L158" s="55">
        <v>0</v>
      </c>
      <c r="M158" s="55">
        <v>0</v>
      </c>
      <c r="N158" s="44">
        <v>0</v>
      </c>
      <c r="O158" s="34">
        <f t="shared" si="0"/>
        <v>0</v>
      </c>
      <c r="P158" s="34">
        <f t="shared" si="0"/>
        <v>0</v>
      </c>
      <c r="Q158" s="43"/>
      <c r="R158" s="43"/>
      <c r="S158" s="43"/>
      <c r="T158" s="43"/>
      <c r="U158" s="48"/>
      <c r="V158" s="41"/>
      <c r="W158" s="41"/>
      <c r="X158" s="50"/>
      <c r="Y158" s="34" t="e">
        <f>P158/AA158</f>
        <v>#DIV/0!</v>
      </c>
      <c r="Z158" s="44" t="e">
        <f t="shared" si="8"/>
        <v>#DIV/0!</v>
      </c>
      <c r="AA158" s="44">
        <f t="shared" si="2"/>
        <v>0</v>
      </c>
      <c r="AB158" s="44">
        <v>0</v>
      </c>
      <c r="AC158" s="44">
        <v>0</v>
      </c>
      <c r="AD158" s="44">
        <v>0</v>
      </c>
      <c r="AE158" s="44"/>
      <c r="AF158" s="44" t="e">
        <f t="shared" si="3"/>
        <v>#DIV/0!</v>
      </c>
      <c r="AG158" s="44"/>
      <c r="AH158" s="44" t="e">
        <f t="shared" si="4"/>
        <v>#DIV/0!</v>
      </c>
      <c r="AI158" s="44" t="e">
        <f t="shared" si="5"/>
        <v>#DIV/0!</v>
      </c>
      <c r="AJ158" s="44" t="e">
        <f t="shared" si="9"/>
        <v>#DIV/0!</v>
      </c>
      <c r="AK158" s="43"/>
      <c r="AL158" s="40"/>
      <c r="AM158" s="40"/>
      <c r="AN158" s="40"/>
      <c r="AO158" s="40"/>
      <c r="AP158" s="40"/>
      <c r="AQ158" s="49"/>
      <c r="AR158" s="41"/>
      <c r="AS158" s="41">
        <v>10</v>
      </c>
      <c r="AT158" s="34">
        <f>(J158*10)/100</f>
        <v>0</v>
      </c>
      <c r="AU158" s="43"/>
      <c r="AV158" s="44">
        <v>0</v>
      </c>
      <c r="AW158" s="46">
        <f t="shared" si="10"/>
        <v>0</v>
      </c>
      <c r="AX158" s="46">
        <f>O158</f>
        <v>0</v>
      </c>
      <c r="AY158" s="43"/>
    </row>
    <row r="159" spans="1:51" ht="15.75" customHeight="1" x14ac:dyDescent="0.25">
      <c r="A159" s="47"/>
      <c r="B159" s="40"/>
      <c r="C159" s="41"/>
      <c r="D159" s="39"/>
      <c r="E159" s="43"/>
      <c r="F159" s="40"/>
      <c r="G159" s="41"/>
      <c r="H159" s="43"/>
      <c r="I159" s="43"/>
      <c r="J159" s="44">
        <v>0</v>
      </c>
      <c r="K159" s="44">
        <v>0</v>
      </c>
      <c r="L159" s="55">
        <v>0</v>
      </c>
      <c r="M159" s="55">
        <v>0</v>
      </c>
      <c r="N159" s="44">
        <v>0</v>
      </c>
      <c r="O159" s="34">
        <f t="shared" si="0"/>
        <v>0</v>
      </c>
      <c r="P159" s="34">
        <f t="shared" si="0"/>
        <v>0</v>
      </c>
      <c r="Q159" s="43"/>
      <c r="R159" s="43"/>
      <c r="S159" s="43"/>
      <c r="T159" s="43"/>
      <c r="U159" s="48"/>
      <c r="V159" s="41"/>
      <c r="W159" s="41"/>
      <c r="X159" s="50"/>
      <c r="Y159" s="34" t="e">
        <f>P159/AA159</f>
        <v>#DIV/0!</v>
      </c>
      <c r="Z159" s="44" t="e">
        <f t="shared" si="8"/>
        <v>#DIV/0!</v>
      </c>
      <c r="AA159" s="44">
        <f t="shared" si="2"/>
        <v>0</v>
      </c>
      <c r="AB159" s="44">
        <v>0</v>
      </c>
      <c r="AC159" s="44">
        <v>0</v>
      </c>
      <c r="AD159" s="44">
        <v>0</v>
      </c>
      <c r="AE159" s="44"/>
      <c r="AF159" s="44" t="e">
        <f t="shared" si="3"/>
        <v>#DIV/0!</v>
      </c>
      <c r="AG159" s="44"/>
      <c r="AH159" s="44" t="e">
        <f t="shared" si="4"/>
        <v>#DIV/0!</v>
      </c>
      <c r="AI159" s="44" t="e">
        <f t="shared" si="5"/>
        <v>#DIV/0!</v>
      </c>
      <c r="AJ159" s="44" t="e">
        <f t="shared" si="9"/>
        <v>#DIV/0!</v>
      </c>
      <c r="AK159" s="43"/>
      <c r="AL159" s="40"/>
      <c r="AM159" s="40"/>
      <c r="AN159" s="40"/>
      <c r="AO159" s="40"/>
      <c r="AP159" s="40"/>
      <c r="AQ159" s="49"/>
      <c r="AR159" s="41"/>
      <c r="AS159" s="41">
        <v>10</v>
      </c>
      <c r="AT159" s="34">
        <f>(J159*10)/100</f>
        <v>0</v>
      </c>
      <c r="AU159" s="43"/>
      <c r="AV159" s="44">
        <v>0</v>
      </c>
      <c r="AW159" s="46">
        <f t="shared" si="10"/>
        <v>0</v>
      </c>
      <c r="AX159" s="46">
        <f>O159</f>
        <v>0</v>
      </c>
      <c r="AY159" s="43"/>
    </row>
    <row r="160" spans="1:51" ht="15.75" customHeight="1" x14ac:dyDescent="0.25">
      <c r="A160" s="47"/>
      <c r="B160" s="40"/>
      <c r="C160" s="41"/>
      <c r="D160" s="39"/>
      <c r="E160" s="43"/>
      <c r="F160" s="40"/>
      <c r="G160" s="41"/>
      <c r="H160" s="43"/>
      <c r="I160" s="43"/>
      <c r="J160" s="44">
        <v>0</v>
      </c>
      <c r="K160" s="44">
        <v>0</v>
      </c>
      <c r="L160" s="55">
        <v>0</v>
      </c>
      <c r="M160" s="55">
        <v>0</v>
      </c>
      <c r="N160" s="44">
        <v>0</v>
      </c>
      <c r="O160" s="34">
        <f t="shared" si="0"/>
        <v>0</v>
      </c>
      <c r="P160" s="34">
        <f t="shared" si="0"/>
        <v>0</v>
      </c>
      <c r="Q160" s="43"/>
      <c r="R160" s="43"/>
      <c r="S160" s="43"/>
      <c r="T160" s="43"/>
      <c r="U160" s="48"/>
      <c r="V160" s="41"/>
      <c r="W160" s="41"/>
      <c r="X160" s="50"/>
      <c r="Y160" s="34" t="e">
        <f>P160/AA160</f>
        <v>#DIV/0!</v>
      </c>
      <c r="Z160" s="44" t="e">
        <f t="shared" si="8"/>
        <v>#DIV/0!</v>
      </c>
      <c r="AA160" s="44">
        <f t="shared" si="2"/>
        <v>0</v>
      </c>
      <c r="AB160" s="44">
        <v>0</v>
      </c>
      <c r="AC160" s="44">
        <v>0</v>
      </c>
      <c r="AD160" s="44">
        <v>0</v>
      </c>
      <c r="AE160" s="44"/>
      <c r="AF160" s="44" t="e">
        <f t="shared" si="3"/>
        <v>#DIV/0!</v>
      </c>
      <c r="AG160" s="44"/>
      <c r="AH160" s="44" t="e">
        <f t="shared" si="4"/>
        <v>#DIV/0!</v>
      </c>
      <c r="AI160" s="44" t="e">
        <f t="shared" si="5"/>
        <v>#DIV/0!</v>
      </c>
      <c r="AJ160" s="44" t="e">
        <f t="shared" si="9"/>
        <v>#DIV/0!</v>
      </c>
      <c r="AK160" s="43"/>
      <c r="AL160" s="40"/>
      <c r="AM160" s="40"/>
      <c r="AN160" s="40"/>
      <c r="AO160" s="40"/>
      <c r="AP160" s="40"/>
      <c r="AQ160" s="49"/>
      <c r="AR160" s="41"/>
      <c r="AS160" s="41">
        <v>10</v>
      </c>
      <c r="AT160" s="34">
        <f>(J160*10)/100</f>
        <v>0</v>
      </c>
      <c r="AU160" s="43"/>
      <c r="AV160" s="44">
        <v>0</v>
      </c>
      <c r="AW160" s="46">
        <f t="shared" si="10"/>
        <v>0</v>
      </c>
      <c r="AX160" s="46">
        <f>O160</f>
        <v>0</v>
      </c>
      <c r="AY160" s="43"/>
    </row>
    <row r="161" spans="1:51" ht="15.75" customHeight="1" x14ac:dyDescent="0.25">
      <c r="A161" s="47"/>
      <c r="B161" s="40"/>
      <c r="C161" s="41"/>
      <c r="D161" s="39"/>
      <c r="E161" s="43"/>
      <c r="F161" s="40"/>
      <c r="G161" s="41"/>
      <c r="H161" s="43"/>
      <c r="I161" s="43"/>
      <c r="J161" s="44">
        <v>0</v>
      </c>
      <c r="K161" s="44">
        <v>0</v>
      </c>
      <c r="L161" s="55">
        <v>0</v>
      </c>
      <c r="M161" s="55">
        <v>0</v>
      </c>
      <c r="N161" s="44">
        <v>0</v>
      </c>
      <c r="O161" s="34">
        <f t="shared" si="0"/>
        <v>0</v>
      </c>
      <c r="P161" s="34">
        <f t="shared" si="0"/>
        <v>0</v>
      </c>
      <c r="Q161" s="43"/>
      <c r="R161" s="43"/>
      <c r="S161" s="43"/>
      <c r="T161" s="43"/>
      <c r="U161" s="48"/>
      <c r="V161" s="41"/>
      <c r="W161" s="41"/>
      <c r="X161" s="50"/>
      <c r="Y161" s="34" t="e">
        <f>P161/AA161</f>
        <v>#DIV/0!</v>
      </c>
      <c r="Z161" s="44" t="e">
        <f t="shared" si="8"/>
        <v>#DIV/0!</v>
      </c>
      <c r="AA161" s="44">
        <f t="shared" si="2"/>
        <v>0</v>
      </c>
      <c r="AB161" s="44">
        <v>0</v>
      </c>
      <c r="AC161" s="44">
        <v>0</v>
      </c>
      <c r="AD161" s="44">
        <v>0</v>
      </c>
      <c r="AE161" s="44"/>
      <c r="AF161" s="44" t="e">
        <f t="shared" si="3"/>
        <v>#DIV/0!</v>
      </c>
      <c r="AG161" s="44"/>
      <c r="AH161" s="44" t="e">
        <f t="shared" si="4"/>
        <v>#DIV/0!</v>
      </c>
      <c r="AI161" s="44" t="e">
        <f t="shared" si="5"/>
        <v>#DIV/0!</v>
      </c>
      <c r="AJ161" s="44" t="e">
        <f t="shared" si="9"/>
        <v>#DIV/0!</v>
      </c>
      <c r="AK161" s="43"/>
      <c r="AL161" s="40"/>
      <c r="AM161" s="40"/>
      <c r="AN161" s="40"/>
      <c r="AO161" s="40"/>
      <c r="AP161" s="40"/>
      <c r="AQ161" s="49"/>
      <c r="AR161" s="41"/>
      <c r="AS161" s="41">
        <v>10</v>
      </c>
      <c r="AT161" s="34">
        <f>(J161*10)/100</f>
        <v>0</v>
      </c>
      <c r="AU161" s="43"/>
      <c r="AV161" s="44">
        <v>0</v>
      </c>
      <c r="AW161" s="46">
        <f t="shared" si="10"/>
        <v>0</v>
      </c>
      <c r="AX161" s="46">
        <f>O161</f>
        <v>0</v>
      </c>
      <c r="AY161" s="43"/>
    </row>
    <row r="162" spans="1:51" ht="15.75" customHeight="1" x14ac:dyDescent="0.25">
      <c r="A162" s="47"/>
      <c r="B162" s="40"/>
      <c r="C162" s="41"/>
      <c r="D162" s="39"/>
      <c r="E162" s="43"/>
      <c r="F162" s="40"/>
      <c r="G162" s="41"/>
      <c r="H162" s="43"/>
      <c r="I162" s="43"/>
      <c r="J162" s="44">
        <v>0</v>
      </c>
      <c r="K162" s="44">
        <v>0</v>
      </c>
      <c r="L162" s="55">
        <v>0</v>
      </c>
      <c r="M162" s="55">
        <v>0</v>
      </c>
      <c r="N162" s="44">
        <v>0</v>
      </c>
      <c r="O162" s="34">
        <f t="shared" si="0"/>
        <v>0</v>
      </c>
      <c r="P162" s="34">
        <f t="shared" si="0"/>
        <v>0</v>
      </c>
      <c r="Q162" s="43"/>
      <c r="R162" s="43"/>
      <c r="S162" s="43"/>
      <c r="T162" s="43"/>
      <c r="U162" s="48"/>
      <c r="V162" s="41"/>
      <c r="W162" s="41"/>
      <c r="X162" s="50"/>
      <c r="Y162" s="34" t="e">
        <f>P162/AA162</f>
        <v>#DIV/0!</v>
      </c>
      <c r="Z162" s="44" t="e">
        <f t="shared" si="8"/>
        <v>#DIV/0!</v>
      </c>
      <c r="AA162" s="44">
        <f t="shared" si="2"/>
        <v>0</v>
      </c>
      <c r="AB162" s="44">
        <v>0</v>
      </c>
      <c r="AC162" s="44">
        <v>0</v>
      </c>
      <c r="AD162" s="44">
        <v>0</v>
      </c>
      <c r="AE162" s="44"/>
      <c r="AF162" s="44" t="e">
        <f t="shared" si="3"/>
        <v>#DIV/0!</v>
      </c>
      <c r="AG162" s="44"/>
      <c r="AH162" s="44" t="e">
        <f t="shared" si="4"/>
        <v>#DIV/0!</v>
      </c>
      <c r="AI162" s="44" t="e">
        <f t="shared" si="5"/>
        <v>#DIV/0!</v>
      </c>
      <c r="AJ162" s="44" t="e">
        <f t="shared" si="9"/>
        <v>#DIV/0!</v>
      </c>
      <c r="AK162" s="43"/>
      <c r="AL162" s="40"/>
      <c r="AM162" s="40"/>
      <c r="AN162" s="40"/>
      <c r="AO162" s="40"/>
      <c r="AP162" s="40"/>
      <c r="AQ162" s="49"/>
      <c r="AR162" s="41"/>
      <c r="AS162" s="41">
        <v>10</v>
      </c>
      <c r="AT162" s="34">
        <f>(J162*10)/100</f>
        <v>0</v>
      </c>
      <c r="AU162" s="43"/>
      <c r="AV162" s="44">
        <v>0</v>
      </c>
      <c r="AW162" s="46">
        <f t="shared" si="10"/>
        <v>0</v>
      </c>
      <c r="AX162" s="46">
        <f>O162</f>
        <v>0</v>
      </c>
      <c r="AY162" s="43"/>
    </row>
    <row r="163" spans="1:51" ht="15.75" customHeight="1" x14ac:dyDescent="0.25">
      <c r="A163" s="47"/>
      <c r="B163" s="40"/>
      <c r="C163" s="41"/>
      <c r="D163" s="39"/>
      <c r="E163" s="43"/>
      <c r="F163" s="40"/>
      <c r="G163" s="41"/>
      <c r="H163" s="43"/>
      <c r="I163" s="43"/>
      <c r="J163" s="44">
        <v>0</v>
      </c>
      <c r="K163" s="44">
        <v>0</v>
      </c>
      <c r="L163" s="55">
        <v>0</v>
      </c>
      <c r="M163" s="55">
        <v>0</v>
      </c>
      <c r="N163" s="44">
        <v>0</v>
      </c>
      <c r="O163" s="34">
        <f t="shared" si="0"/>
        <v>0</v>
      </c>
      <c r="P163" s="34">
        <f t="shared" si="0"/>
        <v>0</v>
      </c>
      <c r="Q163" s="43"/>
      <c r="R163" s="43"/>
      <c r="S163" s="43"/>
      <c r="T163" s="43"/>
      <c r="U163" s="48"/>
      <c r="V163" s="41"/>
      <c r="W163" s="41"/>
      <c r="X163" s="50"/>
      <c r="Y163" s="34" t="e">
        <f>P163/AA163</f>
        <v>#DIV/0!</v>
      </c>
      <c r="Z163" s="44" t="e">
        <f t="shared" si="8"/>
        <v>#DIV/0!</v>
      </c>
      <c r="AA163" s="44">
        <f t="shared" si="2"/>
        <v>0</v>
      </c>
      <c r="AB163" s="44">
        <v>0</v>
      </c>
      <c r="AC163" s="44">
        <v>0</v>
      </c>
      <c r="AD163" s="44">
        <v>0</v>
      </c>
      <c r="AE163" s="44"/>
      <c r="AF163" s="44" t="e">
        <f t="shared" si="3"/>
        <v>#DIV/0!</v>
      </c>
      <c r="AG163" s="44"/>
      <c r="AH163" s="44" t="e">
        <f t="shared" si="4"/>
        <v>#DIV/0!</v>
      </c>
      <c r="AI163" s="44" t="e">
        <f t="shared" si="5"/>
        <v>#DIV/0!</v>
      </c>
      <c r="AJ163" s="44" t="e">
        <f t="shared" si="9"/>
        <v>#DIV/0!</v>
      </c>
      <c r="AK163" s="43"/>
      <c r="AL163" s="40"/>
      <c r="AM163" s="40"/>
      <c r="AN163" s="40"/>
      <c r="AO163" s="40"/>
      <c r="AP163" s="40"/>
      <c r="AQ163" s="49"/>
      <c r="AR163" s="41"/>
      <c r="AS163" s="41">
        <v>10</v>
      </c>
      <c r="AT163" s="34">
        <f>(J163*10)/100</f>
        <v>0</v>
      </c>
      <c r="AU163" s="43"/>
      <c r="AV163" s="44">
        <v>0</v>
      </c>
      <c r="AW163" s="46">
        <f t="shared" si="10"/>
        <v>0</v>
      </c>
      <c r="AX163" s="46">
        <f>O163</f>
        <v>0</v>
      </c>
      <c r="AY163" s="43"/>
    </row>
    <row r="164" spans="1:51" ht="15.75" customHeight="1" x14ac:dyDescent="0.25">
      <c r="A164" s="47"/>
      <c r="B164" s="40"/>
      <c r="C164" s="41"/>
      <c r="D164" s="39"/>
      <c r="E164" s="43"/>
      <c r="F164" s="40"/>
      <c r="G164" s="41"/>
      <c r="H164" s="43"/>
      <c r="I164" s="43"/>
      <c r="J164" s="44">
        <v>0</v>
      </c>
      <c r="K164" s="44">
        <v>0</v>
      </c>
      <c r="L164" s="55">
        <v>0</v>
      </c>
      <c r="M164" s="55">
        <v>0</v>
      </c>
      <c r="N164" s="44">
        <v>0</v>
      </c>
      <c r="O164" s="34">
        <f t="shared" si="0"/>
        <v>0</v>
      </c>
      <c r="P164" s="34">
        <f t="shared" si="0"/>
        <v>0</v>
      </c>
      <c r="Q164" s="43"/>
      <c r="R164" s="43"/>
      <c r="S164" s="43"/>
      <c r="T164" s="43"/>
      <c r="U164" s="48"/>
      <c r="V164" s="41"/>
      <c r="W164" s="41"/>
      <c r="X164" s="50"/>
      <c r="Y164" s="34" t="e">
        <f>P164/AA164</f>
        <v>#DIV/0!</v>
      </c>
      <c r="Z164" s="44" t="e">
        <f t="shared" si="8"/>
        <v>#DIV/0!</v>
      </c>
      <c r="AA164" s="44">
        <f t="shared" si="2"/>
        <v>0</v>
      </c>
      <c r="AB164" s="44">
        <v>0</v>
      </c>
      <c r="AC164" s="44">
        <v>0</v>
      </c>
      <c r="AD164" s="44">
        <v>0</v>
      </c>
      <c r="AE164" s="44"/>
      <c r="AF164" s="44" t="e">
        <f t="shared" si="3"/>
        <v>#DIV/0!</v>
      </c>
      <c r="AG164" s="44"/>
      <c r="AH164" s="44" t="e">
        <f t="shared" si="4"/>
        <v>#DIV/0!</v>
      </c>
      <c r="AI164" s="44" t="e">
        <f t="shared" si="5"/>
        <v>#DIV/0!</v>
      </c>
      <c r="AJ164" s="44" t="e">
        <f t="shared" si="9"/>
        <v>#DIV/0!</v>
      </c>
      <c r="AK164" s="43"/>
      <c r="AL164" s="40"/>
      <c r="AM164" s="40"/>
      <c r="AN164" s="40"/>
      <c r="AO164" s="40"/>
      <c r="AP164" s="40"/>
      <c r="AQ164" s="49"/>
      <c r="AR164" s="41"/>
      <c r="AS164" s="41">
        <v>10</v>
      </c>
      <c r="AT164" s="34">
        <f>(J164*10)/100</f>
        <v>0</v>
      </c>
      <c r="AU164" s="43"/>
      <c r="AV164" s="44">
        <v>0</v>
      </c>
      <c r="AW164" s="46">
        <f t="shared" si="10"/>
        <v>0</v>
      </c>
      <c r="AX164" s="46">
        <f>O164</f>
        <v>0</v>
      </c>
      <c r="AY164" s="43"/>
    </row>
    <row r="165" spans="1:51" ht="15.75" customHeight="1" x14ac:dyDescent="0.25">
      <c r="A165" s="47"/>
      <c r="B165" s="40"/>
      <c r="C165" s="41"/>
      <c r="D165" s="39"/>
      <c r="E165" s="43"/>
      <c r="F165" s="40"/>
      <c r="G165" s="41"/>
      <c r="H165" s="43"/>
      <c r="I165" s="43"/>
      <c r="J165" s="44">
        <v>0</v>
      </c>
      <c r="K165" s="44">
        <v>0</v>
      </c>
      <c r="L165" s="55">
        <v>0</v>
      </c>
      <c r="M165" s="55">
        <v>0</v>
      </c>
      <c r="N165" s="44">
        <v>0</v>
      </c>
      <c r="O165" s="34">
        <f t="shared" si="0"/>
        <v>0</v>
      </c>
      <c r="P165" s="34">
        <f t="shared" si="0"/>
        <v>0</v>
      </c>
      <c r="Q165" s="43"/>
      <c r="R165" s="43"/>
      <c r="S165" s="43"/>
      <c r="T165" s="43"/>
      <c r="U165" s="48"/>
      <c r="V165" s="41"/>
      <c r="W165" s="41"/>
      <c r="X165" s="50"/>
      <c r="Y165" s="34" t="e">
        <f>P165/AA165</f>
        <v>#DIV/0!</v>
      </c>
      <c r="Z165" s="44" t="e">
        <f t="shared" si="8"/>
        <v>#DIV/0!</v>
      </c>
      <c r="AA165" s="44">
        <f t="shared" si="2"/>
        <v>0</v>
      </c>
      <c r="AB165" s="44">
        <v>0</v>
      </c>
      <c r="AC165" s="44">
        <v>0</v>
      </c>
      <c r="AD165" s="44">
        <v>0</v>
      </c>
      <c r="AE165" s="44"/>
      <c r="AF165" s="44" t="e">
        <f t="shared" si="3"/>
        <v>#DIV/0!</v>
      </c>
      <c r="AG165" s="44"/>
      <c r="AH165" s="44" t="e">
        <f t="shared" si="4"/>
        <v>#DIV/0!</v>
      </c>
      <c r="AI165" s="44" t="e">
        <f t="shared" si="5"/>
        <v>#DIV/0!</v>
      </c>
      <c r="AJ165" s="44" t="e">
        <f t="shared" si="9"/>
        <v>#DIV/0!</v>
      </c>
      <c r="AK165" s="43"/>
      <c r="AL165" s="40"/>
      <c r="AM165" s="40"/>
      <c r="AN165" s="40"/>
      <c r="AO165" s="40"/>
      <c r="AP165" s="40"/>
      <c r="AQ165" s="49"/>
      <c r="AR165" s="41"/>
      <c r="AS165" s="41">
        <v>10</v>
      </c>
      <c r="AT165" s="34">
        <f>(J165*10)/100</f>
        <v>0</v>
      </c>
      <c r="AU165" s="43"/>
      <c r="AV165" s="44">
        <v>0</v>
      </c>
      <c r="AW165" s="46">
        <f t="shared" si="10"/>
        <v>0</v>
      </c>
      <c r="AX165" s="46">
        <f>O165</f>
        <v>0</v>
      </c>
      <c r="AY165" s="43"/>
    </row>
    <row r="166" spans="1:51" ht="15.75" customHeight="1" x14ac:dyDescent="0.25">
      <c r="A166" s="47"/>
      <c r="B166" s="40"/>
      <c r="C166" s="41"/>
      <c r="D166" s="39"/>
      <c r="E166" s="43"/>
      <c r="F166" s="40"/>
      <c r="G166" s="41"/>
      <c r="H166" s="43"/>
      <c r="I166" s="43"/>
      <c r="J166" s="44">
        <v>0</v>
      </c>
      <c r="K166" s="44">
        <v>0</v>
      </c>
      <c r="L166" s="55">
        <v>0</v>
      </c>
      <c r="M166" s="55">
        <v>0</v>
      </c>
      <c r="N166" s="44">
        <v>0</v>
      </c>
      <c r="O166" s="34">
        <f t="shared" ref="O166:P229" si="11">N166</f>
        <v>0</v>
      </c>
      <c r="P166" s="34">
        <f t="shared" si="11"/>
        <v>0</v>
      </c>
      <c r="Q166" s="43"/>
      <c r="R166" s="43"/>
      <c r="S166" s="43"/>
      <c r="T166" s="43"/>
      <c r="U166" s="48"/>
      <c r="V166" s="41"/>
      <c r="W166" s="41"/>
      <c r="X166" s="50"/>
      <c r="Y166" s="34" t="e">
        <f>P166/AA166</f>
        <v>#DIV/0!</v>
      </c>
      <c r="Z166" s="44" t="e">
        <f t="shared" si="8"/>
        <v>#DIV/0!</v>
      </c>
      <c r="AA166" s="44">
        <f t="shared" si="2"/>
        <v>0</v>
      </c>
      <c r="AB166" s="44">
        <v>0</v>
      </c>
      <c r="AC166" s="44">
        <v>0</v>
      </c>
      <c r="AD166" s="44">
        <v>0</v>
      </c>
      <c r="AE166" s="44"/>
      <c r="AF166" s="44" t="e">
        <f t="shared" si="3"/>
        <v>#DIV/0!</v>
      </c>
      <c r="AG166" s="44"/>
      <c r="AH166" s="44" t="e">
        <f t="shared" si="4"/>
        <v>#DIV/0!</v>
      </c>
      <c r="AI166" s="44" t="e">
        <f t="shared" si="5"/>
        <v>#DIV/0!</v>
      </c>
      <c r="AJ166" s="44" t="e">
        <f t="shared" si="9"/>
        <v>#DIV/0!</v>
      </c>
      <c r="AK166" s="43"/>
      <c r="AL166" s="40"/>
      <c r="AM166" s="40"/>
      <c r="AN166" s="40"/>
      <c r="AO166" s="40"/>
      <c r="AP166" s="40"/>
      <c r="AQ166" s="49"/>
      <c r="AR166" s="41"/>
      <c r="AS166" s="41">
        <v>10</v>
      </c>
      <c r="AT166" s="34">
        <f>(J166*10)/100</f>
        <v>0</v>
      </c>
      <c r="AU166" s="43"/>
      <c r="AV166" s="44">
        <v>0</v>
      </c>
      <c r="AW166" s="46">
        <f t="shared" si="10"/>
        <v>0</v>
      </c>
      <c r="AX166" s="46">
        <f>O166</f>
        <v>0</v>
      </c>
      <c r="AY166" s="43"/>
    </row>
    <row r="167" spans="1:51" ht="15.75" customHeight="1" x14ac:dyDescent="0.25">
      <c r="A167" s="47"/>
      <c r="B167" s="40"/>
      <c r="C167" s="41"/>
      <c r="D167" s="39"/>
      <c r="E167" s="43"/>
      <c r="F167" s="40"/>
      <c r="G167" s="41"/>
      <c r="H167" s="43"/>
      <c r="I167" s="43"/>
      <c r="J167" s="44">
        <v>0</v>
      </c>
      <c r="K167" s="44">
        <v>0</v>
      </c>
      <c r="L167" s="55">
        <v>0</v>
      </c>
      <c r="M167" s="55">
        <v>0</v>
      </c>
      <c r="N167" s="44">
        <v>0</v>
      </c>
      <c r="O167" s="34">
        <f t="shared" si="11"/>
        <v>0</v>
      </c>
      <c r="P167" s="34">
        <f t="shared" si="11"/>
        <v>0</v>
      </c>
      <c r="Q167" s="43"/>
      <c r="R167" s="43"/>
      <c r="S167" s="43"/>
      <c r="T167" s="43"/>
      <c r="U167" s="48"/>
      <c r="V167" s="41"/>
      <c r="W167" s="41"/>
      <c r="X167" s="50"/>
      <c r="Y167" s="34" t="e">
        <f>P167/AA167</f>
        <v>#DIV/0!</v>
      </c>
      <c r="Z167" s="44" t="e">
        <f t="shared" si="8"/>
        <v>#DIV/0!</v>
      </c>
      <c r="AA167" s="44">
        <f t="shared" si="2"/>
        <v>0</v>
      </c>
      <c r="AB167" s="44">
        <v>0</v>
      </c>
      <c r="AC167" s="44">
        <v>0</v>
      </c>
      <c r="AD167" s="44">
        <v>0</v>
      </c>
      <c r="AE167" s="44"/>
      <c r="AF167" s="44" t="e">
        <f t="shared" si="3"/>
        <v>#DIV/0!</v>
      </c>
      <c r="AG167" s="44"/>
      <c r="AH167" s="44" t="e">
        <f t="shared" si="4"/>
        <v>#DIV/0!</v>
      </c>
      <c r="AI167" s="44" t="e">
        <f t="shared" si="5"/>
        <v>#DIV/0!</v>
      </c>
      <c r="AJ167" s="44" t="e">
        <f t="shared" si="9"/>
        <v>#DIV/0!</v>
      </c>
      <c r="AK167" s="43"/>
      <c r="AL167" s="40"/>
      <c r="AM167" s="40"/>
      <c r="AN167" s="40"/>
      <c r="AO167" s="40"/>
      <c r="AP167" s="40"/>
      <c r="AQ167" s="49"/>
      <c r="AR167" s="41"/>
      <c r="AS167" s="41">
        <v>10</v>
      </c>
      <c r="AT167" s="34">
        <f>(J167*10)/100</f>
        <v>0</v>
      </c>
      <c r="AU167" s="43"/>
      <c r="AV167" s="44">
        <v>0</v>
      </c>
      <c r="AW167" s="46">
        <f t="shared" si="10"/>
        <v>0</v>
      </c>
      <c r="AX167" s="46">
        <f>O167</f>
        <v>0</v>
      </c>
      <c r="AY167" s="43"/>
    </row>
    <row r="168" spans="1:51" ht="15.75" customHeight="1" x14ac:dyDescent="0.25">
      <c r="A168" s="47"/>
      <c r="B168" s="40"/>
      <c r="C168" s="41"/>
      <c r="D168" s="39"/>
      <c r="E168" s="43"/>
      <c r="F168" s="40"/>
      <c r="G168" s="41"/>
      <c r="H168" s="43"/>
      <c r="I168" s="43"/>
      <c r="J168" s="44">
        <v>0</v>
      </c>
      <c r="K168" s="44">
        <v>0</v>
      </c>
      <c r="L168" s="55">
        <v>0</v>
      </c>
      <c r="M168" s="55">
        <v>0</v>
      </c>
      <c r="N168" s="44">
        <v>0</v>
      </c>
      <c r="O168" s="34">
        <f t="shared" si="11"/>
        <v>0</v>
      </c>
      <c r="P168" s="34">
        <f t="shared" si="11"/>
        <v>0</v>
      </c>
      <c r="Q168" s="43"/>
      <c r="R168" s="43"/>
      <c r="S168" s="43"/>
      <c r="T168" s="43"/>
      <c r="U168" s="48"/>
      <c r="V168" s="41"/>
      <c r="W168" s="41"/>
      <c r="X168" s="50"/>
      <c r="Y168" s="34" t="e">
        <f>P168/AA168</f>
        <v>#DIV/0!</v>
      </c>
      <c r="Z168" s="44" t="e">
        <f t="shared" si="8"/>
        <v>#DIV/0!</v>
      </c>
      <c r="AA168" s="44">
        <f t="shared" si="2"/>
        <v>0</v>
      </c>
      <c r="AB168" s="44">
        <v>0</v>
      </c>
      <c r="AC168" s="44">
        <v>0</v>
      </c>
      <c r="AD168" s="44">
        <v>0</v>
      </c>
      <c r="AE168" s="44"/>
      <c r="AF168" s="44" t="e">
        <f t="shared" si="3"/>
        <v>#DIV/0!</v>
      </c>
      <c r="AG168" s="44"/>
      <c r="AH168" s="44" t="e">
        <f t="shared" si="4"/>
        <v>#DIV/0!</v>
      </c>
      <c r="AI168" s="44" t="e">
        <f t="shared" si="5"/>
        <v>#DIV/0!</v>
      </c>
      <c r="AJ168" s="44" t="e">
        <f t="shared" si="9"/>
        <v>#DIV/0!</v>
      </c>
      <c r="AK168" s="43"/>
      <c r="AL168" s="40"/>
      <c r="AM168" s="40"/>
      <c r="AN168" s="40"/>
      <c r="AO168" s="40"/>
      <c r="AP168" s="40"/>
      <c r="AQ168" s="49"/>
      <c r="AR168" s="41"/>
      <c r="AS168" s="41">
        <v>10</v>
      </c>
      <c r="AT168" s="34">
        <f>(J168*10)/100</f>
        <v>0</v>
      </c>
      <c r="AU168" s="43"/>
      <c r="AV168" s="44">
        <v>0</v>
      </c>
      <c r="AW168" s="46">
        <f t="shared" si="10"/>
        <v>0</v>
      </c>
      <c r="AX168" s="46">
        <f>O168</f>
        <v>0</v>
      </c>
      <c r="AY168" s="43"/>
    </row>
    <row r="169" spans="1:51" ht="15.75" customHeight="1" x14ac:dyDescent="0.25">
      <c r="A169" s="47"/>
      <c r="B169" s="40"/>
      <c r="C169" s="41"/>
      <c r="D169" s="39"/>
      <c r="E169" s="43"/>
      <c r="F169" s="40"/>
      <c r="G169" s="41"/>
      <c r="H169" s="43"/>
      <c r="I169" s="43"/>
      <c r="J169" s="44">
        <v>0</v>
      </c>
      <c r="K169" s="44">
        <v>0</v>
      </c>
      <c r="L169" s="55">
        <v>0</v>
      </c>
      <c r="M169" s="55">
        <v>0</v>
      </c>
      <c r="N169" s="44">
        <v>0</v>
      </c>
      <c r="O169" s="34">
        <f t="shared" si="11"/>
        <v>0</v>
      </c>
      <c r="P169" s="34">
        <f t="shared" si="11"/>
        <v>0</v>
      </c>
      <c r="Q169" s="43"/>
      <c r="R169" s="43"/>
      <c r="S169" s="43"/>
      <c r="T169" s="43"/>
      <c r="U169" s="48"/>
      <c r="V169" s="41"/>
      <c r="W169" s="41"/>
      <c r="X169" s="50"/>
      <c r="Y169" s="34" t="e">
        <f>P169/AA169</f>
        <v>#DIV/0!</v>
      </c>
      <c r="Z169" s="44" t="e">
        <f t="shared" si="8"/>
        <v>#DIV/0!</v>
      </c>
      <c r="AA169" s="44">
        <f t="shared" si="2"/>
        <v>0</v>
      </c>
      <c r="AB169" s="44">
        <v>0</v>
      </c>
      <c r="AC169" s="44">
        <v>0</v>
      </c>
      <c r="AD169" s="44">
        <v>0</v>
      </c>
      <c r="AE169" s="44"/>
      <c r="AF169" s="44" t="e">
        <f t="shared" si="3"/>
        <v>#DIV/0!</v>
      </c>
      <c r="AG169" s="44"/>
      <c r="AH169" s="44" t="e">
        <f t="shared" si="4"/>
        <v>#DIV/0!</v>
      </c>
      <c r="AI169" s="44" t="e">
        <f t="shared" si="5"/>
        <v>#DIV/0!</v>
      </c>
      <c r="AJ169" s="44" t="e">
        <f t="shared" si="9"/>
        <v>#DIV/0!</v>
      </c>
      <c r="AK169" s="43"/>
      <c r="AL169" s="40"/>
      <c r="AM169" s="40"/>
      <c r="AN169" s="40"/>
      <c r="AO169" s="40"/>
      <c r="AP169" s="40"/>
      <c r="AQ169" s="49"/>
      <c r="AR169" s="41"/>
      <c r="AS169" s="41">
        <v>10</v>
      </c>
      <c r="AT169" s="34">
        <f>(J169*10)/100</f>
        <v>0</v>
      </c>
      <c r="AU169" s="43"/>
      <c r="AV169" s="44">
        <v>0</v>
      </c>
      <c r="AW169" s="46">
        <f t="shared" si="10"/>
        <v>0</v>
      </c>
      <c r="AX169" s="46">
        <f>O169</f>
        <v>0</v>
      </c>
      <c r="AY169" s="43"/>
    </row>
    <row r="170" spans="1:51" ht="15.75" customHeight="1" x14ac:dyDescent="0.25">
      <c r="A170" s="47"/>
      <c r="B170" s="40"/>
      <c r="C170" s="41"/>
      <c r="D170" s="39"/>
      <c r="E170" s="43"/>
      <c r="F170" s="40"/>
      <c r="G170" s="41"/>
      <c r="H170" s="43"/>
      <c r="I170" s="43"/>
      <c r="J170" s="44">
        <v>0</v>
      </c>
      <c r="K170" s="44">
        <v>0</v>
      </c>
      <c r="L170" s="55">
        <v>0</v>
      </c>
      <c r="M170" s="55">
        <v>0</v>
      </c>
      <c r="N170" s="44">
        <v>0</v>
      </c>
      <c r="O170" s="34">
        <f t="shared" si="11"/>
        <v>0</v>
      </c>
      <c r="P170" s="34">
        <f t="shared" si="11"/>
        <v>0</v>
      </c>
      <c r="Q170" s="43"/>
      <c r="R170" s="43"/>
      <c r="S170" s="43"/>
      <c r="T170" s="43"/>
      <c r="U170" s="48"/>
      <c r="V170" s="41"/>
      <c r="W170" s="41"/>
      <c r="X170" s="50"/>
      <c r="Y170" s="34" t="e">
        <f>P170/AA170</f>
        <v>#DIV/0!</v>
      </c>
      <c r="Z170" s="44" t="e">
        <f t="shared" si="8"/>
        <v>#DIV/0!</v>
      </c>
      <c r="AA170" s="44">
        <f t="shared" si="2"/>
        <v>0</v>
      </c>
      <c r="AB170" s="44">
        <v>0</v>
      </c>
      <c r="AC170" s="44">
        <v>0</v>
      </c>
      <c r="AD170" s="44">
        <v>0</v>
      </c>
      <c r="AE170" s="44"/>
      <c r="AF170" s="44" t="e">
        <f t="shared" si="3"/>
        <v>#DIV/0!</v>
      </c>
      <c r="AG170" s="44"/>
      <c r="AH170" s="44" t="e">
        <f t="shared" si="4"/>
        <v>#DIV/0!</v>
      </c>
      <c r="AI170" s="44" t="e">
        <f t="shared" si="5"/>
        <v>#DIV/0!</v>
      </c>
      <c r="AJ170" s="44" t="e">
        <f t="shared" si="9"/>
        <v>#DIV/0!</v>
      </c>
      <c r="AK170" s="43"/>
      <c r="AL170" s="40"/>
      <c r="AM170" s="40"/>
      <c r="AN170" s="40"/>
      <c r="AO170" s="40"/>
      <c r="AP170" s="40"/>
      <c r="AQ170" s="49"/>
      <c r="AR170" s="41"/>
      <c r="AS170" s="41">
        <v>10</v>
      </c>
      <c r="AT170" s="34">
        <f>(J170*10)/100</f>
        <v>0</v>
      </c>
      <c r="AU170" s="43"/>
      <c r="AV170" s="44">
        <v>0</v>
      </c>
      <c r="AW170" s="46">
        <f t="shared" si="10"/>
        <v>0</v>
      </c>
      <c r="AX170" s="46">
        <f>O170</f>
        <v>0</v>
      </c>
      <c r="AY170" s="43"/>
    </row>
    <row r="171" spans="1:51" ht="15.75" customHeight="1" x14ac:dyDescent="0.25">
      <c r="A171" s="47"/>
      <c r="B171" s="40"/>
      <c r="C171" s="41"/>
      <c r="D171" s="39"/>
      <c r="E171" s="43"/>
      <c r="F171" s="40"/>
      <c r="G171" s="41"/>
      <c r="H171" s="43"/>
      <c r="I171" s="43"/>
      <c r="J171" s="44">
        <v>0</v>
      </c>
      <c r="K171" s="44">
        <v>0</v>
      </c>
      <c r="L171" s="55">
        <v>0</v>
      </c>
      <c r="M171" s="55">
        <v>0</v>
      </c>
      <c r="N171" s="44">
        <v>0</v>
      </c>
      <c r="O171" s="34">
        <f t="shared" si="11"/>
        <v>0</v>
      </c>
      <c r="P171" s="34">
        <f t="shared" si="11"/>
        <v>0</v>
      </c>
      <c r="Q171" s="43"/>
      <c r="R171" s="43"/>
      <c r="S171" s="43"/>
      <c r="T171" s="43"/>
      <c r="U171" s="48"/>
      <c r="V171" s="41"/>
      <c r="W171" s="41"/>
      <c r="X171" s="50"/>
      <c r="Y171" s="34" t="e">
        <f>P171/AA171</f>
        <v>#DIV/0!</v>
      </c>
      <c r="Z171" s="44" t="e">
        <f t="shared" si="8"/>
        <v>#DIV/0!</v>
      </c>
      <c r="AA171" s="44">
        <f t="shared" si="2"/>
        <v>0</v>
      </c>
      <c r="AB171" s="44">
        <v>0</v>
      </c>
      <c r="AC171" s="44">
        <v>0</v>
      </c>
      <c r="AD171" s="44">
        <v>0</v>
      </c>
      <c r="AE171" s="44"/>
      <c r="AF171" s="44" t="e">
        <f t="shared" si="3"/>
        <v>#DIV/0!</v>
      </c>
      <c r="AG171" s="44"/>
      <c r="AH171" s="44" t="e">
        <f t="shared" si="4"/>
        <v>#DIV/0!</v>
      </c>
      <c r="AI171" s="44" t="e">
        <f t="shared" si="5"/>
        <v>#DIV/0!</v>
      </c>
      <c r="AJ171" s="44" t="e">
        <f t="shared" si="9"/>
        <v>#DIV/0!</v>
      </c>
      <c r="AK171" s="43"/>
      <c r="AL171" s="40"/>
      <c r="AM171" s="40"/>
      <c r="AN171" s="40"/>
      <c r="AO171" s="40"/>
      <c r="AP171" s="40"/>
      <c r="AQ171" s="49"/>
      <c r="AR171" s="41"/>
      <c r="AS171" s="41">
        <v>10</v>
      </c>
      <c r="AT171" s="34">
        <f>(J171*10)/100</f>
        <v>0</v>
      </c>
      <c r="AU171" s="43"/>
      <c r="AV171" s="44">
        <v>0</v>
      </c>
      <c r="AW171" s="46">
        <f t="shared" si="10"/>
        <v>0</v>
      </c>
      <c r="AX171" s="46">
        <f>O171</f>
        <v>0</v>
      </c>
      <c r="AY171" s="43"/>
    </row>
    <row r="172" spans="1:51" ht="15.75" customHeight="1" x14ac:dyDescent="0.25">
      <c r="A172" s="47"/>
      <c r="B172" s="40"/>
      <c r="C172" s="41"/>
      <c r="D172" s="39"/>
      <c r="E172" s="43"/>
      <c r="F172" s="40"/>
      <c r="G172" s="41"/>
      <c r="H172" s="43"/>
      <c r="I172" s="43"/>
      <c r="J172" s="44">
        <v>0</v>
      </c>
      <c r="K172" s="44">
        <v>0</v>
      </c>
      <c r="L172" s="55">
        <v>0</v>
      </c>
      <c r="M172" s="55">
        <v>0</v>
      </c>
      <c r="N172" s="44">
        <v>0</v>
      </c>
      <c r="O172" s="34">
        <f t="shared" si="11"/>
        <v>0</v>
      </c>
      <c r="P172" s="34">
        <f t="shared" si="11"/>
        <v>0</v>
      </c>
      <c r="Q172" s="43"/>
      <c r="R172" s="43"/>
      <c r="S172" s="43"/>
      <c r="T172" s="43"/>
      <c r="U172" s="48"/>
      <c r="V172" s="41"/>
      <c r="W172" s="41"/>
      <c r="X172" s="50"/>
      <c r="Y172" s="34" t="e">
        <f>P172/AA172</f>
        <v>#DIV/0!</v>
      </c>
      <c r="Z172" s="44" t="e">
        <f t="shared" si="8"/>
        <v>#DIV/0!</v>
      </c>
      <c r="AA172" s="44">
        <f t="shared" si="2"/>
        <v>0</v>
      </c>
      <c r="AB172" s="44">
        <v>0</v>
      </c>
      <c r="AC172" s="44">
        <v>0</v>
      </c>
      <c r="AD172" s="44">
        <v>0</v>
      </c>
      <c r="AE172" s="44"/>
      <c r="AF172" s="44" t="e">
        <f t="shared" si="3"/>
        <v>#DIV/0!</v>
      </c>
      <c r="AG172" s="44"/>
      <c r="AH172" s="44" t="e">
        <f t="shared" si="4"/>
        <v>#DIV/0!</v>
      </c>
      <c r="AI172" s="44" t="e">
        <f t="shared" si="5"/>
        <v>#DIV/0!</v>
      </c>
      <c r="AJ172" s="44" t="e">
        <f t="shared" si="9"/>
        <v>#DIV/0!</v>
      </c>
      <c r="AK172" s="43"/>
      <c r="AL172" s="40"/>
      <c r="AM172" s="40"/>
      <c r="AN172" s="40"/>
      <c r="AO172" s="40"/>
      <c r="AP172" s="40"/>
      <c r="AQ172" s="49"/>
      <c r="AR172" s="41"/>
      <c r="AS172" s="41">
        <v>10</v>
      </c>
      <c r="AT172" s="34">
        <f>(J172*10)/100</f>
        <v>0</v>
      </c>
      <c r="AU172" s="43"/>
      <c r="AV172" s="44">
        <v>0</v>
      </c>
      <c r="AW172" s="46">
        <f t="shared" si="10"/>
        <v>0</v>
      </c>
      <c r="AX172" s="46">
        <f>O172</f>
        <v>0</v>
      </c>
      <c r="AY172" s="43"/>
    </row>
    <row r="173" spans="1:51" ht="15.75" customHeight="1" x14ac:dyDescent="0.25">
      <c r="A173" s="47"/>
      <c r="B173" s="40"/>
      <c r="C173" s="41"/>
      <c r="D173" s="39"/>
      <c r="E173" s="43"/>
      <c r="F173" s="40"/>
      <c r="G173" s="41"/>
      <c r="H173" s="43"/>
      <c r="I173" s="43"/>
      <c r="J173" s="44">
        <v>0</v>
      </c>
      <c r="K173" s="44">
        <v>0</v>
      </c>
      <c r="L173" s="55">
        <v>0</v>
      </c>
      <c r="M173" s="55">
        <v>0</v>
      </c>
      <c r="N173" s="44">
        <v>0</v>
      </c>
      <c r="O173" s="34">
        <f t="shared" si="11"/>
        <v>0</v>
      </c>
      <c r="P173" s="34">
        <f t="shared" si="11"/>
        <v>0</v>
      </c>
      <c r="Q173" s="43"/>
      <c r="R173" s="43"/>
      <c r="S173" s="43"/>
      <c r="T173" s="43"/>
      <c r="U173" s="48"/>
      <c r="V173" s="41"/>
      <c r="W173" s="41"/>
      <c r="X173" s="50"/>
      <c r="Y173" s="34" t="e">
        <f>P173/AA173</f>
        <v>#DIV/0!</v>
      </c>
      <c r="Z173" s="44" t="e">
        <f t="shared" si="8"/>
        <v>#DIV/0!</v>
      </c>
      <c r="AA173" s="44">
        <f t="shared" si="2"/>
        <v>0</v>
      </c>
      <c r="AB173" s="44">
        <v>0</v>
      </c>
      <c r="AC173" s="44">
        <v>0</v>
      </c>
      <c r="AD173" s="44">
        <v>0</v>
      </c>
      <c r="AE173" s="44"/>
      <c r="AF173" s="44" t="e">
        <f t="shared" si="3"/>
        <v>#DIV/0!</v>
      </c>
      <c r="AG173" s="44"/>
      <c r="AH173" s="44" t="e">
        <f t="shared" si="4"/>
        <v>#DIV/0!</v>
      </c>
      <c r="AI173" s="44" t="e">
        <f t="shared" si="5"/>
        <v>#DIV/0!</v>
      </c>
      <c r="AJ173" s="44" t="e">
        <f t="shared" si="9"/>
        <v>#DIV/0!</v>
      </c>
      <c r="AK173" s="43"/>
      <c r="AL173" s="40"/>
      <c r="AM173" s="40"/>
      <c r="AN173" s="40"/>
      <c r="AO173" s="40"/>
      <c r="AP173" s="40"/>
      <c r="AQ173" s="49"/>
      <c r="AR173" s="41"/>
      <c r="AS173" s="41">
        <v>10</v>
      </c>
      <c r="AT173" s="34">
        <f>(J173*10)/100</f>
        <v>0</v>
      </c>
      <c r="AU173" s="43"/>
      <c r="AV173" s="44">
        <v>0</v>
      </c>
      <c r="AW173" s="46">
        <f t="shared" si="10"/>
        <v>0</v>
      </c>
      <c r="AX173" s="46">
        <f>O173</f>
        <v>0</v>
      </c>
      <c r="AY173" s="43"/>
    </row>
    <row r="174" spans="1:51" ht="15.75" customHeight="1" x14ac:dyDescent="0.25">
      <c r="A174" s="47"/>
      <c r="B174" s="40"/>
      <c r="C174" s="41"/>
      <c r="D174" s="39"/>
      <c r="E174" s="43"/>
      <c r="F174" s="40"/>
      <c r="G174" s="41"/>
      <c r="H174" s="43"/>
      <c r="I174" s="43"/>
      <c r="J174" s="44">
        <v>0</v>
      </c>
      <c r="K174" s="44">
        <v>0</v>
      </c>
      <c r="L174" s="55">
        <v>0</v>
      </c>
      <c r="M174" s="55">
        <v>0</v>
      </c>
      <c r="N174" s="44">
        <v>0</v>
      </c>
      <c r="O174" s="34">
        <f t="shared" si="11"/>
        <v>0</v>
      </c>
      <c r="P174" s="34">
        <f t="shared" si="11"/>
        <v>0</v>
      </c>
      <c r="Q174" s="43"/>
      <c r="R174" s="43"/>
      <c r="S174" s="43"/>
      <c r="T174" s="43"/>
      <c r="U174" s="48"/>
      <c r="V174" s="41"/>
      <c r="W174" s="41"/>
      <c r="X174" s="50"/>
      <c r="Y174" s="34" t="e">
        <f>P174/AA174</f>
        <v>#DIV/0!</v>
      </c>
      <c r="Z174" s="44" t="e">
        <f t="shared" si="8"/>
        <v>#DIV/0!</v>
      </c>
      <c r="AA174" s="44">
        <f t="shared" si="2"/>
        <v>0</v>
      </c>
      <c r="AB174" s="44">
        <v>0</v>
      </c>
      <c r="AC174" s="44">
        <v>0</v>
      </c>
      <c r="AD174" s="44">
        <v>0</v>
      </c>
      <c r="AE174" s="44"/>
      <c r="AF174" s="44" t="e">
        <f t="shared" si="3"/>
        <v>#DIV/0!</v>
      </c>
      <c r="AG174" s="44"/>
      <c r="AH174" s="44" t="e">
        <f t="shared" si="4"/>
        <v>#DIV/0!</v>
      </c>
      <c r="AI174" s="44" t="e">
        <f t="shared" si="5"/>
        <v>#DIV/0!</v>
      </c>
      <c r="AJ174" s="44" t="e">
        <f t="shared" si="9"/>
        <v>#DIV/0!</v>
      </c>
      <c r="AK174" s="43"/>
      <c r="AL174" s="40"/>
      <c r="AM174" s="40"/>
      <c r="AN174" s="40"/>
      <c r="AO174" s="40"/>
      <c r="AP174" s="40"/>
      <c r="AQ174" s="49"/>
      <c r="AR174" s="41"/>
      <c r="AS174" s="41">
        <v>10</v>
      </c>
      <c r="AT174" s="34">
        <f>(J174*10)/100</f>
        <v>0</v>
      </c>
      <c r="AU174" s="43"/>
      <c r="AV174" s="44">
        <v>0</v>
      </c>
      <c r="AW174" s="46">
        <f t="shared" si="10"/>
        <v>0</v>
      </c>
      <c r="AX174" s="46">
        <f>O174</f>
        <v>0</v>
      </c>
      <c r="AY174" s="43"/>
    </row>
    <row r="175" spans="1:51" ht="15.75" customHeight="1" x14ac:dyDescent="0.25">
      <c r="A175" s="47"/>
      <c r="B175" s="40"/>
      <c r="C175" s="41"/>
      <c r="D175" s="39"/>
      <c r="E175" s="43"/>
      <c r="F175" s="40"/>
      <c r="G175" s="41"/>
      <c r="H175" s="43"/>
      <c r="I175" s="43"/>
      <c r="J175" s="44">
        <v>0</v>
      </c>
      <c r="K175" s="44">
        <v>0</v>
      </c>
      <c r="L175" s="55">
        <v>0</v>
      </c>
      <c r="M175" s="55">
        <v>0</v>
      </c>
      <c r="N175" s="44">
        <v>0</v>
      </c>
      <c r="O175" s="34">
        <f t="shared" si="11"/>
        <v>0</v>
      </c>
      <c r="P175" s="34">
        <f t="shared" si="11"/>
        <v>0</v>
      </c>
      <c r="Q175" s="43"/>
      <c r="R175" s="43"/>
      <c r="S175" s="43"/>
      <c r="T175" s="43"/>
      <c r="U175" s="48"/>
      <c r="V175" s="41"/>
      <c r="W175" s="41"/>
      <c r="X175" s="50"/>
      <c r="Y175" s="34" t="e">
        <f>P175/AA175</f>
        <v>#DIV/0!</v>
      </c>
      <c r="Z175" s="44" t="e">
        <f t="shared" si="8"/>
        <v>#DIV/0!</v>
      </c>
      <c r="AA175" s="44">
        <f t="shared" si="2"/>
        <v>0</v>
      </c>
      <c r="AB175" s="44">
        <v>0</v>
      </c>
      <c r="AC175" s="44">
        <v>0</v>
      </c>
      <c r="AD175" s="44">
        <v>0</v>
      </c>
      <c r="AE175" s="44"/>
      <c r="AF175" s="44" t="e">
        <f t="shared" si="3"/>
        <v>#DIV/0!</v>
      </c>
      <c r="AG175" s="44"/>
      <c r="AH175" s="44" t="e">
        <f t="shared" si="4"/>
        <v>#DIV/0!</v>
      </c>
      <c r="AI175" s="44" t="e">
        <f t="shared" si="5"/>
        <v>#DIV/0!</v>
      </c>
      <c r="AJ175" s="44" t="e">
        <f t="shared" si="9"/>
        <v>#DIV/0!</v>
      </c>
      <c r="AK175" s="43"/>
      <c r="AL175" s="40"/>
      <c r="AM175" s="40"/>
      <c r="AN175" s="40"/>
      <c r="AO175" s="40"/>
      <c r="AP175" s="40"/>
      <c r="AQ175" s="49"/>
      <c r="AR175" s="41"/>
      <c r="AS175" s="41">
        <v>10</v>
      </c>
      <c r="AT175" s="34">
        <f>(J175*10)/100</f>
        <v>0</v>
      </c>
      <c r="AU175" s="43"/>
      <c r="AV175" s="44">
        <v>0</v>
      </c>
      <c r="AW175" s="46">
        <f t="shared" si="10"/>
        <v>0</v>
      </c>
      <c r="AX175" s="46">
        <f>O175</f>
        <v>0</v>
      </c>
      <c r="AY175" s="43"/>
    </row>
    <row r="176" spans="1:51" ht="15.75" customHeight="1" x14ac:dyDescent="0.25">
      <c r="A176" s="47"/>
      <c r="B176" s="40"/>
      <c r="C176" s="41"/>
      <c r="D176" s="39"/>
      <c r="E176" s="43"/>
      <c r="F176" s="40"/>
      <c r="G176" s="41"/>
      <c r="H176" s="43"/>
      <c r="I176" s="43"/>
      <c r="J176" s="44">
        <v>0</v>
      </c>
      <c r="K176" s="44">
        <v>0</v>
      </c>
      <c r="L176" s="55">
        <v>0</v>
      </c>
      <c r="M176" s="55">
        <v>0</v>
      </c>
      <c r="N176" s="44">
        <v>0</v>
      </c>
      <c r="O176" s="34">
        <f t="shared" si="11"/>
        <v>0</v>
      </c>
      <c r="P176" s="34">
        <f t="shared" si="11"/>
        <v>0</v>
      </c>
      <c r="Q176" s="43"/>
      <c r="R176" s="43"/>
      <c r="S176" s="43"/>
      <c r="T176" s="43"/>
      <c r="U176" s="48"/>
      <c r="V176" s="41"/>
      <c r="W176" s="41"/>
      <c r="X176" s="50"/>
      <c r="Y176" s="34" t="e">
        <f>P176/AA176</f>
        <v>#DIV/0!</v>
      </c>
      <c r="Z176" s="44" t="e">
        <f t="shared" si="8"/>
        <v>#DIV/0!</v>
      </c>
      <c r="AA176" s="44">
        <f t="shared" si="2"/>
        <v>0</v>
      </c>
      <c r="AB176" s="44">
        <v>0</v>
      </c>
      <c r="AC176" s="44">
        <v>0</v>
      </c>
      <c r="AD176" s="44">
        <v>0</v>
      </c>
      <c r="AE176" s="44"/>
      <c r="AF176" s="44" t="e">
        <f t="shared" si="3"/>
        <v>#DIV/0!</v>
      </c>
      <c r="AG176" s="44"/>
      <c r="AH176" s="44" t="e">
        <f t="shared" ref="AH176:AH239" si="12">Y176*AG176</f>
        <v>#DIV/0!</v>
      </c>
      <c r="AI176" s="44" t="e">
        <f t="shared" si="5"/>
        <v>#DIV/0!</v>
      </c>
      <c r="AJ176" s="44" t="e">
        <f t="shared" si="9"/>
        <v>#DIV/0!</v>
      </c>
      <c r="AK176" s="43"/>
      <c r="AL176" s="40"/>
      <c r="AM176" s="40"/>
      <c r="AN176" s="40"/>
      <c r="AO176" s="40"/>
      <c r="AP176" s="40"/>
      <c r="AQ176" s="49"/>
      <c r="AR176" s="41"/>
      <c r="AS176" s="41">
        <v>10</v>
      </c>
      <c r="AT176" s="34">
        <f>(J176*10)/100</f>
        <v>0</v>
      </c>
      <c r="AU176" s="43"/>
      <c r="AV176" s="44">
        <v>0</v>
      </c>
      <c r="AW176" s="46">
        <f t="shared" si="10"/>
        <v>0</v>
      </c>
      <c r="AX176" s="46">
        <f>O176</f>
        <v>0</v>
      </c>
      <c r="AY176" s="43"/>
    </row>
    <row r="177" spans="1:51" ht="15.75" customHeight="1" x14ac:dyDescent="0.25">
      <c r="A177" s="47"/>
      <c r="B177" s="40"/>
      <c r="C177" s="41"/>
      <c r="D177" s="39"/>
      <c r="E177" s="43"/>
      <c r="F177" s="40"/>
      <c r="G177" s="41"/>
      <c r="H177" s="43"/>
      <c r="I177" s="43"/>
      <c r="J177" s="44">
        <v>0</v>
      </c>
      <c r="K177" s="44">
        <v>0</v>
      </c>
      <c r="L177" s="55">
        <v>0</v>
      </c>
      <c r="M177" s="55">
        <v>0</v>
      </c>
      <c r="N177" s="44">
        <v>0</v>
      </c>
      <c r="O177" s="34">
        <f t="shared" si="11"/>
        <v>0</v>
      </c>
      <c r="P177" s="34">
        <f t="shared" si="11"/>
        <v>0</v>
      </c>
      <c r="Q177" s="43"/>
      <c r="R177" s="43"/>
      <c r="S177" s="43"/>
      <c r="T177" s="43"/>
      <c r="U177" s="48"/>
      <c r="V177" s="41"/>
      <c r="W177" s="41"/>
      <c r="X177" s="50"/>
      <c r="Y177" s="34" t="e">
        <f>P177/AA177</f>
        <v>#DIV/0!</v>
      </c>
      <c r="Z177" s="44" t="e">
        <f t="shared" si="8"/>
        <v>#DIV/0!</v>
      </c>
      <c r="AA177" s="44">
        <f t="shared" si="2"/>
        <v>0</v>
      </c>
      <c r="AB177" s="44">
        <v>0</v>
      </c>
      <c r="AC177" s="44">
        <v>0</v>
      </c>
      <c r="AD177" s="44">
        <v>0</v>
      </c>
      <c r="AE177" s="44"/>
      <c r="AF177" s="44" t="e">
        <f t="shared" si="3"/>
        <v>#DIV/0!</v>
      </c>
      <c r="AG177" s="44"/>
      <c r="AH177" s="44" t="e">
        <f t="shared" si="12"/>
        <v>#DIV/0!</v>
      </c>
      <c r="AI177" s="44" t="e">
        <f t="shared" si="5"/>
        <v>#DIV/0!</v>
      </c>
      <c r="AJ177" s="44" t="e">
        <f t="shared" si="9"/>
        <v>#DIV/0!</v>
      </c>
      <c r="AK177" s="43"/>
      <c r="AL177" s="40"/>
      <c r="AM177" s="40"/>
      <c r="AN177" s="40"/>
      <c r="AO177" s="40"/>
      <c r="AP177" s="40"/>
      <c r="AQ177" s="49"/>
      <c r="AR177" s="41"/>
      <c r="AS177" s="41">
        <v>10</v>
      </c>
      <c r="AT177" s="34">
        <f>(J177*10)/100</f>
        <v>0</v>
      </c>
      <c r="AU177" s="43"/>
      <c r="AV177" s="44">
        <v>0</v>
      </c>
      <c r="AW177" s="46">
        <f t="shared" si="10"/>
        <v>0</v>
      </c>
      <c r="AX177" s="46">
        <f>O177</f>
        <v>0</v>
      </c>
      <c r="AY177" s="43"/>
    </row>
    <row r="178" spans="1:51" ht="15.75" customHeight="1" x14ac:dyDescent="0.25">
      <c r="A178" s="47"/>
      <c r="B178" s="40"/>
      <c r="C178" s="41"/>
      <c r="D178" s="39"/>
      <c r="E178" s="43"/>
      <c r="F178" s="40"/>
      <c r="G178" s="41"/>
      <c r="H178" s="43"/>
      <c r="I178" s="43"/>
      <c r="J178" s="44">
        <v>0</v>
      </c>
      <c r="K178" s="44">
        <v>0</v>
      </c>
      <c r="L178" s="55">
        <v>0</v>
      </c>
      <c r="M178" s="55">
        <v>0</v>
      </c>
      <c r="N178" s="44">
        <v>0</v>
      </c>
      <c r="O178" s="34">
        <f t="shared" si="11"/>
        <v>0</v>
      </c>
      <c r="P178" s="34">
        <f t="shared" si="11"/>
        <v>0</v>
      </c>
      <c r="Q178" s="43"/>
      <c r="R178" s="43"/>
      <c r="S178" s="43"/>
      <c r="T178" s="43"/>
      <c r="U178" s="48"/>
      <c r="V178" s="41"/>
      <c r="W178" s="41"/>
      <c r="X178" s="50"/>
      <c r="Y178" s="34" t="e">
        <f>P178/AA178</f>
        <v>#DIV/0!</v>
      </c>
      <c r="Z178" s="44" t="e">
        <f t="shared" si="8"/>
        <v>#DIV/0!</v>
      </c>
      <c r="AA178" s="44">
        <f t="shared" si="2"/>
        <v>0</v>
      </c>
      <c r="AB178" s="44">
        <v>0</v>
      </c>
      <c r="AC178" s="44">
        <v>0</v>
      </c>
      <c r="AD178" s="44">
        <v>0</v>
      </c>
      <c r="AE178" s="44"/>
      <c r="AF178" s="44" t="e">
        <f t="shared" si="3"/>
        <v>#DIV/0!</v>
      </c>
      <c r="AG178" s="44"/>
      <c r="AH178" s="44" t="e">
        <f t="shared" si="12"/>
        <v>#DIV/0!</v>
      </c>
      <c r="AI178" s="44" t="e">
        <f t="shared" si="5"/>
        <v>#DIV/0!</v>
      </c>
      <c r="AJ178" s="44" t="e">
        <f t="shared" si="9"/>
        <v>#DIV/0!</v>
      </c>
      <c r="AK178" s="43"/>
      <c r="AL178" s="40"/>
      <c r="AM178" s="40"/>
      <c r="AN178" s="40"/>
      <c r="AO178" s="40"/>
      <c r="AP178" s="40"/>
      <c r="AQ178" s="49"/>
      <c r="AR178" s="41"/>
      <c r="AS178" s="41">
        <v>10</v>
      </c>
      <c r="AT178" s="34">
        <f>(J178*10)/100</f>
        <v>0</v>
      </c>
      <c r="AU178" s="43"/>
      <c r="AV178" s="44">
        <v>0</v>
      </c>
      <c r="AW178" s="46">
        <f t="shared" si="10"/>
        <v>0</v>
      </c>
      <c r="AX178" s="46">
        <f>O178</f>
        <v>0</v>
      </c>
      <c r="AY178" s="43"/>
    </row>
    <row r="179" spans="1:51" ht="15.75" customHeight="1" x14ac:dyDescent="0.25">
      <c r="A179" s="47"/>
      <c r="B179" s="40"/>
      <c r="C179" s="41"/>
      <c r="D179" s="39"/>
      <c r="E179" s="43"/>
      <c r="F179" s="40"/>
      <c r="G179" s="41"/>
      <c r="H179" s="43"/>
      <c r="I179" s="43"/>
      <c r="J179" s="44">
        <v>0</v>
      </c>
      <c r="K179" s="44">
        <v>0</v>
      </c>
      <c r="L179" s="55">
        <v>0</v>
      </c>
      <c r="M179" s="55">
        <v>0</v>
      </c>
      <c r="N179" s="44">
        <v>0</v>
      </c>
      <c r="O179" s="34">
        <f t="shared" si="11"/>
        <v>0</v>
      </c>
      <c r="P179" s="34">
        <f t="shared" si="11"/>
        <v>0</v>
      </c>
      <c r="Q179" s="43"/>
      <c r="R179" s="43"/>
      <c r="S179" s="43"/>
      <c r="T179" s="43"/>
      <c r="U179" s="48"/>
      <c r="V179" s="41"/>
      <c r="W179" s="41"/>
      <c r="X179" s="50"/>
      <c r="Y179" s="34" t="e">
        <f>P179/AA179</f>
        <v>#DIV/0!</v>
      </c>
      <c r="Z179" s="44" t="e">
        <f t="shared" si="8"/>
        <v>#DIV/0!</v>
      </c>
      <c r="AA179" s="44">
        <f t="shared" si="2"/>
        <v>0</v>
      </c>
      <c r="AB179" s="44">
        <v>0</v>
      </c>
      <c r="AC179" s="44">
        <v>0</v>
      </c>
      <c r="AD179" s="44">
        <v>0</v>
      </c>
      <c r="AE179" s="44"/>
      <c r="AF179" s="44" t="e">
        <f t="shared" si="3"/>
        <v>#DIV/0!</v>
      </c>
      <c r="AG179" s="44"/>
      <c r="AH179" s="44" t="e">
        <f t="shared" si="12"/>
        <v>#DIV/0!</v>
      </c>
      <c r="AI179" s="44" t="e">
        <f t="shared" si="5"/>
        <v>#DIV/0!</v>
      </c>
      <c r="AJ179" s="44" t="e">
        <f t="shared" si="9"/>
        <v>#DIV/0!</v>
      </c>
      <c r="AK179" s="43"/>
      <c r="AL179" s="40"/>
      <c r="AM179" s="40"/>
      <c r="AN179" s="40"/>
      <c r="AO179" s="40"/>
      <c r="AP179" s="40"/>
      <c r="AQ179" s="49"/>
      <c r="AR179" s="41"/>
      <c r="AS179" s="41">
        <v>10</v>
      </c>
      <c r="AT179" s="34">
        <f>(J179*10)/100</f>
        <v>0</v>
      </c>
      <c r="AU179" s="43"/>
      <c r="AV179" s="44">
        <v>0</v>
      </c>
      <c r="AW179" s="46">
        <f t="shared" si="10"/>
        <v>0</v>
      </c>
      <c r="AX179" s="46">
        <f>O179</f>
        <v>0</v>
      </c>
      <c r="AY179" s="43"/>
    </row>
    <row r="180" spans="1:51" ht="15.75" customHeight="1" x14ac:dyDescent="0.25">
      <c r="A180" s="47"/>
      <c r="B180" s="40"/>
      <c r="C180" s="41"/>
      <c r="D180" s="39"/>
      <c r="E180" s="43"/>
      <c r="F180" s="40"/>
      <c r="G180" s="41"/>
      <c r="H180" s="43"/>
      <c r="I180" s="43"/>
      <c r="J180" s="44">
        <v>0</v>
      </c>
      <c r="K180" s="44">
        <v>0</v>
      </c>
      <c r="L180" s="55">
        <v>0</v>
      </c>
      <c r="M180" s="55">
        <v>0</v>
      </c>
      <c r="N180" s="44">
        <v>0</v>
      </c>
      <c r="O180" s="34">
        <f t="shared" si="11"/>
        <v>0</v>
      </c>
      <c r="P180" s="34">
        <f t="shared" si="11"/>
        <v>0</v>
      </c>
      <c r="Q180" s="43"/>
      <c r="R180" s="43"/>
      <c r="S180" s="43"/>
      <c r="T180" s="43"/>
      <c r="U180" s="48"/>
      <c r="V180" s="41"/>
      <c r="W180" s="41"/>
      <c r="X180" s="50"/>
      <c r="Y180" s="34" t="e">
        <f>P180/AA180</f>
        <v>#DIV/0!</v>
      </c>
      <c r="Z180" s="44" t="e">
        <f t="shared" si="8"/>
        <v>#DIV/0!</v>
      </c>
      <c r="AA180" s="44">
        <f t="shared" si="2"/>
        <v>0</v>
      </c>
      <c r="AB180" s="44">
        <v>0</v>
      </c>
      <c r="AC180" s="44">
        <v>0</v>
      </c>
      <c r="AD180" s="44">
        <v>0</v>
      </c>
      <c r="AE180" s="44"/>
      <c r="AF180" s="44" t="e">
        <f t="shared" si="3"/>
        <v>#DIV/0!</v>
      </c>
      <c r="AG180" s="44"/>
      <c r="AH180" s="44" t="e">
        <f t="shared" si="12"/>
        <v>#DIV/0!</v>
      </c>
      <c r="AI180" s="44" t="e">
        <f t="shared" si="5"/>
        <v>#DIV/0!</v>
      </c>
      <c r="AJ180" s="44" t="e">
        <f t="shared" si="9"/>
        <v>#DIV/0!</v>
      </c>
      <c r="AK180" s="43"/>
      <c r="AL180" s="40"/>
      <c r="AM180" s="40"/>
      <c r="AN180" s="40"/>
      <c r="AO180" s="40"/>
      <c r="AP180" s="40"/>
      <c r="AQ180" s="49"/>
      <c r="AR180" s="41"/>
      <c r="AS180" s="41">
        <v>10</v>
      </c>
      <c r="AT180" s="34">
        <f>(J180*10)/100</f>
        <v>0</v>
      </c>
      <c r="AU180" s="43"/>
      <c r="AV180" s="44">
        <v>0</v>
      </c>
      <c r="AW180" s="46">
        <f t="shared" si="10"/>
        <v>0</v>
      </c>
      <c r="AX180" s="46">
        <f>O180</f>
        <v>0</v>
      </c>
      <c r="AY180" s="43"/>
    </row>
    <row r="181" spans="1:51" ht="15.75" customHeight="1" x14ac:dyDescent="0.25">
      <c r="A181" s="47"/>
      <c r="B181" s="40"/>
      <c r="C181" s="41"/>
      <c r="D181" s="39"/>
      <c r="E181" s="43"/>
      <c r="F181" s="40"/>
      <c r="G181" s="41"/>
      <c r="H181" s="43"/>
      <c r="I181" s="43"/>
      <c r="J181" s="44">
        <v>0</v>
      </c>
      <c r="K181" s="44">
        <v>0</v>
      </c>
      <c r="L181" s="55">
        <v>0</v>
      </c>
      <c r="M181" s="55">
        <v>0</v>
      </c>
      <c r="N181" s="44">
        <v>0</v>
      </c>
      <c r="O181" s="34">
        <f t="shared" si="11"/>
        <v>0</v>
      </c>
      <c r="P181" s="34">
        <f t="shared" si="11"/>
        <v>0</v>
      </c>
      <c r="Q181" s="43"/>
      <c r="R181" s="43"/>
      <c r="S181" s="43"/>
      <c r="T181" s="43"/>
      <c r="U181" s="48"/>
      <c r="V181" s="41"/>
      <c r="W181" s="41"/>
      <c r="X181" s="50"/>
      <c r="Y181" s="34" t="e">
        <f>P181/AA181</f>
        <v>#DIV/0!</v>
      </c>
      <c r="Z181" s="44" t="e">
        <f t="shared" si="8"/>
        <v>#DIV/0!</v>
      </c>
      <c r="AA181" s="44">
        <f t="shared" si="2"/>
        <v>0</v>
      </c>
      <c r="AB181" s="44">
        <v>0</v>
      </c>
      <c r="AC181" s="44">
        <v>0</v>
      </c>
      <c r="AD181" s="44">
        <v>0</v>
      </c>
      <c r="AE181" s="44"/>
      <c r="AF181" s="44" t="e">
        <f t="shared" si="3"/>
        <v>#DIV/0!</v>
      </c>
      <c r="AG181" s="44"/>
      <c r="AH181" s="44" t="e">
        <f t="shared" si="12"/>
        <v>#DIV/0!</v>
      </c>
      <c r="AI181" s="44" t="e">
        <f t="shared" si="5"/>
        <v>#DIV/0!</v>
      </c>
      <c r="AJ181" s="44" t="e">
        <f t="shared" si="9"/>
        <v>#DIV/0!</v>
      </c>
      <c r="AK181" s="43"/>
      <c r="AL181" s="40"/>
      <c r="AM181" s="40"/>
      <c r="AN181" s="40"/>
      <c r="AO181" s="40"/>
      <c r="AP181" s="40"/>
      <c r="AQ181" s="49"/>
      <c r="AR181" s="41"/>
      <c r="AS181" s="41">
        <v>10</v>
      </c>
      <c r="AT181" s="34">
        <f>(J181*10)/100</f>
        <v>0</v>
      </c>
      <c r="AU181" s="43"/>
      <c r="AV181" s="44">
        <v>0</v>
      </c>
      <c r="AW181" s="46">
        <f t="shared" si="10"/>
        <v>0</v>
      </c>
      <c r="AX181" s="46">
        <f>O181</f>
        <v>0</v>
      </c>
      <c r="AY181" s="43"/>
    </row>
    <row r="182" spans="1:51" ht="15.75" customHeight="1" x14ac:dyDescent="0.25">
      <c r="A182" s="47"/>
      <c r="B182" s="40"/>
      <c r="C182" s="41"/>
      <c r="D182" s="39"/>
      <c r="E182" s="43"/>
      <c r="F182" s="40"/>
      <c r="G182" s="41"/>
      <c r="H182" s="43"/>
      <c r="I182" s="43"/>
      <c r="J182" s="44">
        <v>0</v>
      </c>
      <c r="K182" s="44">
        <v>0</v>
      </c>
      <c r="L182" s="55">
        <v>0</v>
      </c>
      <c r="M182" s="55">
        <v>0</v>
      </c>
      <c r="N182" s="44">
        <v>0</v>
      </c>
      <c r="O182" s="34">
        <f t="shared" si="11"/>
        <v>0</v>
      </c>
      <c r="P182" s="34">
        <f t="shared" si="11"/>
        <v>0</v>
      </c>
      <c r="Q182" s="43"/>
      <c r="R182" s="43"/>
      <c r="S182" s="43"/>
      <c r="T182" s="43"/>
      <c r="U182" s="48"/>
      <c r="V182" s="41"/>
      <c r="W182" s="41"/>
      <c r="X182" s="50"/>
      <c r="Y182" s="34" t="e">
        <f>P182/AA182</f>
        <v>#DIV/0!</v>
      </c>
      <c r="Z182" s="44" t="e">
        <f t="shared" si="8"/>
        <v>#DIV/0!</v>
      </c>
      <c r="AA182" s="44">
        <f t="shared" si="2"/>
        <v>0</v>
      </c>
      <c r="AB182" s="44">
        <v>0</v>
      </c>
      <c r="AC182" s="44">
        <v>0</v>
      </c>
      <c r="AD182" s="44">
        <v>0</v>
      </c>
      <c r="AE182" s="44"/>
      <c r="AF182" s="44" t="e">
        <f t="shared" si="3"/>
        <v>#DIV/0!</v>
      </c>
      <c r="AG182" s="44"/>
      <c r="AH182" s="44" t="e">
        <f t="shared" si="12"/>
        <v>#DIV/0!</v>
      </c>
      <c r="AI182" s="44" t="e">
        <f t="shared" si="5"/>
        <v>#DIV/0!</v>
      </c>
      <c r="AJ182" s="44" t="e">
        <f t="shared" si="9"/>
        <v>#DIV/0!</v>
      </c>
      <c r="AK182" s="43"/>
      <c r="AL182" s="40"/>
      <c r="AM182" s="40"/>
      <c r="AN182" s="40"/>
      <c r="AO182" s="40"/>
      <c r="AP182" s="40"/>
      <c r="AQ182" s="49"/>
      <c r="AR182" s="41"/>
      <c r="AS182" s="41">
        <v>10</v>
      </c>
      <c r="AT182" s="34">
        <f>(J182*10)/100</f>
        <v>0</v>
      </c>
      <c r="AU182" s="43"/>
      <c r="AV182" s="44">
        <v>0</v>
      </c>
      <c r="AW182" s="46">
        <f t="shared" si="10"/>
        <v>0</v>
      </c>
      <c r="AX182" s="46">
        <f>O182</f>
        <v>0</v>
      </c>
      <c r="AY182" s="43"/>
    </row>
    <row r="183" spans="1:51" ht="15.75" customHeight="1" x14ac:dyDescent="0.25">
      <c r="A183" s="47"/>
      <c r="B183" s="40"/>
      <c r="C183" s="41"/>
      <c r="D183" s="39"/>
      <c r="E183" s="43"/>
      <c r="F183" s="40"/>
      <c r="G183" s="41"/>
      <c r="H183" s="43"/>
      <c r="I183" s="43"/>
      <c r="J183" s="44">
        <v>0</v>
      </c>
      <c r="K183" s="44">
        <v>0</v>
      </c>
      <c r="L183" s="55">
        <v>0</v>
      </c>
      <c r="M183" s="55">
        <v>0</v>
      </c>
      <c r="N183" s="44">
        <v>0</v>
      </c>
      <c r="O183" s="34">
        <f t="shared" si="11"/>
        <v>0</v>
      </c>
      <c r="P183" s="34">
        <f t="shared" si="11"/>
        <v>0</v>
      </c>
      <c r="Q183" s="43"/>
      <c r="R183" s="43"/>
      <c r="S183" s="43"/>
      <c r="T183" s="43"/>
      <c r="U183" s="48"/>
      <c r="V183" s="41"/>
      <c r="W183" s="41"/>
      <c r="X183" s="50"/>
      <c r="Y183" s="34" t="e">
        <f>P183/AA183</f>
        <v>#DIV/0!</v>
      </c>
      <c r="Z183" s="44" t="e">
        <f t="shared" si="8"/>
        <v>#DIV/0!</v>
      </c>
      <c r="AA183" s="44">
        <f t="shared" si="2"/>
        <v>0</v>
      </c>
      <c r="AB183" s="44">
        <v>0</v>
      </c>
      <c r="AC183" s="44">
        <v>0</v>
      </c>
      <c r="AD183" s="44">
        <v>0</v>
      </c>
      <c r="AE183" s="44"/>
      <c r="AF183" s="44" t="e">
        <f t="shared" ref="AF183:AF246" si="13">Y183*AE183</f>
        <v>#DIV/0!</v>
      </c>
      <c r="AG183" s="44"/>
      <c r="AH183" s="44" t="e">
        <f t="shared" si="12"/>
        <v>#DIV/0!</v>
      </c>
      <c r="AI183" s="44" t="e">
        <f t="shared" si="5"/>
        <v>#DIV/0!</v>
      </c>
      <c r="AJ183" s="44" t="e">
        <f t="shared" si="9"/>
        <v>#DIV/0!</v>
      </c>
      <c r="AK183" s="43"/>
      <c r="AL183" s="40"/>
      <c r="AM183" s="40"/>
      <c r="AN183" s="40"/>
      <c r="AO183" s="40"/>
      <c r="AP183" s="40"/>
      <c r="AQ183" s="49"/>
      <c r="AR183" s="41"/>
      <c r="AS183" s="41">
        <v>10</v>
      </c>
      <c r="AT183" s="34">
        <f>(J183*10)/100</f>
        <v>0</v>
      </c>
      <c r="AU183" s="43"/>
      <c r="AV183" s="44">
        <v>0</v>
      </c>
      <c r="AW183" s="46">
        <f t="shared" si="10"/>
        <v>0</v>
      </c>
      <c r="AX183" s="46">
        <f>O183</f>
        <v>0</v>
      </c>
      <c r="AY183" s="43"/>
    </row>
    <row r="184" spans="1:51" ht="15.75" customHeight="1" x14ac:dyDescent="0.25">
      <c r="A184" s="47"/>
      <c r="B184" s="40"/>
      <c r="C184" s="41"/>
      <c r="D184" s="39"/>
      <c r="E184" s="43"/>
      <c r="F184" s="40"/>
      <c r="G184" s="41"/>
      <c r="H184" s="43"/>
      <c r="I184" s="43"/>
      <c r="J184" s="44">
        <v>0</v>
      </c>
      <c r="K184" s="44">
        <v>0</v>
      </c>
      <c r="L184" s="55">
        <v>0</v>
      </c>
      <c r="M184" s="55">
        <v>0</v>
      </c>
      <c r="N184" s="44">
        <v>0</v>
      </c>
      <c r="O184" s="34">
        <f t="shared" si="11"/>
        <v>0</v>
      </c>
      <c r="P184" s="34">
        <f t="shared" si="11"/>
        <v>0</v>
      </c>
      <c r="Q184" s="43"/>
      <c r="R184" s="43"/>
      <c r="S184" s="43"/>
      <c r="T184" s="43"/>
      <c r="U184" s="48"/>
      <c r="V184" s="41"/>
      <c r="W184" s="41"/>
      <c r="X184" s="50"/>
      <c r="Y184" s="34" t="e">
        <f>P184/AA184</f>
        <v>#DIV/0!</v>
      </c>
      <c r="Z184" s="44" t="e">
        <f t="shared" si="8"/>
        <v>#DIV/0!</v>
      </c>
      <c r="AA184" s="44">
        <f t="shared" ref="AA184:AA247" si="14">AB184+AC184+AD184</f>
        <v>0</v>
      </c>
      <c r="AB184" s="44">
        <v>0</v>
      </c>
      <c r="AC184" s="44">
        <v>0</v>
      </c>
      <c r="AD184" s="44">
        <v>0</v>
      </c>
      <c r="AE184" s="44"/>
      <c r="AF184" s="44" t="e">
        <f t="shared" si="13"/>
        <v>#DIV/0!</v>
      </c>
      <c r="AG184" s="44"/>
      <c r="AH184" s="44" t="e">
        <f t="shared" si="12"/>
        <v>#DIV/0!</v>
      </c>
      <c r="AI184" s="44" t="e">
        <f t="shared" si="5"/>
        <v>#DIV/0!</v>
      </c>
      <c r="AJ184" s="44" t="e">
        <f t="shared" si="9"/>
        <v>#DIV/0!</v>
      </c>
      <c r="AK184" s="43"/>
      <c r="AL184" s="40"/>
      <c r="AM184" s="40"/>
      <c r="AN184" s="40"/>
      <c r="AO184" s="40"/>
      <c r="AP184" s="40"/>
      <c r="AQ184" s="49"/>
      <c r="AR184" s="41"/>
      <c r="AS184" s="41">
        <v>10</v>
      </c>
      <c r="AT184" s="34">
        <f>(J184*10)/100</f>
        <v>0</v>
      </c>
      <c r="AU184" s="43"/>
      <c r="AV184" s="44">
        <v>0</v>
      </c>
      <c r="AW184" s="46">
        <f t="shared" si="10"/>
        <v>0</v>
      </c>
      <c r="AX184" s="46">
        <f>O184</f>
        <v>0</v>
      </c>
      <c r="AY184" s="43"/>
    </row>
    <row r="185" spans="1:51" ht="15.75" customHeight="1" x14ac:dyDescent="0.25">
      <c r="A185" s="47"/>
      <c r="B185" s="40"/>
      <c r="C185" s="41"/>
      <c r="D185" s="39"/>
      <c r="E185" s="43"/>
      <c r="F185" s="40"/>
      <c r="G185" s="41"/>
      <c r="H185" s="43"/>
      <c r="I185" s="43"/>
      <c r="J185" s="44">
        <v>0</v>
      </c>
      <c r="K185" s="44">
        <v>0</v>
      </c>
      <c r="L185" s="55">
        <v>0</v>
      </c>
      <c r="M185" s="55">
        <v>0</v>
      </c>
      <c r="N185" s="44">
        <v>0</v>
      </c>
      <c r="O185" s="34">
        <f t="shared" si="11"/>
        <v>0</v>
      </c>
      <c r="P185" s="34">
        <f t="shared" si="11"/>
        <v>0</v>
      </c>
      <c r="Q185" s="43"/>
      <c r="R185" s="43"/>
      <c r="S185" s="43"/>
      <c r="T185" s="43"/>
      <c r="U185" s="48"/>
      <c r="V185" s="41"/>
      <c r="W185" s="41"/>
      <c r="X185" s="50"/>
      <c r="Y185" s="34" t="e">
        <f>P185/AA185</f>
        <v>#DIV/0!</v>
      </c>
      <c r="Z185" s="44" t="e">
        <f t="shared" si="8"/>
        <v>#DIV/0!</v>
      </c>
      <c r="AA185" s="44">
        <f t="shared" si="14"/>
        <v>0</v>
      </c>
      <c r="AB185" s="44">
        <v>0</v>
      </c>
      <c r="AC185" s="44">
        <v>0</v>
      </c>
      <c r="AD185" s="44">
        <v>0</v>
      </c>
      <c r="AE185" s="44"/>
      <c r="AF185" s="44" t="e">
        <f t="shared" si="13"/>
        <v>#DIV/0!</v>
      </c>
      <c r="AG185" s="44"/>
      <c r="AH185" s="44" t="e">
        <f t="shared" si="12"/>
        <v>#DIV/0!</v>
      </c>
      <c r="AI185" s="44" t="e">
        <f t="shared" si="5"/>
        <v>#DIV/0!</v>
      </c>
      <c r="AJ185" s="44" t="e">
        <f t="shared" si="9"/>
        <v>#DIV/0!</v>
      </c>
      <c r="AK185" s="43"/>
      <c r="AL185" s="40"/>
      <c r="AM185" s="40"/>
      <c r="AN185" s="40"/>
      <c r="AO185" s="40"/>
      <c r="AP185" s="40"/>
      <c r="AQ185" s="49"/>
      <c r="AR185" s="41"/>
      <c r="AS185" s="41">
        <v>10</v>
      </c>
      <c r="AT185" s="34">
        <f>(J185*10)/100</f>
        <v>0</v>
      </c>
      <c r="AU185" s="43"/>
      <c r="AV185" s="44">
        <v>0</v>
      </c>
      <c r="AW185" s="46">
        <f t="shared" si="10"/>
        <v>0</v>
      </c>
      <c r="AX185" s="46">
        <f>O185</f>
        <v>0</v>
      </c>
      <c r="AY185" s="43"/>
    </row>
    <row r="186" spans="1:51" ht="15.75" customHeight="1" x14ac:dyDescent="0.25">
      <c r="A186" s="47"/>
      <c r="B186" s="40"/>
      <c r="C186" s="41"/>
      <c r="D186" s="39"/>
      <c r="E186" s="43"/>
      <c r="F186" s="40"/>
      <c r="G186" s="41"/>
      <c r="H186" s="43"/>
      <c r="I186" s="43"/>
      <c r="J186" s="44">
        <v>0</v>
      </c>
      <c r="K186" s="44">
        <v>0</v>
      </c>
      <c r="L186" s="55">
        <v>0</v>
      </c>
      <c r="M186" s="55">
        <v>0</v>
      </c>
      <c r="N186" s="44">
        <v>0</v>
      </c>
      <c r="O186" s="34">
        <f t="shared" si="11"/>
        <v>0</v>
      </c>
      <c r="P186" s="34">
        <f t="shared" si="11"/>
        <v>0</v>
      </c>
      <c r="Q186" s="43"/>
      <c r="R186" s="43"/>
      <c r="S186" s="43"/>
      <c r="T186" s="43"/>
      <c r="U186" s="48"/>
      <c r="V186" s="41"/>
      <c r="W186" s="41"/>
      <c r="X186" s="50"/>
      <c r="Y186" s="34" t="e">
        <f>P186/AA186</f>
        <v>#DIV/0!</v>
      </c>
      <c r="Z186" s="44" t="e">
        <f t="shared" si="8"/>
        <v>#DIV/0!</v>
      </c>
      <c r="AA186" s="44">
        <f t="shared" si="14"/>
        <v>0</v>
      </c>
      <c r="AB186" s="44">
        <v>0</v>
      </c>
      <c r="AC186" s="44">
        <v>0</v>
      </c>
      <c r="AD186" s="44">
        <v>0</v>
      </c>
      <c r="AE186" s="44"/>
      <c r="AF186" s="44" t="e">
        <f t="shared" si="13"/>
        <v>#DIV/0!</v>
      </c>
      <c r="AG186" s="44"/>
      <c r="AH186" s="44" t="e">
        <f t="shared" si="12"/>
        <v>#DIV/0!</v>
      </c>
      <c r="AI186" s="44" t="e">
        <f t="shared" si="5"/>
        <v>#DIV/0!</v>
      </c>
      <c r="AJ186" s="44" t="e">
        <f t="shared" si="9"/>
        <v>#DIV/0!</v>
      </c>
      <c r="AK186" s="43"/>
      <c r="AL186" s="40"/>
      <c r="AM186" s="40"/>
      <c r="AN186" s="40"/>
      <c r="AO186" s="40"/>
      <c r="AP186" s="40"/>
      <c r="AQ186" s="49"/>
      <c r="AR186" s="41"/>
      <c r="AS186" s="41">
        <v>10</v>
      </c>
      <c r="AT186" s="34">
        <f>(J186*10)/100</f>
        <v>0</v>
      </c>
      <c r="AU186" s="43"/>
      <c r="AV186" s="44">
        <v>0</v>
      </c>
      <c r="AW186" s="46">
        <f t="shared" si="10"/>
        <v>0</v>
      </c>
      <c r="AX186" s="46">
        <f>O186</f>
        <v>0</v>
      </c>
      <c r="AY186" s="43"/>
    </row>
    <row r="187" spans="1:51" ht="15.75" customHeight="1" x14ac:dyDescent="0.25">
      <c r="A187" s="47"/>
      <c r="B187" s="40"/>
      <c r="C187" s="41"/>
      <c r="D187" s="39"/>
      <c r="E187" s="43"/>
      <c r="F187" s="40"/>
      <c r="G187" s="41"/>
      <c r="H187" s="43"/>
      <c r="I187" s="43"/>
      <c r="J187" s="44">
        <v>0</v>
      </c>
      <c r="K187" s="44">
        <v>0</v>
      </c>
      <c r="L187" s="55">
        <v>0</v>
      </c>
      <c r="M187" s="55">
        <v>0</v>
      </c>
      <c r="N187" s="44">
        <v>0</v>
      </c>
      <c r="O187" s="34">
        <f t="shared" si="11"/>
        <v>0</v>
      </c>
      <c r="P187" s="34">
        <f t="shared" si="11"/>
        <v>0</v>
      </c>
      <c r="Q187" s="43"/>
      <c r="R187" s="43"/>
      <c r="S187" s="43"/>
      <c r="T187" s="43"/>
      <c r="U187" s="48"/>
      <c r="V187" s="41"/>
      <c r="W187" s="41"/>
      <c r="X187" s="50"/>
      <c r="Y187" s="34" t="e">
        <f>P187/AA187</f>
        <v>#DIV/0!</v>
      </c>
      <c r="Z187" s="44" t="e">
        <f t="shared" si="8"/>
        <v>#DIV/0!</v>
      </c>
      <c r="AA187" s="44">
        <f t="shared" si="14"/>
        <v>0</v>
      </c>
      <c r="AB187" s="44">
        <v>0</v>
      </c>
      <c r="AC187" s="44">
        <v>0</v>
      </c>
      <c r="AD187" s="44">
        <v>0</v>
      </c>
      <c r="AE187" s="44"/>
      <c r="AF187" s="44" t="e">
        <f t="shared" si="13"/>
        <v>#DIV/0!</v>
      </c>
      <c r="AG187" s="44"/>
      <c r="AH187" s="44" t="e">
        <f t="shared" si="12"/>
        <v>#DIV/0!</v>
      </c>
      <c r="AI187" s="44" t="e">
        <f t="shared" si="5"/>
        <v>#DIV/0!</v>
      </c>
      <c r="AJ187" s="44" t="e">
        <f t="shared" si="9"/>
        <v>#DIV/0!</v>
      </c>
      <c r="AK187" s="43"/>
      <c r="AL187" s="40"/>
      <c r="AM187" s="40"/>
      <c r="AN187" s="40"/>
      <c r="AO187" s="40"/>
      <c r="AP187" s="40"/>
      <c r="AQ187" s="49"/>
      <c r="AR187" s="41"/>
      <c r="AS187" s="41">
        <v>10</v>
      </c>
      <c r="AT187" s="34">
        <f>(J187*10)/100</f>
        <v>0</v>
      </c>
      <c r="AU187" s="43"/>
      <c r="AV187" s="44">
        <v>0</v>
      </c>
      <c r="AW187" s="46">
        <f t="shared" si="10"/>
        <v>0</v>
      </c>
      <c r="AX187" s="46">
        <f>O187</f>
        <v>0</v>
      </c>
      <c r="AY187" s="43"/>
    </row>
    <row r="188" spans="1:51" ht="15.75" customHeight="1" x14ac:dyDescent="0.25">
      <c r="A188" s="47"/>
      <c r="B188" s="40"/>
      <c r="C188" s="41"/>
      <c r="D188" s="39"/>
      <c r="E188" s="43"/>
      <c r="F188" s="40"/>
      <c r="G188" s="41"/>
      <c r="H188" s="43"/>
      <c r="I188" s="43"/>
      <c r="J188" s="44">
        <v>0</v>
      </c>
      <c r="K188" s="44">
        <v>0</v>
      </c>
      <c r="L188" s="55">
        <v>0</v>
      </c>
      <c r="M188" s="55">
        <v>0</v>
      </c>
      <c r="N188" s="44">
        <v>0</v>
      </c>
      <c r="O188" s="34">
        <f t="shared" si="11"/>
        <v>0</v>
      </c>
      <c r="P188" s="34">
        <f t="shared" si="11"/>
        <v>0</v>
      </c>
      <c r="Q188" s="43"/>
      <c r="R188" s="43"/>
      <c r="S188" s="43"/>
      <c r="T188" s="43"/>
      <c r="U188" s="48"/>
      <c r="V188" s="41"/>
      <c r="W188" s="41"/>
      <c r="X188" s="50"/>
      <c r="Y188" s="34" t="e">
        <f>P188/AA188</f>
        <v>#DIV/0!</v>
      </c>
      <c r="Z188" s="44" t="e">
        <f t="shared" si="8"/>
        <v>#DIV/0!</v>
      </c>
      <c r="AA188" s="44">
        <f t="shared" si="14"/>
        <v>0</v>
      </c>
      <c r="AB188" s="44">
        <v>0</v>
      </c>
      <c r="AC188" s="44">
        <v>0</v>
      </c>
      <c r="AD188" s="44">
        <v>0</v>
      </c>
      <c r="AE188" s="44"/>
      <c r="AF188" s="44" t="e">
        <f t="shared" si="13"/>
        <v>#DIV/0!</v>
      </c>
      <c r="AG188" s="44"/>
      <c r="AH188" s="44" t="e">
        <f t="shared" si="12"/>
        <v>#DIV/0!</v>
      </c>
      <c r="AI188" s="44" t="e">
        <f t="shared" si="5"/>
        <v>#DIV/0!</v>
      </c>
      <c r="AJ188" s="44" t="e">
        <f t="shared" si="9"/>
        <v>#DIV/0!</v>
      </c>
      <c r="AK188" s="43"/>
      <c r="AL188" s="40"/>
      <c r="AM188" s="40"/>
      <c r="AN188" s="40"/>
      <c r="AO188" s="40"/>
      <c r="AP188" s="40"/>
      <c r="AQ188" s="49"/>
      <c r="AR188" s="41"/>
      <c r="AS188" s="41">
        <v>10</v>
      </c>
      <c r="AT188" s="34">
        <f>(J188*10)/100</f>
        <v>0</v>
      </c>
      <c r="AU188" s="43"/>
      <c r="AV188" s="44">
        <v>0</v>
      </c>
      <c r="AW188" s="46">
        <f t="shared" si="10"/>
        <v>0</v>
      </c>
      <c r="AX188" s="46">
        <f>O188</f>
        <v>0</v>
      </c>
      <c r="AY188" s="43"/>
    </row>
    <row r="189" spans="1:51" ht="15.75" customHeight="1" x14ac:dyDescent="0.25">
      <c r="A189" s="47"/>
      <c r="B189" s="40"/>
      <c r="C189" s="41"/>
      <c r="D189" s="39"/>
      <c r="E189" s="43"/>
      <c r="F189" s="40"/>
      <c r="G189" s="41"/>
      <c r="H189" s="43"/>
      <c r="I189" s="43"/>
      <c r="J189" s="44">
        <v>0</v>
      </c>
      <c r="K189" s="44">
        <v>0</v>
      </c>
      <c r="L189" s="55">
        <v>0</v>
      </c>
      <c r="M189" s="55">
        <v>0</v>
      </c>
      <c r="N189" s="44">
        <v>0</v>
      </c>
      <c r="O189" s="34">
        <f t="shared" si="11"/>
        <v>0</v>
      </c>
      <c r="P189" s="34">
        <f t="shared" si="11"/>
        <v>0</v>
      </c>
      <c r="Q189" s="43"/>
      <c r="R189" s="43"/>
      <c r="S189" s="43"/>
      <c r="T189" s="43"/>
      <c r="U189" s="48"/>
      <c r="V189" s="41"/>
      <c r="W189" s="41"/>
      <c r="X189" s="50"/>
      <c r="Y189" s="34" t="e">
        <f>P189/AA189</f>
        <v>#DIV/0!</v>
      </c>
      <c r="Z189" s="44" t="e">
        <f t="shared" si="8"/>
        <v>#DIV/0!</v>
      </c>
      <c r="AA189" s="44">
        <f t="shared" si="14"/>
        <v>0</v>
      </c>
      <c r="AB189" s="44">
        <v>0</v>
      </c>
      <c r="AC189" s="44">
        <v>0</v>
      </c>
      <c r="AD189" s="44">
        <v>0</v>
      </c>
      <c r="AE189" s="44"/>
      <c r="AF189" s="44" t="e">
        <f t="shared" si="13"/>
        <v>#DIV/0!</v>
      </c>
      <c r="AG189" s="44"/>
      <c r="AH189" s="44" t="e">
        <f t="shared" si="12"/>
        <v>#DIV/0!</v>
      </c>
      <c r="AI189" s="44" t="e">
        <f t="shared" si="5"/>
        <v>#DIV/0!</v>
      </c>
      <c r="AJ189" s="44" t="e">
        <f t="shared" si="9"/>
        <v>#DIV/0!</v>
      </c>
      <c r="AK189" s="43"/>
      <c r="AL189" s="40"/>
      <c r="AM189" s="40"/>
      <c r="AN189" s="40"/>
      <c r="AO189" s="40"/>
      <c r="AP189" s="40"/>
      <c r="AQ189" s="49"/>
      <c r="AR189" s="41"/>
      <c r="AS189" s="41">
        <v>10</v>
      </c>
      <c r="AT189" s="34">
        <f>(J189*10)/100</f>
        <v>0</v>
      </c>
      <c r="AU189" s="43"/>
      <c r="AV189" s="44">
        <v>0</v>
      </c>
      <c r="AW189" s="46">
        <f t="shared" si="10"/>
        <v>0</v>
      </c>
      <c r="AX189" s="46">
        <f>O189</f>
        <v>0</v>
      </c>
      <c r="AY189" s="43"/>
    </row>
    <row r="190" spans="1:51" ht="15.75" customHeight="1" x14ac:dyDescent="0.25">
      <c r="A190" s="47"/>
      <c r="B190" s="40"/>
      <c r="C190" s="41"/>
      <c r="D190" s="39"/>
      <c r="E190" s="43"/>
      <c r="F190" s="40"/>
      <c r="G190" s="41"/>
      <c r="H190" s="43"/>
      <c r="I190" s="43"/>
      <c r="J190" s="44">
        <v>0</v>
      </c>
      <c r="K190" s="44">
        <v>0</v>
      </c>
      <c r="L190" s="55">
        <v>0</v>
      </c>
      <c r="M190" s="55">
        <v>0</v>
      </c>
      <c r="N190" s="44">
        <v>0</v>
      </c>
      <c r="O190" s="34">
        <f t="shared" si="11"/>
        <v>0</v>
      </c>
      <c r="P190" s="34">
        <f t="shared" si="11"/>
        <v>0</v>
      </c>
      <c r="Q190" s="43"/>
      <c r="R190" s="43"/>
      <c r="S190" s="43"/>
      <c r="T190" s="43"/>
      <c r="U190" s="48"/>
      <c r="V190" s="41"/>
      <c r="W190" s="41"/>
      <c r="X190" s="50"/>
      <c r="Y190" s="34" t="e">
        <f>P190/AA190</f>
        <v>#DIV/0!</v>
      </c>
      <c r="Z190" s="44" t="e">
        <f t="shared" si="8"/>
        <v>#DIV/0!</v>
      </c>
      <c r="AA190" s="44">
        <f t="shared" si="14"/>
        <v>0</v>
      </c>
      <c r="AB190" s="44">
        <v>0</v>
      </c>
      <c r="AC190" s="44">
        <v>0</v>
      </c>
      <c r="AD190" s="44">
        <v>0</v>
      </c>
      <c r="AE190" s="44"/>
      <c r="AF190" s="44" t="e">
        <f t="shared" si="13"/>
        <v>#DIV/0!</v>
      </c>
      <c r="AG190" s="44"/>
      <c r="AH190" s="44" t="e">
        <f t="shared" si="12"/>
        <v>#DIV/0!</v>
      </c>
      <c r="AI190" s="44" t="e">
        <f t="shared" si="5"/>
        <v>#DIV/0!</v>
      </c>
      <c r="AJ190" s="44" t="e">
        <f t="shared" si="9"/>
        <v>#DIV/0!</v>
      </c>
      <c r="AK190" s="43"/>
      <c r="AL190" s="40"/>
      <c r="AM190" s="40"/>
      <c r="AN190" s="40"/>
      <c r="AO190" s="40"/>
      <c r="AP190" s="40"/>
      <c r="AQ190" s="49"/>
      <c r="AR190" s="41"/>
      <c r="AS190" s="41">
        <v>10</v>
      </c>
      <c r="AT190" s="34">
        <f>(J190*10)/100</f>
        <v>0</v>
      </c>
      <c r="AU190" s="43"/>
      <c r="AV190" s="44">
        <v>0</v>
      </c>
      <c r="AW190" s="46">
        <f t="shared" si="10"/>
        <v>0</v>
      </c>
      <c r="AX190" s="46">
        <f>O190</f>
        <v>0</v>
      </c>
      <c r="AY190" s="43"/>
    </row>
    <row r="191" spans="1:51" ht="15.75" customHeight="1" x14ac:dyDescent="0.25">
      <c r="A191" s="47"/>
      <c r="B191" s="40"/>
      <c r="C191" s="41"/>
      <c r="D191" s="39"/>
      <c r="E191" s="43"/>
      <c r="F191" s="40"/>
      <c r="G191" s="41"/>
      <c r="H191" s="43"/>
      <c r="I191" s="43"/>
      <c r="J191" s="44">
        <v>0</v>
      </c>
      <c r="K191" s="44">
        <v>0</v>
      </c>
      <c r="L191" s="55">
        <v>0</v>
      </c>
      <c r="M191" s="55">
        <v>0</v>
      </c>
      <c r="N191" s="44">
        <v>0</v>
      </c>
      <c r="O191" s="34">
        <f t="shared" si="11"/>
        <v>0</v>
      </c>
      <c r="P191" s="34">
        <f t="shared" si="11"/>
        <v>0</v>
      </c>
      <c r="Q191" s="43"/>
      <c r="R191" s="43"/>
      <c r="S191" s="43"/>
      <c r="T191" s="43"/>
      <c r="U191" s="48"/>
      <c r="V191" s="41"/>
      <c r="W191" s="41"/>
      <c r="X191" s="50"/>
      <c r="Y191" s="34" t="e">
        <f>P191/AA191</f>
        <v>#DIV/0!</v>
      </c>
      <c r="Z191" s="44" t="e">
        <f t="shared" si="8"/>
        <v>#DIV/0!</v>
      </c>
      <c r="AA191" s="44">
        <f t="shared" si="14"/>
        <v>0</v>
      </c>
      <c r="AB191" s="44">
        <v>0</v>
      </c>
      <c r="AC191" s="44">
        <v>0</v>
      </c>
      <c r="AD191" s="44">
        <v>0</v>
      </c>
      <c r="AE191" s="44"/>
      <c r="AF191" s="44" t="e">
        <f t="shared" si="13"/>
        <v>#DIV/0!</v>
      </c>
      <c r="AG191" s="44"/>
      <c r="AH191" s="44" t="e">
        <f t="shared" si="12"/>
        <v>#DIV/0!</v>
      </c>
      <c r="AI191" s="44" t="e">
        <f t="shared" ref="AI191:AI254" si="15">AA191/X191</f>
        <v>#DIV/0!</v>
      </c>
      <c r="AJ191" s="44" t="e">
        <f t="shared" si="9"/>
        <v>#DIV/0!</v>
      </c>
      <c r="AK191" s="43"/>
      <c r="AL191" s="40"/>
      <c r="AM191" s="40"/>
      <c r="AN191" s="40"/>
      <c r="AO191" s="40"/>
      <c r="AP191" s="40"/>
      <c r="AQ191" s="49"/>
      <c r="AR191" s="41"/>
      <c r="AS191" s="41">
        <v>10</v>
      </c>
      <c r="AT191" s="34">
        <f>(J191*10)/100</f>
        <v>0</v>
      </c>
      <c r="AU191" s="43"/>
      <c r="AV191" s="44">
        <v>0</v>
      </c>
      <c r="AW191" s="46">
        <f t="shared" si="10"/>
        <v>0</v>
      </c>
      <c r="AX191" s="46">
        <f>O191</f>
        <v>0</v>
      </c>
      <c r="AY191" s="43"/>
    </row>
    <row r="192" spans="1:51" ht="15.75" customHeight="1" x14ac:dyDescent="0.25">
      <c r="A192" s="47"/>
      <c r="B192" s="40"/>
      <c r="C192" s="41"/>
      <c r="D192" s="39"/>
      <c r="E192" s="43"/>
      <c r="F192" s="40"/>
      <c r="G192" s="41"/>
      <c r="H192" s="43"/>
      <c r="I192" s="43"/>
      <c r="J192" s="44">
        <v>0</v>
      </c>
      <c r="K192" s="44">
        <v>0</v>
      </c>
      <c r="L192" s="55">
        <v>0</v>
      </c>
      <c r="M192" s="55">
        <v>0</v>
      </c>
      <c r="N192" s="44">
        <v>0</v>
      </c>
      <c r="O192" s="34">
        <f t="shared" si="11"/>
        <v>0</v>
      </c>
      <c r="P192" s="34">
        <f t="shared" si="11"/>
        <v>0</v>
      </c>
      <c r="Q192" s="43"/>
      <c r="R192" s="43"/>
      <c r="S192" s="43"/>
      <c r="T192" s="43"/>
      <c r="U192" s="48"/>
      <c r="V192" s="41"/>
      <c r="W192" s="41"/>
      <c r="X192" s="50"/>
      <c r="Y192" s="34" t="e">
        <f>P192/AA192</f>
        <v>#DIV/0!</v>
      </c>
      <c r="Z192" s="44" t="e">
        <f t="shared" si="8"/>
        <v>#DIV/0!</v>
      </c>
      <c r="AA192" s="44">
        <f t="shared" si="14"/>
        <v>0</v>
      </c>
      <c r="AB192" s="44">
        <v>0</v>
      </c>
      <c r="AC192" s="44">
        <v>0</v>
      </c>
      <c r="AD192" s="44">
        <v>0</v>
      </c>
      <c r="AE192" s="44"/>
      <c r="AF192" s="44" t="e">
        <f t="shared" si="13"/>
        <v>#DIV/0!</v>
      </c>
      <c r="AG192" s="44"/>
      <c r="AH192" s="44" t="e">
        <f t="shared" si="12"/>
        <v>#DIV/0!</v>
      </c>
      <c r="AI192" s="44" t="e">
        <f t="shared" si="15"/>
        <v>#DIV/0!</v>
      </c>
      <c r="AJ192" s="44" t="e">
        <f t="shared" si="9"/>
        <v>#DIV/0!</v>
      </c>
      <c r="AK192" s="43"/>
      <c r="AL192" s="40"/>
      <c r="AM192" s="40"/>
      <c r="AN192" s="40"/>
      <c r="AO192" s="40"/>
      <c r="AP192" s="40"/>
      <c r="AQ192" s="49"/>
      <c r="AR192" s="41"/>
      <c r="AS192" s="41">
        <v>10</v>
      </c>
      <c r="AT192" s="34">
        <f>(J192*10)/100</f>
        <v>0</v>
      </c>
      <c r="AU192" s="43"/>
      <c r="AV192" s="44">
        <v>0</v>
      </c>
      <c r="AW192" s="46">
        <f t="shared" si="10"/>
        <v>0</v>
      </c>
      <c r="AX192" s="46">
        <f>O192</f>
        <v>0</v>
      </c>
      <c r="AY192" s="43"/>
    </row>
    <row r="193" spans="1:51" ht="15.75" customHeight="1" x14ac:dyDescent="0.25">
      <c r="A193" s="47"/>
      <c r="B193" s="40"/>
      <c r="C193" s="41"/>
      <c r="D193" s="39"/>
      <c r="E193" s="43"/>
      <c r="F193" s="40"/>
      <c r="G193" s="41"/>
      <c r="H193" s="43"/>
      <c r="I193" s="43"/>
      <c r="J193" s="44">
        <v>0</v>
      </c>
      <c r="K193" s="44">
        <v>0</v>
      </c>
      <c r="L193" s="55">
        <v>0</v>
      </c>
      <c r="M193" s="55">
        <v>0</v>
      </c>
      <c r="N193" s="44">
        <v>0</v>
      </c>
      <c r="O193" s="34">
        <f t="shared" si="11"/>
        <v>0</v>
      </c>
      <c r="P193" s="34">
        <f t="shared" si="11"/>
        <v>0</v>
      </c>
      <c r="Q193" s="43"/>
      <c r="R193" s="43"/>
      <c r="S193" s="43"/>
      <c r="T193" s="43"/>
      <c r="U193" s="48"/>
      <c r="V193" s="41"/>
      <c r="W193" s="41"/>
      <c r="X193" s="50"/>
      <c r="Y193" s="34" t="e">
        <f>P193/AA193</f>
        <v>#DIV/0!</v>
      </c>
      <c r="Z193" s="44" t="e">
        <f t="shared" si="8"/>
        <v>#DIV/0!</v>
      </c>
      <c r="AA193" s="44">
        <f t="shared" si="14"/>
        <v>0</v>
      </c>
      <c r="AB193" s="44">
        <v>0</v>
      </c>
      <c r="AC193" s="44">
        <v>0</v>
      </c>
      <c r="AD193" s="44">
        <v>0</v>
      </c>
      <c r="AE193" s="44"/>
      <c r="AF193" s="44" t="e">
        <f t="shared" si="13"/>
        <v>#DIV/0!</v>
      </c>
      <c r="AG193" s="44"/>
      <c r="AH193" s="44" t="e">
        <f t="shared" si="12"/>
        <v>#DIV/0!</v>
      </c>
      <c r="AI193" s="44" t="e">
        <f t="shared" si="15"/>
        <v>#DIV/0!</v>
      </c>
      <c r="AJ193" s="44" t="e">
        <f t="shared" si="9"/>
        <v>#DIV/0!</v>
      </c>
      <c r="AK193" s="43"/>
      <c r="AL193" s="40"/>
      <c r="AM193" s="40"/>
      <c r="AN193" s="40"/>
      <c r="AO193" s="40"/>
      <c r="AP193" s="40"/>
      <c r="AQ193" s="49"/>
      <c r="AR193" s="41"/>
      <c r="AS193" s="41">
        <v>10</v>
      </c>
      <c r="AT193" s="34">
        <f>(J193*10)/100</f>
        <v>0</v>
      </c>
      <c r="AU193" s="43"/>
      <c r="AV193" s="44">
        <v>0</v>
      </c>
      <c r="AW193" s="46">
        <f t="shared" si="10"/>
        <v>0</v>
      </c>
      <c r="AX193" s="46">
        <f>O193</f>
        <v>0</v>
      </c>
      <c r="AY193" s="43"/>
    </row>
    <row r="194" spans="1:51" ht="15.75" customHeight="1" x14ac:dyDescent="0.25">
      <c r="A194" s="47"/>
      <c r="B194" s="40"/>
      <c r="C194" s="41"/>
      <c r="D194" s="39"/>
      <c r="E194" s="43"/>
      <c r="F194" s="40"/>
      <c r="G194" s="41"/>
      <c r="H194" s="43"/>
      <c r="I194" s="43"/>
      <c r="J194" s="44">
        <v>0</v>
      </c>
      <c r="K194" s="44">
        <v>0</v>
      </c>
      <c r="L194" s="55">
        <v>0</v>
      </c>
      <c r="M194" s="55">
        <v>0</v>
      </c>
      <c r="N194" s="44">
        <v>0</v>
      </c>
      <c r="O194" s="34">
        <f t="shared" si="11"/>
        <v>0</v>
      </c>
      <c r="P194" s="34">
        <f t="shared" si="11"/>
        <v>0</v>
      </c>
      <c r="Q194" s="43"/>
      <c r="R194" s="43"/>
      <c r="S194" s="43"/>
      <c r="T194" s="43"/>
      <c r="U194" s="48"/>
      <c r="V194" s="41"/>
      <c r="W194" s="41"/>
      <c r="X194" s="50"/>
      <c r="Y194" s="34" t="e">
        <f>P194/AA194</f>
        <v>#DIV/0!</v>
      </c>
      <c r="Z194" s="44" t="e">
        <f t="shared" si="8"/>
        <v>#DIV/0!</v>
      </c>
      <c r="AA194" s="44">
        <f t="shared" si="14"/>
        <v>0</v>
      </c>
      <c r="AB194" s="44">
        <v>0</v>
      </c>
      <c r="AC194" s="44">
        <v>0</v>
      </c>
      <c r="AD194" s="44">
        <v>0</v>
      </c>
      <c r="AE194" s="44"/>
      <c r="AF194" s="44" t="e">
        <f t="shared" si="13"/>
        <v>#DIV/0!</v>
      </c>
      <c r="AG194" s="44"/>
      <c r="AH194" s="44" t="e">
        <f t="shared" si="12"/>
        <v>#DIV/0!</v>
      </c>
      <c r="AI194" s="44" t="e">
        <f t="shared" si="15"/>
        <v>#DIV/0!</v>
      </c>
      <c r="AJ194" s="44" t="e">
        <f t="shared" si="9"/>
        <v>#DIV/0!</v>
      </c>
      <c r="AK194" s="43"/>
      <c r="AL194" s="40"/>
      <c r="AM194" s="40"/>
      <c r="AN194" s="40"/>
      <c r="AO194" s="40"/>
      <c r="AP194" s="40"/>
      <c r="AQ194" s="49"/>
      <c r="AR194" s="41"/>
      <c r="AS194" s="41">
        <v>10</v>
      </c>
      <c r="AT194" s="34">
        <f>(J194*10)/100</f>
        <v>0</v>
      </c>
      <c r="AU194" s="43"/>
      <c r="AV194" s="44">
        <v>0</v>
      </c>
      <c r="AW194" s="46">
        <f t="shared" si="10"/>
        <v>0</v>
      </c>
      <c r="AX194" s="46">
        <f>O194</f>
        <v>0</v>
      </c>
      <c r="AY194" s="43"/>
    </row>
    <row r="195" spans="1:51" ht="15.75" customHeight="1" x14ac:dyDescent="0.25">
      <c r="A195" s="47"/>
      <c r="B195" s="40"/>
      <c r="C195" s="41"/>
      <c r="D195" s="39"/>
      <c r="E195" s="43"/>
      <c r="F195" s="40"/>
      <c r="G195" s="41"/>
      <c r="H195" s="43"/>
      <c r="I195" s="43"/>
      <c r="J195" s="44">
        <v>0</v>
      </c>
      <c r="K195" s="44">
        <v>0</v>
      </c>
      <c r="L195" s="55">
        <v>0</v>
      </c>
      <c r="M195" s="55">
        <v>0</v>
      </c>
      <c r="N195" s="44">
        <v>0</v>
      </c>
      <c r="O195" s="34">
        <f t="shared" si="11"/>
        <v>0</v>
      </c>
      <c r="P195" s="34">
        <f t="shared" si="11"/>
        <v>0</v>
      </c>
      <c r="Q195" s="43"/>
      <c r="R195" s="43"/>
      <c r="S195" s="43"/>
      <c r="T195" s="43"/>
      <c r="U195" s="48"/>
      <c r="V195" s="41"/>
      <c r="W195" s="41"/>
      <c r="X195" s="50"/>
      <c r="Y195" s="34" t="e">
        <f>P195/AA195</f>
        <v>#DIV/0!</v>
      </c>
      <c r="Z195" s="44" t="e">
        <f t="shared" si="8"/>
        <v>#DIV/0!</v>
      </c>
      <c r="AA195" s="44">
        <f t="shared" si="14"/>
        <v>0</v>
      </c>
      <c r="AB195" s="44">
        <v>0</v>
      </c>
      <c r="AC195" s="44">
        <v>0</v>
      </c>
      <c r="AD195" s="44">
        <v>0</v>
      </c>
      <c r="AE195" s="44"/>
      <c r="AF195" s="44" t="e">
        <f t="shared" si="13"/>
        <v>#DIV/0!</v>
      </c>
      <c r="AG195" s="44"/>
      <c r="AH195" s="44" t="e">
        <f t="shared" si="12"/>
        <v>#DIV/0!</v>
      </c>
      <c r="AI195" s="44" t="e">
        <f t="shared" si="15"/>
        <v>#DIV/0!</v>
      </c>
      <c r="AJ195" s="44" t="e">
        <f t="shared" si="9"/>
        <v>#DIV/0!</v>
      </c>
      <c r="AK195" s="43"/>
      <c r="AL195" s="40"/>
      <c r="AM195" s="40"/>
      <c r="AN195" s="40"/>
      <c r="AO195" s="40"/>
      <c r="AP195" s="40"/>
      <c r="AQ195" s="49"/>
      <c r="AR195" s="41"/>
      <c r="AS195" s="41">
        <v>10</v>
      </c>
      <c r="AT195" s="34">
        <f>(J195*10)/100</f>
        <v>0</v>
      </c>
      <c r="AU195" s="43"/>
      <c r="AV195" s="44">
        <v>0</v>
      </c>
      <c r="AW195" s="46">
        <f t="shared" si="10"/>
        <v>0</v>
      </c>
      <c r="AX195" s="46">
        <f>O195</f>
        <v>0</v>
      </c>
      <c r="AY195" s="43"/>
    </row>
    <row r="196" spans="1:51" ht="15.75" customHeight="1" x14ac:dyDescent="0.25">
      <c r="A196" s="47"/>
      <c r="B196" s="40"/>
      <c r="C196" s="41"/>
      <c r="D196" s="39"/>
      <c r="E196" s="43"/>
      <c r="F196" s="40"/>
      <c r="G196" s="41"/>
      <c r="H196" s="43"/>
      <c r="I196" s="43"/>
      <c r="J196" s="44">
        <v>0</v>
      </c>
      <c r="K196" s="44">
        <v>0</v>
      </c>
      <c r="L196" s="55">
        <v>0</v>
      </c>
      <c r="M196" s="55">
        <v>0</v>
      </c>
      <c r="N196" s="44">
        <v>0</v>
      </c>
      <c r="O196" s="34">
        <f t="shared" si="11"/>
        <v>0</v>
      </c>
      <c r="P196" s="34">
        <f t="shared" si="11"/>
        <v>0</v>
      </c>
      <c r="Q196" s="43"/>
      <c r="R196" s="43"/>
      <c r="S196" s="43"/>
      <c r="T196" s="43"/>
      <c r="U196" s="48"/>
      <c r="V196" s="41"/>
      <c r="W196" s="41"/>
      <c r="X196" s="50"/>
      <c r="Y196" s="34" t="e">
        <f>P196/AA196</f>
        <v>#DIV/0!</v>
      </c>
      <c r="Z196" s="44" t="e">
        <f t="shared" si="8"/>
        <v>#DIV/0!</v>
      </c>
      <c r="AA196" s="44">
        <f t="shared" si="14"/>
        <v>0</v>
      </c>
      <c r="AB196" s="44">
        <v>0</v>
      </c>
      <c r="AC196" s="44">
        <v>0</v>
      </c>
      <c r="AD196" s="44">
        <v>0</v>
      </c>
      <c r="AE196" s="44"/>
      <c r="AF196" s="44" t="e">
        <f t="shared" si="13"/>
        <v>#DIV/0!</v>
      </c>
      <c r="AG196" s="44"/>
      <c r="AH196" s="44" t="e">
        <f t="shared" si="12"/>
        <v>#DIV/0!</v>
      </c>
      <c r="AI196" s="44" t="e">
        <f t="shared" si="15"/>
        <v>#DIV/0!</v>
      </c>
      <c r="AJ196" s="44" t="e">
        <f t="shared" si="9"/>
        <v>#DIV/0!</v>
      </c>
      <c r="AK196" s="43"/>
      <c r="AL196" s="40"/>
      <c r="AM196" s="40"/>
      <c r="AN196" s="40"/>
      <c r="AO196" s="40"/>
      <c r="AP196" s="40"/>
      <c r="AQ196" s="49"/>
      <c r="AR196" s="41"/>
      <c r="AS196" s="41">
        <v>10</v>
      </c>
      <c r="AT196" s="34">
        <f>(J196*10)/100</f>
        <v>0</v>
      </c>
      <c r="AU196" s="43"/>
      <c r="AV196" s="44">
        <v>0</v>
      </c>
      <c r="AW196" s="46">
        <f t="shared" si="10"/>
        <v>0</v>
      </c>
      <c r="AX196" s="46">
        <f>O196</f>
        <v>0</v>
      </c>
      <c r="AY196" s="43"/>
    </row>
    <row r="197" spans="1:51" ht="15.75" customHeight="1" x14ac:dyDescent="0.25">
      <c r="A197" s="47"/>
      <c r="B197" s="40"/>
      <c r="C197" s="41"/>
      <c r="D197" s="39"/>
      <c r="E197" s="43"/>
      <c r="F197" s="40"/>
      <c r="G197" s="41"/>
      <c r="H197" s="43"/>
      <c r="I197" s="43"/>
      <c r="J197" s="44">
        <v>0</v>
      </c>
      <c r="K197" s="44">
        <v>0</v>
      </c>
      <c r="L197" s="55">
        <v>0</v>
      </c>
      <c r="M197" s="55">
        <v>0</v>
      </c>
      <c r="N197" s="44">
        <v>0</v>
      </c>
      <c r="O197" s="34">
        <f t="shared" si="11"/>
        <v>0</v>
      </c>
      <c r="P197" s="34">
        <f t="shared" si="11"/>
        <v>0</v>
      </c>
      <c r="Q197" s="43"/>
      <c r="R197" s="43"/>
      <c r="S197" s="43"/>
      <c r="T197" s="43"/>
      <c r="U197" s="48"/>
      <c r="V197" s="41"/>
      <c r="W197" s="41"/>
      <c r="X197" s="50"/>
      <c r="Y197" s="34" t="e">
        <f>P197/AA197</f>
        <v>#DIV/0!</v>
      </c>
      <c r="Z197" s="44" t="e">
        <f t="shared" si="8"/>
        <v>#DIV/0!</v>
      </c>
      <c r="AA197" s="44">
        <f t="shared" si="14"/>
        <v>0</v>
      </c>
      <c r="AB197" s="44">
        <v>0</v>
      </c>
      <c r="AC197" s="44">
        <v>0</v>
      </c>
      <c r="AD197" s="44">
        <v>0</v>
      </c>
      <c r="AE197" s="44"/>
      <c r="AF197" s="44" t="e">
        <f t="shared" si="13"/>
        <v>#DIV/0!</v>
      </c>
      <c r="AG197" s="44"/>
      <c r="AH197" s="44" t="e">
        <f t="shared" si="12"/>
        <v>#DIV/0!</v>
      </c>
      <c r="AI197" s="44" t="e">
        <f t="shared" si="15"/>
        <v>#DIV/0!</v>
      </c>
      <c r="AJ197" s="44" t="e">
        <f t="shared" si="9"/>
        <v>#DIV/0!</v>
      </c>
      <c r="AK197" s="43"/>
      <c r="AL197" s="40"/>
      <c r="AM197" s="40"/>
      <c r="AN197" s="40"/>
      <c r="AO197" s="40"/>
      <c r="AP197" s="40"/>
      <c r="AQ197" s="49"/>
      <c r="AR197" s="41"/>
      <c r="AS197" s="41">
        <v>10</v>
      </c>
      <c r="AT197" s="34">
        <f>(J197*10)/100</f>
        <v>0</v>
      </c>
      <c r="AU197" s="43"/>
      <c r="AV197" s="44">
        <v>0</v>
      </c>
      <c r="AW197" s="46">
        <f t="shared" si="10"/>
        <v>0</v>
      </c>
      <c r="AX197" s="46">
        <f>O197</f>
        <v>0</v>
      </c>
      <c r="AY197" s="43"/>
    </row>
    <row r="198" spans="1:51" ht="15.75" customHeight="1" x14ac:dyDescent="0.25">
      <c r="A198" s="47"/>
      <c r="B198" s="40"/>
      <c r="C198" s="41"/>
      <c r="D198" s="39"/>
      <c r="E198" s="43"/>
      <c r="F198" s="40"/>
      <c r="G198" s="41"/>
      <c r="H198" s="43"/>
      <c r="I198" s="43"/>
      <c r="J198" s="44">
        <v>0</v>
      </c>
      <c r="K198" s="44">
        <v>0</v>
      </c>
      <c r="L198" s="55">
        <v>0</v>
      </c>
      <c r="M198" s="55">
        <v>0</v>
      </c>
      <c r="N198" s="44">
        <v>0</v>
      </c>
      <c r="O198" s="34">
        <f t="shared" si="11"/>
        <v>0</v>
      </c>
      <c r="P198" s="34">
        <f t="shared" si="11"/>
        <v>0</v>
      </c>
      <c r="Q198" s="43"/>
      <c r="R198" s="43"/>
      <c r="S198" s="43"/>
      <c r="T198" s="43"/>
      <c r="U198" s="48"/>
      <c r="V198" s="41"/>
      <c r="W198" s="41"/>
      <c r="X198" s="50"/>
      <c r="Y198" s="34" t="e">
        <f>P198/AA198</f>
        <v>#DIV/0!</v>
      </c>
      <c r="Z198" s="44" t="e">
        <f t="shared" si="8"/>
        <v>#DIV/0!</v>
      </c>
      <c r="AA198" s="44">
        <f t="shared" si="14"/>
        <v>0</v>
      </c>
      <c r="AB198" s="44">
        <v>0</v>
      </c>
      <c r="AC198" s="44">
        <v>0</v>
      </c>
      <c r="AD198" s="44">
        <v>0</v>
      </c>
      <c r="AE198" s="44"/>
      <c r="AF198" s="44" t="e">
        <f t="shared" si="13"/>
        <v>#DIV/0!</v>
      </c>
      <c r="AG198" s="44"/>
      <c r="AH198" s="44" t="e">
        <f t="shared" si="12"/>
        <v>#DIV/0!</v>
      </c>
      <c r="AI198" s="44" t="e">
        <f t="shared" si="15"/>
        <v>#DIV/0!</v>
      </c>
      <c r="AJ198" s="44" t="e">
        <f t="shared" si="9"/>
        <v>#DIV/0!</v>
      </c>
      <c r="AK198" s="43"/>
      <c r="AL198" s="40"/>
      <c r="AM198" s="40"/>
      <c r="AN198" s="40"/>
      <c r="AO198" s="40"/>
      <c r="AP198" s="40"/>
      <c r="AQ198" s="49"/>
      <c r="AR198" s="41"/>
      <c r="AS198" s="41">
        <v>10</v>
      </c>
      <c r="AT198" s="34">
        <f>(J198*10)/100</f>
        <v>0</v>
      </c>
      <c r="AU198" s="43"/>
      <c r="AV198" s="44">
        <v>0</v>
      </c>
      <c r="AW198" s="46">
        <f t="shared" si="10"/>
        <v>0</v>
      </c>
      <c r="AX198" s="46">
        <f>O198</f>
        <v>0</v>
      </c>
      <c r="AY198" s="43"/>
    </row>
    <row r="199" spans="1:51" ht="15.75" customHeight="1" x14ac:dyDescent="0.25">
      <c r="A199" s="47"/>
      <c r="B199" s="40"/>
      <c r="C199" s="41"/>
      <c r="D199" s="39"/>
      <c r="E199" s="43"/>
      <c r="F199" s="40"/>
      <c r="G199" s="41"/>
      <c r="H199" s="43"/>
      <c r="I199" s="43"/>
      <c r="J199" s="44">
        <v>0</v>
      </c>
      <c r="K199" s="44">
        <v>0</v>
      </c>
      <c r="L199" s="55">
        <v>0</v>
      </c>
      <c r="M199" s="55">
        <v>0</v>
      </c>
      <c r="N199" s="44">
        <v>0</v>
      </c>
      <c r="O199" s="34">
        <f t="shared" si="11"/>
        <v>0</v>
      </c>
      <c r="P199" s="34">
        <f t="shared" si="11"/>
        <v>0</v>
      </c>
      <c r="Q199" s="43"/>
      <c r="R199" s="43"/>
      <c r="S199" s="43"/>
      <c r="T199" s="43"/>
      <c r="U199" s="48"/>
      <c r="V199" s="41"/>
      <c r="W199" s="41"/>
      <c r="X199" s="50"/>
      <c r="Y199" s="34" t="e">
        <f>P199/AA199</f>
        <v>#DIV/0!</v>
      </c>
      <c r="Z199" s="44" t="e">
        <f t="shared" si="8"/>
        <v>#DIV/0!</v>
      </c>
      <c r="AA199" s="44">
        <f t="shared" si="14"/>
        <v>0</v>
      </c>
      <c r="AB199" s="44">
        <v>0</v>
      </c>
      <c r="AC199" s="44">
        <v>0</v>
      </c>
      <c r="AD199" s="44">
        <v>0</v>
      </c>
      <c r="AE199" s="44"/>
      <c r="AF199" s="44" t="e">
        <f t="shared" si="13"/>
        <v>#DIV/0!</v>
      </c>
      <c r="AG199" s="44"/>
      <c r="AH199" s="44" t="e">
        <f t="shared" si="12"/>
        <v>#DIV/0!</v>
      </c>
      <c r="AI199" s="44" t="e">
        <f t="shared" si="15"/>
        <v>#DIV/0!</v>
      </c>
      <c r="AJ199" s="44" t="e">
        <f t="shared" si="9"/>
        <v>#DIV/0!</v>
      </c>
      <c r="AK199" s="43"/>
      <c r="AL199" s="40"/>
      <c r="AM199" s="40"/>
      <c r="AN199" s="40"/>
      <c r="AO199" s="40"/>
      <c r="AP199" s="40"/>
      <c r="AQ199" s="49"/>
      <c r="AR199" s="41"/>
      <c r="AS199" s="41">
        <v>10</v>
      </c>
      <c r="AT199" s="34">
        <f>(J199*10)/100</f>
        <v>0</v>
      </c>
      <c r="AU199" s="43"/>
      <c r="AV199" s="44">
        <v>0</v>
      </c>
      <c r="AW199" s="46">
        <f t="shared" si="10"/>
        <v>0</v>
      </c>
      <c r="AX199" s="46">
        <f>O199</f>
        <v>0</v>
      </c>
      <c r="AY199" s="43"/>
    </row>
    <row r="200" spans="1:51" ht="15.75" customHeight="1" x14ac:dyDescent="0.25">
      <c r="A200" s="47"/>
      <c r="B200" s="40"/>
      <c r="C200" s="41"/>
      <c r="D200" s="39"/>
      <c r="E200" s="43"/>
      <c r="F200" s="40"/>
      <c r="G200" s="41"/>
      <c r="H200" s="43"/>
      <c r="I200" s="43"/>
      <c r="J200" s="44">
        <v>0</v>
      </c>
      <c r="K200" s="44">
        <v>0</v>
      </c>
      <c r="L200" s="55">
        <v>0</v>
      </c>
      <c r="M200" s="55">
        <v>0</v>
      </c>
      <c r="N200" s="44">
        <v>0</v>
      </c>
      <c r="O200" s="34">
        <f t="shared" si="11"/>
        <v>0</v>
      </c>
      <c r="P200" s="34">
        <f t="shared" si="11"/>
        <v>0</v>
      </c>
      <c r="Q200" s="43"/>
      <c r="R200" s="43"/>
      <c r="S200" s="43"/>
      <c r="T200" s="43"/>
      <c r="U200" s="48"/>
      <c r="V200" s="41"/>
      <c r="W200" s="41"/>
      <c r="X200" s="50"/>
      <c r="Y200" s="34" t="e">
        <f>P200/AA200</f>
        <v>#DIV/0!</v>
      </c>
      <c r="Z200" s="44" t="e">
        <f t="shared" si="8"/>
        <v>#DIV/0!</v>
      </c>
      <c r="AA200" s="44">
        <f t="shared" si="14"/>
        <v>0</v>
      </c>
      <c r="AB200" s="44">
        <v>0</v>
      </c>
      <c r="AC200" s="44">
        <v>0</v>
      </c>
      <c r="AD200" s="44">
        <v>0</v>
      </c>
      <c r="AE200" s="44"/>
      <c r="AF200" s="44" t="e">
        <f t="shared" si="13"/>
        <v>#DIV/0!</v>
      </c>
      <c r="AG200" s="44"/>
      <c r="AH200" s="44" t="e">
        <f t="shared" si="12"/>
        <v>#DIV/0!</v>
      </c>
      <c r="AI200" s="44" t="e">
        <f t="shared" si="15"/>
        <v>#DIV/0!</v>
      </c>
      <c r="AJ200" s="44" t="e">
        <f t="shared" si="9"/>
        <v>#DIV/0!</v>
      </c>
      <c r="AK200" s="43"/>
      <c r="AL200" s="40"/>
      <c r="AM200" s="40"/>
      <c r="AN200" s="40"/>
      <c r="AO200" s="40"/>
      <c r="AP200" s="40"/>
      <c r="AQ200" s="49"/>
      <c r="AR200" s="41"/>
      <c r="AS200" s="41">
        <v>10</v>
      </c>
      <c r="AT200" s="34">
        <f>(J200*10)/100</f>
        <v>0</v>
      </c>
      <c r="AU200" s="43"/>
      <c r="AV200" s="44">
        <v>0</v>
      </c>
      <c r="AW200" s="46">
        <f t="shared" si="10"/>
        <v>0</v>
      </c>
      <c r="AX200" s="46">
        <f>O200</f>
        <v>0</v>
      </c>
      <c r="AY200" s="43"/>
    </row>
    <row r="201" spans="1:51" ht="15.75" customHeight="1" x14ac:dyDescent="0.25">
      <c r="A201" s="47"/>
      <c r="B201" s="40"/>
      <c r="C201" s="41"/>
      <c r="D201" s="39"/>
      <c r="E201" s="43"/>
      <c r="F201" s="40"/>
      <c r="G201" s="41"/>
      <c r="H201" s="43"/>
      <c r="I201" s="43"/>
      <c r="J201" s="44">
        <v>0</v>
      </c>
      <c r="K201" s="44">
        <v>0</v>
      </c>
      <c r="L201" s="55">
        <v>0</v>
      </c>
      <c r="M201" s="55">
        <v>0</v>
      </c>
      <c r="N201" s="44">
        <v>0</v>
      </c>
      <c r="O201" s="34">
        <f t="shared" si="11"/>
        <v>0</v>
      </c>
      <c r="P201" s="34">
        <f t="shared" si="11"/>
        <v>0</v>
      </c>
      <c r="Q201" s="43"/>
      <c r="R201" s="43"/>
      <c r="S201" s="43"/>
      <c r="T201" s="43"/>
      <c r="U201" s="48"/>
      <c r="V201" s="41"/>
      <c r="W201" s="41"/>
      <c r="X201" s="50"/>
      <c r="Y201" s="34" t="e">
        <f>P201/AA201</f>
        <v>#DIV/0!</v>
      </c>
      <c r="Z201" s="44" t="e">
        <f t="shared" si="8"/>
        <v>#DIV/0!</v>
      </c>
      <c r="AA201" s="44">
        <f t="shared" si="14"/>
        <v>0</v>
      </c>
      <c r="AB201" s="44">
        <v>0</v>
      </c>
      <c r="AC201" s="44">
        <v>0</v>
      </c>
      <c r="AD201" s="44">
        <v>0</v>
      </c>
      <c r="AE201" s="44"/>
      <c r="AF201" s="44" t="e">
        <f t="shared" si="13"/>
        <v>#DIV/0!</v>
      </c>
      <c r="AG201" s="44"/>
      <c r="AH201" s="44" t="e">
        <f t="shared" si="12"/>
        <v>#DIV/0!</v>
      </c>
      <c r="AI201" s="44" t="e">
        <f t="shared" si="15"/>
        <v>#DIV/0!</v>
      </c>
      <c r="AJ201" s="44" t="e">
        <f t="shared" si="9"/>
        <v>#DIV/0!</v>
      </c>
      <c r="AK201" s="43"/>
      <c r="AL201" s="40"/>
      <c r="AM201" s="40"/>
      <c r="AN201" s="40"/>
      <c r="AO201" s="40"/>
      <c r="AP201" s="40"/>
      <c r="AQ201" s="49"/>
      <c r="AR201" s="41"/>
      <c r="AS201" s="41">
        <v>10</v>
      </c>
      <c r="AT201" s="34">
        <f>(J201*10)/100</f>
        <v>0</v>
      </c>
      <c r="AU201" s="43"/>
      <c r="AV201" s="44">
        <v>0</v>
      </c>
      <c r="AW201" s="46">
        <f t="shared" si="10"/>
        <v>0</v>
      </c>
      <c r="AX201" s="46">
        <f>O201</f>
        <v>0</v>
      </c>
      <c r="AY201" s="43"/>
    </row>
    <row r="202" spans="1:51" ht="15.75" customHeight="1" x14ac:dyDescent="0.25">
      <c r="A202" s="47"/>
      <c r="B202" s="40"/>
      <c r="C202" s="41"/>
      <c r="D202" s="39"/>
      <c r="E202" s="43"/>
      <c r="F202" s="40"/>
      <c r="G202" s="41"/>
      <c r="H202" s="43"/>
      <c r="I202" s="43"/>
      <c r="J202" s="44">
        <v>0</v>
      </c>
      <c r="K202" s="44">
        <v>0</v>
      </c>
      <c r="L202" s="55">
        <v>0</v>
      </c>
      <c r="M202" s="55">
        <v>0</v>
      </c>
      <c r="N202" s="44">
        <v>0</v>
      </c>
      <c r="O202" s="34">
        <f t="shared" si="11"/>
        <v>0</v>
      </c>
      <c r="P202" s="34">
        <f t="shared" si="11"/>
        <v>0</v>
      </c>
      <c r="Q202" s="43"/>
      <c r="R202" s="43"/>
      <c r="S202" s="43"/>
      <c r="T202" s="43"/>
      <c r="U202" s="48"/>
      <c r="V202" s="41"/>
      <c r="W202" s="41"/>
      <c r="X202" s="50"/>
      <c r="Y202" s="34" t="e">
        <f>P202/AA202</f>
        <v>#DIV/0!</v>
      </c>
      <c r="Z202" s="44" t="e">
        <f t="shared" si="8"/>
        <v>#DIV/0!</v>
      </c>
      <c r="AA202" s="44">
        <f t="shared" si="14"/>
        <v>0</v>
      </c>
      <c r="AB202" s="44">
        <v>0</v>
      </c>
      <c r="AC202" s="44">
        <v>0</v>
      </c>
      <c r="AD202" s="44">
        <v>0</v>
      </c>
      <c r="AE202" s="44"/>
      <c r="AF202" s="44" t="e">
        <f t="shared" si="13"/>
        <v>#DIV/0!</v>
      </c>
      <c r="AG202" s="44"/>
      <c r="AH202" s="44" t="e">
        <f t="shared" si="12"/>
        <v>#DIV/0!</v>
      </c>
      <c r="AI202" s="44" t="e">
        <f t="shared" si="15"/>
        <v>#DIV/0!</v>
      </c>
      <c r="AJ202" s="44" t="e">
        <f t="shared" si="9"/>
        <v>#DIV/0!</v>
      </c>
      <c r="AK202" s="43"/>
      <c r="AL202" s="40"/>
      <c r="AM202" s="40"/>
      <c r="AN202" s="40"/>
      <c r="AO202" s="40"/>
      <c r="AP202" s="40"/>
      <c r="AQ202" s="49"/>
      <c r="AR202" s="41"/>
      <c r="AS202" s="41">
        <v>10</v>
      </c>
      <c r="AT202" s="34">
        <f>(J202*10)/100</f>
        <v>0</v>
      </c>
      <c r="AU202" s="43"/>
      <c r="AV202" s="44">
        <v>0</v>
      </c>
      <c r="AW202" s="46">
        <f t="shared" si="10"/>
        <v>0</v>
      </c>
      <c r="AX202" s="46">
        <f>O202</f>
        <v>0</v>
      </c>
      <c r="AY202" s="43"/>
    </row>
    <row r="203" spans="1:51" ht="15.75" customHeight="1" x14ac:dyDescent="0.25">
      <c r="A203" s="47"/>
      <c r="B203" s="40"/>
      <c r="C203" s="41"/>
      <c r="D203" s="39"/>
      <c r="E203" s="43"/>
      <c r="F203" s="40"/>
      <c r="G203" s="41"/>
      <c r="H203" s="43"/>
      <c r="I203" s="43"/>
      <c r="J203" s="44">
        <v>0</v>
      </c>
      <c r="K203" s="44">
        <v>0</v>
      </c>
      <c r="L203" s="55">
        <v>0</v>
      </c>
      <c r="M203" s="55">
        <v>0</v>
      </c>
      <c r="N203" s="44">
        <v>0</v>
      </c>
      <c r="O203" s="34">
        <f t="shared" si="11"/>
        <v>0</v>
      </c>
      <c r="P203" s="34">
        <f t="shared" si="11"/>
        <v>0</v>
      </c>
      <c r="Q203" s="43"/>
      <c r="R203" s="43"/>
      <c r="S203" s="43"/>
      <c r="T203" s="43"/>
      <c r="U203" s="48"/>
      <c r="V203" s="41"/>
      <c r="W203" s="41"/>
      <c r="X203" s="50"/>
      <c r="Y203" s="34" t="e">
        <f>P203/AA203</f>
        <v>#DIV/0!</v>
      </c>
      <c r="Z203" s="44" t="e">
        <f t="shared" si="8"/>
        <v>#DIV/0!</v>
      </c>
      <c r="AA203" s="44">
        <f t="shared" si="14"/>
        <v>0</v>
      </c>
      <c r="AB203" s="44">
        <v>0</v>
      </c>
      <c r="AC203" s="44">
        <v>0</v>
      </c>
      <c r="AD203" s="44">
        <v>0</v>
      </c>
      <c r="AE203" s="44"/>
      <c r="AF203" s="44" t="e">
        <f t="shared" si="13"/>
        <v>#DIV/0!</v>
      </c>
      <c r="AG203" s="44"/>
      <c r="AH203" s="44" t="e">
        <f t="shared" si="12"/>
        <v>#DIV/0!</v>
      </c>
      <c r="AI203" s="44" t="e">
        <f t="shared" si="15"/>
        <v>#DIV/0!</v>
      </c>
      <c r="AJ203" s="44" t="e">
        <f t="shared" si="9"/>
        <v>#DIV/0!</v>
      </c>
      <c r="AK203" s="43"/>
      <c r="AL203" s="40"/>
      <c r="AM203" s="40"/>
      <c r="AN203" s="40"/>
      <c r="AO203" s="40"/>
      <c r="AP203" s="40"/>
      <c r="AQ203" s="49"/>
      <c r="AR203" s="41"/>
      <c r="AS203" s="41">
        <v>10</v>
      </c>
      <c r="AT203" s="34">
        <f>(J203*10)/100</f>
        <v>0</v>
      </c>
      <c r="AU203" s="43"/>
      <c r="AV203" s="44">
        <v>0</v>
      </c>
      <c r="AW203" s="46">
        <f t="shared" si="10"/>
        <v>0</v>
      </c>
      <c r="AX203" s="46">
        <f>O203</f>
        <v>0</v>
      </c>
      <c r="AY203" s="43"/>
    </row>
    <row r="204" spans="1:51" ht="15.75" customHeight="1" x14ac:dyDescent="0.25">
      <c r="A204" s="47"/>
      <c r="B204" s="40"/>
      <c r="C204" s="41"/>
      <c r="D204" s="39"/>
      <c r="E204" s="43"/>
      <c r="F204" s="40"/>
      <c r="G204" s="41"/>
      <c r="H204" s="43"/>
      <c r="I204" s="43"/>
      <c r="J204" s="44">
        <v>0</v>
      </c>
      <c r="K204" s="44">
        <v>0</v>
      </c>
      <c r="L204" s="55">
        <v>0</v>
      </c>
      <c r="M204" s="55">
        <v>0</v>
      </c>
      <c r="N204" s="44">
        <v>0</v>
      </c>
      <c r="O204" s="34">
        <f t="shared" si="11"/>
        <v>0</v>
      </c>
      <c r="P204" s="34">
        <f t="shared" si="11"/>
        <v>0</v>
      </c>
      <c r="Q204" s="43"/>
      <c r="R204" s="43"/>
      <c r="S204" s="43"/>
      <c r="T204" s="43"/>
      <c r="U204" s="48"/>
      <c r="V204" s="41"/>
      <c r="W204" s="41"/>
      <c r="X204" s="50"/>
      <c r="Y204" s="34" t="e">
        <f>P204/AA204</f>
        <v>#DIV/0!</v>
      </c>
      <c r="Z204" s="44" t="e">
        <f t="shared" si="8"/>
        <v>#DIV/0!</v>
      </c>
      <c r="AA204" s="44">
        <f t="shared" si="14"/>
        <v>0</v>
      </c>
      <c r="AB204" s="44">
        <v>0</v>
      </c>
      <c r="AC204" s="44">
        <v>0</v>
      </c>
      <c r="AD204" s="44">
        <v>0</v>
      </c>
      <c r="AE204" s="44"/>
      <c r="AF204" s="44" t="e">
        <f t="shared" si="13"/>
        <v>#DIV/0!</v>
      </c>
      <c r="AG204" s="44"/>
      <c r="AH204" s="44" t="e">
        <f t="shared" si="12"/>
        <v>#DIV/0!</v>
      </c>
      <c r="AI204" s="44" t="e">
        <f t="shared" si="15"/>
        <v>#DIV/0!</v>
      </c>
      <c r="AJ204" s="44" t="e">
        <f t="shared" si="9"/>
        <v>#DIV/0!</v>
      </c>
      <c r="AK204" s="43"/>
      <c r="AL204" s="40"/>
      <c r="AM204" s="40"/>
      <c r="AN204" s="40"/>
      <c r="AO204" s="40"/>
      <c r="AP204" s="40"/>
      <c r="AQ204" s="49"/>
      <c r="AR204" s="41"/>
      <c r="AS204" s="41">
        <v>10</v>
      </c>
      <c r="AT204" s="34">
        <f>(J204*10)/100</f>
        <v>0</v>
      </c>
      <c r="AU204" s="43"/>
      <c r="AV204" s="44">
        <v>0</v>
      </c>
      <c r="AW204" s="46">
        <f t="shared" si="10"/>
        <v>0</v>
      </c>
      <c r="AX204" s="46">
        <f>O204</f>
        <v>0</v>
      </c>
      <c r="AY204" s="43"/>
    </row>
    <row r="205" spans="1:51" ht="15.75" customHeight="1" x14ac:dyDescent="0.25">
      <c r="A205" s="47"/>
      <c r="B205" s="40"/>
      <c r="C205" s="41"/>
      <c r="D205" s="39"/>
      <c r="E205" s="43"/>
      <c r="F205" s="40"/>
      <c r="G205" s="41"/>
      <c r="H205" s="43"/>
      <c r="I205" s="43"/>
      <c r="J205" s="44">
        <v>0</v>
      </c>
      <c r="K205" s="44">
        <v>0</v>
      </c>
      <c r="L205" s="55">
        <v>0</v>
      </c>
      <c r="M205" s="55">
        <v>0</v>
      </c>
      <c r="N205" s="44">
        <v>0</v>
      </c>
      <c r="O205" s="34">
        <f t="shared" si="11"/>
        <v>0</v>
      </c>
      <c r="P205" s="34">
        <f t="shared" si="11"/>
        <v>0</v>
      </c>
      <c r="Q205" s="43"/>
      <c r="R205" s="43"/>
      <c r="S205" s="43"/>
      <c r="T205" s="43"/>
      <c r="U205" s="48"/>
      <c r="V205" s="41"/>
      <c r="W205" s="41"/>
      <c r="X205" s="50"/>
      <c r="Y205" s="34" t="e">
        <f>P205/AA205</f>
        <v>#DIV/0!</v>
      </c>
      <c r="Z205" s="44" t="e">
        <f t="shared" si="8"/>
        <v>#DIV/0!</v>
      </c>
      <c r="AA205" s="44">
        <f t="shared" si="14"/>
        <v>0</v>
      </c>
      <c r="AB205" s="44">
        <v>0</v>
      </c>
      <c r="AC205" s="44">
        <v>0</v>
      </c>
      <c r="AD205" s="44">
        <v>0</v>
      </c>
      <c r="AE205" s="44"/>
      <c r="AF205" s="44" t="e">
        <f t="shared" si="13"/>
        <v>#DIV/0!</v>
      </c>
      <c r="AG205" s="44"/>
      <c r="AH205" s="44" t="e">
        <f t="shared" si="12"/>
        <v>#DIV/0!</v>
      </c>
      <c r="AI205" s="44" t="e">
        <f t="shared" si="15"/>
        <v>#DIV/0!</v>
      </c>
      <c r="AJ205" s="44" t="e">
        <f t="shared" si="9"/>
        <v>#DIV/0!</v>
      </c>
      <c r="AK205" s="43"/>
      <c r="AL205" s="40"/>
      <c r="AM205" s="40"/>
      <c r="AN205" s="40"/>
      <c r="AO205" s="40"/>
      <c r="AP205" s="40"/>
      <c r="AQ205" s="49"/>
      <c r="AR205" s="41"/>
      <c r="AS205" s="41">
        <v>10</v>
      </c>
      <c r="AT205" s="34">
        <f>(J205*10)/100</f>
        <v>0</v>
      </c>
      <c r="AU205" s="43"/>
      <c r="AV205" s="44">
        <v>0</v>
      </c>
      <c r="AW205" s="46">
        <f t="shared" si="10"/>
        <v>0</v>
      </c>
      <c r="AX205" s="46">
        <f>O205</f>
        <v>0</v>
      </c>
      <c r="AY205" s="43"/>
    </row>
    <row r="206" spans="1:51" ht="15.75" customHeight="1" x14ac:dyDescent="0.25">
      <c r="A206" s="47"/>
      <c r="B206" s="40"/>
      <c r="C206" s="41"/>
      <c r="D206" s="39"/>
      <c r="E206" s="43"/>
      <c r="F206" s="40"/>
      <c r="G206" s="41"/>
      <c r="H206" s="43"/>
      <c r="I206" s="43"/>
      <c r="J206" s="44">
        <v>0</v>
      </c>
      <c r="K206" s="44">
        <v>0</v>
      </c>
      <c r="L206" s="55">
        <v>0</v>
      </c>
      <c r="M206" s="55">
        <v>0</v>
      </c>
      <c r="N206" s="44">
        <v>0</v>
      </c>
      <c r="O206" s="34">
        <f t="shared" si="11"/>
        <v>0</v>
      </c>
      <c r="P206" s="34">
        <f t="shared" si="11"/>
        <v>0</v>
      </c>
      <c r="Q206" s="43"/>
      <c r="R206" s="43"/>
      <c r="S206" s="43"/>
      <c r="T206" s="43"/>
      <c r="U206" s="48"/>
      <c r="V206" s="41"/>
      <c r="W206" s="41"/>
      <c r="X206" s="50"/>
      <c r="Y206" s="34" t="e">
        <f>P206/AA206</f>
        <v>#DIV/0!</v>
      </c>
      <c r="Z206" s="44" t="e">
        <f t="shared" ref="Z206:Z255" si="16">Y206*X206</f>
        <v>#DIV/0!</v>
      </c>
      <c r="AA206" s="44">
        <f t="shared" si="14"/>
        <v>0</v>
      </c>
      <c r="AB206" s="44">
        <v>0</v>
      </c>
      <c r="AC206" s="44">
        <v>0</v>
      </c>
      <c r="AD206" s="44">
        <v>0</v>
      </c>
      <c r="AE206" s="44"/>
      <c r="AF206" s="44" t="e">
        <f t="shared" si="13"/>
        <v>#DIV/0!</v>
      </c>
      <c r="AG206" s="44"/>
      <c r="AH206" s="44" t="e">
        <f t="shared" si="12"/>
        <v>#DIV/0!</v>
      </c>
      <c r="AI206" s="44" t="e">
        <f t="shared" si="15"/>
        <v>#DIV/0!</v>
      </c>
      <c r="AJ206" s="44" t="e">
        <f t="shared" si="9"/>
        <v>#DIV/0!</v>
      </c>
      <c r="AK206" s="43"/>
      <c r="AL206" s="40"/>
      <c r="AM206" s="40"/>
      <c r="AN206" s="40"/>
      <c r="AO206" s="40"/>
      <c r="AP206" s="40"/>
      <c r="AQ206" s="49"/>
      <c r="AR206" s="41"/>
      <c r="AS206" s="41">
        <v>10</v>
      </c>
      <c r="AT206" s="34">
        <f>(J206*10)/100</f>
        <v>0</v>
      </c>
      <c r="AU206" s="43"/>
      <c r="AV206" s="44">
        <v>0</v>
      </c>
      <c r="AW206" s="46">
        <f t="shared" si="10"/>
        <v>0</v>
      </c>
      <c r="AX206" s="46">
        <f>O206</f>
        <v>0</v>
      </c>
      <c r="AY206" s="43"/>
    </row>
    <row r="207" spans="1:51" ht="15.75" customHeight="1" x14ac:dyDescent="0.25">
      <c r="A207" s="47"/>
      <c r="B207" s="40"/>
      <c r="C207" s="41"/>
      <c r="D207" s="39"/>
      <c r="E207" s="43"/>
      <c r="F207" s="40"/>
      <c r="G207" s="41"/>
      <c r="H207" s="43"/>
      <c r="I207" s="43"/>
      <c r="J207" s="44">
        <v>0</v>
      </c>
      <c r="K207" s="44">
        <v>0</v>
      </c>
      <c r="L207" s="55">
        <v>0</v>
      </c>
      <c r="M207" s="55">
        <v>0</v>
      </c>
      <c r="N207" s="44">
        <v>0</v>
      </c>
      <c r="O207" s="34">
        <f t="shared" si="11"/>
        <v>0</v>
      </c>
      <c r="P207" s="34">
        <f t="shared" si="11"/>
        <v>0</v>
      </c>
      <c r="Q207" s="43"/>
      <c r="R207" s="43"/>
      <c r="S207" s="43"/>
      <c r="T207" s="43"/>
      <c r="U207" s="48"/>
      <c r="V207" s="41"/>
      <c r="W207" s="41"/>
      <c r="X207" s="50"/>
      <c r="Y207" s="34" t="e">
        <f>P207/AA207</f>
        <v>#DIV/0!</v>
      </c>
      <c r="Z207" s="44" t="e">
        <f t="shared" si="16"/>
        <v>#DIV/0!</v>
      </c>
      <c r="AA207" s="44">
        <f t="shared" si="14"/>
        <v>0</v>
      </c>
      <c r="AB207" s="44">
        <v>0</v>
      </c>
      <c r="AC207" s="44">
        <v>0</v>
      </c>
      <c r="AD207" s="44">
        <v>0</v>
      </c>
      <c r="AE207" s="44"/>
      <c r="AF207" s="44" t="e">
        <f t="shared" si="13"/>
        <v>#DIV/0!</v>
      </c>
      <c r="AG207" s="44"/>
      <c r="AH207" s="44" t="e">
        <f t="shared" si="12"/>
        <v>#DIV/0!</v>
      </c>
      <c r="AI207" s="44" t="e">
        <f t="shared" si="15"/>
        <v>#DIV/0!</v>
      </c>
      <c r="AJ207" s="44" t="e">
        <f t="shared" si="9"/>
        <v>#DIV/0!</v>
      </c>
      <c r="AK207" s="43"/>
      <c r="AL207" s="40"/>
      <c r="AM207" s="40"/>
      <c r="AN207" s="40"/>
      <c r="AO207" s="40"/>
      <c r="AP207" s="40"/>
      <c r="AQ207" s="49"/>
      <c r="AR207" s="41"/>
      <c r="AS207" s="41">
        <v>10</v>
      </c>
      <c r="AT207" s="34">
        <f>(J207*10)/100</f>
        <v>0</v>
      </c>
      <c r="AU207" s="43"/>
      <c r="AV207" s="44">
        <v>0</v>
      </c>
      <c r="AW207" s="46">
        <f t="shared" si="10"/>
        <v>0</v>
      </c>
      <c r="AX207" s="46">
        <f>O207</f>
        <v>0</v>
      </c>
      <c r="AY207" s="43"/>
    </row>
    <row r="208" spans="1:51" ht="15.75" customHeight="1" x14ac:dyDescent="0.25">
      <c r="A208" s="47"/>
      <c r="B208" s="40"/>
      <c r="C208" s="41"/>
      <c r="D208" s="39"/>
      <c r="E208" s="43"/>
      <c r="F208" s="40"/>
      <c r="G208" s="41"/>
      <c r="H208" s="43"/>
      <c r="I208" s="43"/>
      <c r="J208" s="44">
        <v>0</v>
      </c>
      <c r="K208" s="44">
        <v>0</v>
      </c>
      <c r="L208" s="55">
        <v>0</v>
      </c>
      <c r="M208" s="55">
        <v>0</v>
      </c>
      <c r="N208" s="44">
        <v>0</v>
      </c>
      <c r="O208" s="34">
        <f t="shared" si="11"/>
        <v>0</v>
      </c>
      <c r="P208" s="34">
        <f t="shared" si="11"/>
        <v>0</v>
      </c>
      <c r="Q208" s="43"/>
      <c r="R208" s="43"/>
      <c r="S208" s="43"/>
      <c r="T208" s="43"/>
      <c r="U208" s="48"/>
      <c r="V208" s="41"/>
      <c r="W208" s="41"/>
      <c r="X208" s="50"/>
      <c r="Y208" s="34" t="e">
        <f>P208/AA208</f>
        <v>#DIV/0!</v>
      </c>
      <c r="Z208" s="44" t="e">
        <f t="shared" si="16"/>
        <v>#DIV/0!</v>
      </c>
      <c r="AA208" s="44">
        <f t="shared" si="14"/>
        <v>0</v>
      </c>
      <c r="AB208" s="44">
        <v>0</v>
      </c>
      <c r="AC208" s="44">
        <v>0</v>
      </c>
      <c r="AD208" s="44">
        <v>0</v>
      </c>
      <c r="AE208" s="44"/>
      <c r="AF208" s="44" t="e">
        <f t="shared" si="13"/>
        <v>#DIV/0!</v>
      </c>
      <c r="AG208" s="44"/>
      <c r="AH208" s="44" t="e">
        <f t="shared" si="12"/>
        <v>#DIV/0!</v>
      </c>
      <c r="AI208" s="44" t="e">
        <f t="shared" si="15"/>
        <v>#DIV/0!</v>
      </c>
      <c r="AJ208" s="44" t="e">
        <f t="shared" ref="AJ208:AJ255" si="17">_xlfn.CEILING.MATH(AI208)</f>
        <v>#DIV/0!</v>
      </c>
      <c r="AK208" s="43"/>
      <c r="AL208" s="40"/>
      <c r="AM208" s="40"/>
      <c r="AN208" s="40"/>
      <c r="AO208" s="40"/>
      <c r="AP208" s="40"/>
      <c r="AQ208" s="49"/>
      <c r="AR208" s="41"/>
      <c r="AS208" s="41">
        <v>10</v>
      </c>
      <c r="AT208" s="34">
        <f>(J208*10)/100</f>
        <v>0</v>
      </c>
      <c r="AU208" s="43"/>
      <c r="AV208" s="44">
        <v>0</v>
      </c>
      <c r="AW208" s="46">
        <f t="shared" ref="AW208:AW271" si="18">AX208-AV208</f>
        <v>0</v>
      </c>
      <c r="AX208" s="46">
        <f>O208</f>
        <v>0</v>
      </c>
      <c r="AY208" s="43"/>
    </row>
    <row r="209" spans="1:51" ht="15.75" customHeight="1" x14ac:dyDescent="0.25">
      <c r="A209" s="47"/>
      <c r="B209" s="40"/>
      <c r="C209" s="41"/>
      <c r="D209" s="39"/>
      <c r="E209" s="43"/>
      <c r="F209" s="40"/>
      <c r="G209" s="41"/>
      <c r="H209" s="43"/>
      <c r="I209" s="43"/>
      <c r="J209" s="44">
        <v>0</v>
      </c>
      <c r="K209" s="44">
        <v>0</v>
      </c>
      <c r="L209" s="55">
        <v>0</v>
      </c>
      <c r="M209" s="55">
        <v>0</v>
      </c>
      <c r="N209" s="44">
        <v>0</v>
      </c>
      <c r="O209" s="34">
        <f t="shared" si="11"/>
        <v>0</v>
      </c>
      <c r="P209" s="34">
        <f t="shared" si="11"/>
        <v>0</v>
      </c>
      <c r="Q209" s="43"/>
      <c r="R209" s="43"/>
      <c r="S209" s="43"/>
      <c r="T209" s="43"/>
      <c r="U209" s="48"/>
      <c r="V209" s="41"/>
      <c r="W209" s="41"/>
      <c r="X209" s="50"/>
      <c r="Y209" s="34" t="e">
        <f>P209/AA209</f>
        <v>#DIV/0!</v>
      </c>
      <c r="Z209" s="44" t="e">
        <f t="shared" si="16"/>
        <v>#DIV/0!</v>
      </c>
      <c r="AA209" s="44">
        <f t="shared" si="14"/>
        <v>0</v>
      </c>
      <c r="AB209" s="44">
        <v>0</v>
      </c>
      <c r="AC209" s="44">
        <v>0</v>
      </c>
      <c r="AD209" s="44">
        <v>0</v>
      </c>
      <c r="AE209" s="44"/>
      <c r="AF209" s="44" t="e">
        <f t="shared" si="13"/>
        <v>#DIV/0!</v>
      </c>
      <c r="AG209" s="44"/>
      <c r="AH209" s="44" t="e">
        <f t="shared" si="12"/>
        <v>#DIV/0!</v>
      </c>
      <c r="AI209" s="44" t="e">
        <f t="shared" si="15"/>
        <v>#DIV/0!</v>
      </c>
      <c r="AJ209" s="44" t="e">
        <f t="shared" si="17"/>
        <v>#DIV/0!</v>
      </c>
      <c r="AK209" s="43"/>
      <c r="AL209" s="40"/>
      <c r="AM209" s="40"/>
      <c r="AN209" s="40"/>
      <c r="AO209" s="40"/>
      <c r="AP209" s="40"/>
      <c r="AQ209" s="49"/>
      <c r="AR209" s="41"/>
      <c r="AS209" s="41">
        <v>10</v>
      </c>
      <c r="AT209" s="34">
        <f>(J209*10)/100</f>
        <v>0</v>
      </c>
      <c r="AU209" s="43"/>
      <c r="AV209" s="44">
        <v>0</v>
      </c>
      <c r="AW209" s="46">
        <f t="shared" si="18"/>
        <v>0</v>
      </c>
      <c r="AX209" s="46">
        <f>O209</f>
        <v>0</v>
      </c>
      <c r="AY209" s="43"/>
    </row>
    <row r="210" spans="1:51" ht="15.75" customHeight="1" x14ac:dyDescent="0.25">
      <c r="A210" s="47"/>
      <c r="B210" s="40"/>
      <c r="C210" s="41"/>
      <c r="D210" s="39"/>
      <c r="E210" s="43"/>
      <c r="F210" s="40"/>
      <c r="G210" s="41"/>
      <c r="H210" s="43"/>
      <c r="I210" s="43"/>
      <c r="J210" s="44">
        <v>0</v>
      </c>
      <c r="K210" s="44">
        <v>0</v>
      </c>
      <c r="L210" s="55">
        <v>0</v>
      </c>
      <c r="M210" s="55">
        <v>0</v>
      </c>
      <c r="N210" s="44">
        <v>0</v>
      </c>
      <c r="O210" s="34">
        <f t="shared" si="11"/>
        <v>0</v>
      </c>
      <c r="P210" s="34">
        <f t="shared" si="11"/>
        <v>0</v>
      </c>
      <c r="Q210" s="43"/>
      <c r="R210" s="43"/>
      <c r="S210" s="43"/>
      <c r="T210" s="43"/>
      <c r="U210" s="48"/>
      <c r="V210" s="41"/>
      <c r="W210" s="41"/>
      <c r="X210" s="50"/>
      <c r="Y210" s="34" t="e">
        <f>P210/AA210</f>
        <v>#DIV/0!</v>
      </c>
      <c r="Z210" s="44" t="e">
        <f t="shared" si="16"/>
        <v>#DIV/0!</v>
      </c>
      <c r="AA210" s="44">
        <f t="shared" si="14"/>
        <v>0</v>
      </c>
      <c r="AB210" s="44">
        <v>0</v>
      </c>
      <c r="AC210" s="44">
        <v>0</v>
      </c>
      <c r="AD210" s="44">
        <v>0</v>
      </c>
      <c r="AE210" s="44"/>
      <c r="AF210" s="44" t="e">
        <f t="shared" si="13"/>
        <v>#DIV/0!</v>
      </c>
      <c r="AG210" s="44"/>
      <c r="AH210" s="44" t="e">
        <f t="shared" si="12"/>
        <v>#DIV/0!</v>
      </c>
      <c r="AI210" s="44" t="e">
        <f t="shared" si="15"/>
        <v>#DIV/0!</v>
      </c>
      <c r="AJ210" s="44" t="e">
        <f t="shared" si="17"/>
        <v>#DIV/0!</v>
      </c>
      <c r="AK210" s="43"/>
      <c r="AL210" s="40"/>
      <c r="AM210" s="40"/>
      <c r="AN210" s="40"/>
      <c r="AO210" s="40"/>
      <c r="AP210" s="40"/>
      <c r="AQ210" s="49"/>
      <c r="AR210" s="41"/>
      <c r="AS210" s="41">
        <v>10</v>
      </c>
      <c r="AT210" s="34">
        <f>(J210*10)/100</f>
        <v>0</v>
      </c>
      <c r="AU210" s="43"/>
      <c r="AV210" s="44">
        <v>0</v>
      </c>
      <c r="AW210" s="46">
        <f t="shared" si="18"/>
        <v>0</v>
      </c>
      <c r="AX210" s="46">
        <f>O210</f>
        <v>0</v>
      </c>
      <c r="AY210" s="43"/>
    </row>
    <row r="211" spans="1:51" ht="15.75" customHeight="1" x14ac:dyDescent="0.25">
      <c r="A211" s="47"/>
      <c r="B211" s="40"/>
      <c r="C211" s="41"/>
      <c r="D211" s="39"/>
      <c r="E211" s="43"/>
      <c r="F211" s="40"/>
      <c r="G211" s="41"/>
      <c r="H211" s="43"/>
      <c r="I211" s="43"/>
      <c r="J211" s="44">
        <v>0</v>
      </c>
      <c r="K211" s="44">
        <v>0</v>
      </c>
      <c r="L211" s="55">
        <v>0</v>
      </c>
      <c r="M211" s="55">
        <v>0</v>
      </c>
      <c r="N211" s="44">
        <v>0</v>
      </c>
      <c r="O211" s="34">
        <f t="shared" si="11"/>
        <v>0</v>
      </c>
      <c r="P211" s="34">
        <f t="shared" si="11"/>
        <v>0</v>
      </c>
      <c r="Q211" s="43"/>
      <c r="R211" s="43"/>
      <c r="S211" s="43"/>
      <c r="T211" s="43"/>
      <c r="U211" s="48"/>
      <c r="V211" s="41"/>
      <c r="W211" s="41"/>
      <c r="X211" s="50"/>
      <c r="Y211" s="34" t="e">
        <f>P211/AA211</f>
        <v>#DIV/0!</v>
      </c>
      <c r="Z211" s="44" t="e">
        <f t="shared" si="16"/>
        <v>#DIV/0!</v>
      </c>
      <c r="AA211" s="44">
        <f t="shared" si="14"/>
        <v>0</v>
      </c>
      <c r="AB211" s="44">
        <v>0</v>
      </c>
      <c r="AC211" s="44">
        <v>0</v>
      </c>
      <c r="AD211" s="44">
        <v>0</v>
      </c>
      <c r="AE211" s="44"/>
      <c r="AF211" s="44" t="e">
        <f t="shared" si="13"/>
        <v>#DIV/0!</v>
      </c>
      <c r="AG211" s="44"/>
      <c r="AH211" s="44" t="e">
        <f t="shared" si="12"/>
        <v>#DIV/0!</v>
      </c>
      <c r="AI211" s="44" t="e">
        <f t="shared" si="15"/>
        <v>#DIV/0!</v>
      </c>
      <c r="AJ211" s="44" t="e">
        <f t="shared" si="17"/>
        <v>#DIV/0!</v>
      </c>
      <c r="AK211" s="43"/>
      <c r="AL211" s="40"/>
      <c r="AM211" s="40"/>
      <c r="AN211" s="40"/>
      <c r="AO211" s="40"/>
      <c r="AP211" s="40"/>
      <c r="AQ211" s="49"/>
      <c r="AR211" s="41"/>
      <c r="AS211" s="41">
        <v>10</v>
      </c>
      <c r="AT211" s="34">
        <f>(J211*10)/100</f>
        <v>0</v>
      </c>
      <c r="AU211" s="43"/>
      <c r="AV211" s="44">
        <v>0</v>
      </c>
      <c r="AW211" s="46">
        <f t="shared" si="18"/>
        <v>0</v>
      </c>
      <c r="AX211" s="46">
        <f>O211</f>
        <v>0</v>
      </c>
      <c r="AY211" s="43"/>
    </row>
    <row r="212" spans="1:51" ht="15.75" customHeight="1" x14ac:dyDescent="0.25">
      <c r="A212" s="47"/>
      <c r="B212" s="40"/>
      <c r="C212" s="41"/>
      <c r="D212" s="39"/>
      <c r="E212" s="43"/>
      <c r="F212" s="40"/>
      <c r="G212" s="41"/>
      <c r="H212" s="43"/>
      <c r="I212" s="43"/>
      <c r="J212" s="44">
        <v>0</v>
      </c>
      <c r="K212" s="44">
        <v>0</v>
      </c>
      <c r="L212" s="55">
        <v>0</v>
      </c>
      <c r="M212" s="55">
        <v>0</v>
      </c>
      <c r="N212" s="44">
        <v>0</v>
      </c>
      <c r="O212" s="34">
        <f t="shared" si="11"/>
        <v>0</v>
      </c>
      <c r="P212" s="34">
        <f t="shared" si="11"/>
        <v>0</v>
      </c>
      <c r="Q212" s="43"/>
      <c r="R212" s="43"/>
      <c r="S212" s="43"/>
      <c r="T212" s="43"/>
      <c r="U212" s="48"/>
      <c r="V212" s="41"/>
      <c r="W212" s="41"/>
      <c r="X212" s="50"/>
      <c r="Y212" s="34" t="e">
        <f>P212/AA212</f>
        <v>#DIV/0!</v>
      </c>
      <c r="Z212" s="44" t="e">
        <f t="shared" si="16"/>
        <v>#DIV/0!</v>
      </c>
      <c r="AA212" s="44">
        <f t="shared" si="14"/>
        <v>0</v>
      </c>
      <c r="AB212" s="44">
        <v>0</v>
      </c>
      <c r="AC212" s="44">
        <v>0</v>
      </c>
      <c r="AD212" s="44">
        <v>0</v>
      </c>
      <c r="AE212" s="44"/>
      <c r="AF212" s="44" t="e">
        <f t="shared" si="13"/>
        <v>#DIV/0!</v>
      </c>
      <c r="AG212" s="44"/>
      <c r="AH212" s="44" t="e">
        <f t="shared" si="12"/>
        <v>#DIV/0!</v>
      </c>
      <c r="AI212" s="44" t="e">
        <f t="shared" si="15"/>
        <v>#DIV/0!</v>
      </c>
      <c r="AJ212" s="44" t="e">
        <f t="shared" si="17"/>
        <v>#DIV/0!</v>
      </c>
      <c r="AK212" s="43"/>
      <c r="AL212" s="40"/>
      <c r="AM212" s="40"/>
      <c r="AN212" s="40"/>
      <c r="AO212" s="40"/>
      <c r="AP212" s="40"/>
      <c r="AQ212" s="49"/>
      <c r="AR212" s="41"/>
      <c r="AS212" s="41">
        <v>10</v>
      </c>
      <c r="AT212" s="34">
        <f>(J212*10)/100</f>
        <v>0</v>
      </c>
      <c r="AU212" s="43"/>
      <c r="AV212" s="44">
        <v>0</v>
      </c>
      <c r="AW212" s="46">
        <f t="shared" si="18"/>
        <v>0</v>
      </c>
      <c r="AX212" s="46">
        <f>O212</f>
        <v>0</v>
      </c>
      <c r="AY212" s="43"/>
    </row>
    <row r="213" spans="1:51" ht="15.75" customHeight="1" x14ac:dyDescent="0.25">
      <c r="A213" s="47"/>
      <c r="B213" s="40"/>
      <c r="C213" s="41"/>
      <c r="D213" s="39"/>
      <c r="E213" s="43"/>
      <c r="F213" s="40"/>
      <c r="G213" s="41"/>
      <c r="H213" s="43"/>
      <c r="I213" s="43"/>
      <c r="J213" s="44">
        <v>0</v>
      </c>
      <c r="K213" s="44">
        <v>0</v>
      </c>
      <c r="L213" s="55">
        <v>0</v>
      </c>
      <c r="M213" s="55">
        <v>0</v>
      </c>
      <c r="N213" s="44">
        <v>0</v>
      </c>
      <c r="O213" s="34">
        <f t="shared" si="11"/>
        <v>0</v>
      </c>
      <c r="P213" s="34">
        <f t="shared" si="11"/>
        <v>0</v>
      </c>
      <c r="Q213" s="43"/>
      <c r="R213" s="43"/>
      <c r="S213" s="43"/>
      <c r="T213" s="43"/>
      <c r="U213" s="48"/>
      <c r="V213" s="41"/>
      <c r="W213" s="41"/>
      <c r="X213" s="50"/>
      <c r="Y213" s="34" t="e">
        <f>P213/AA213</f>
        <v>#DIV/0!</v>
      </c>
      <c r="Z213" s="44" t="e">
        <f t="shared" si="16"/>
        <v>#DIV/0!</v>
      </c>
      <c r="AA213" s="44">
        <f t="shared" si="14"/>
        <v>0</v>
      </c>
      <c r="AB213" s="44">
        <v>0</v>
      </c>
      <c r="AC213" s="44">
        <v>0</v>
      </c>
      <c r="AD213" s="44">
        <v>0</v>
      </c>
      <c r="AE213" s="44"/>
      <c r="AF213" s="44" t="e">
        <f t="shared" si="13"/>
        <v>#DIV/0!</v>
      </c>
      <c r="AG213" s="44"/>
      <c r="AH213" s="44" t="e">
        <f t="shared" si="12"/>
        <v>#DIV/0!</v>
      </c>
      <c r="AI213" s="44" t="e">
        <f t="shared" si="15"/>
        <v>#DIV/0!</v>
      </c>
      <c r="AJ213" s="44" t="e">
        <f t="shared" si="17"/>
        <v>#DIV/0!</v>
      </c>
      <c r="AK213" s="43"/>
      <c r="AL213" s="40"/>
      <c r="AM213" s="40"/>
      <c r="AN213" s="40"/>
      <c r="AO213" s="40"/>
      <c r="AP213" s="40"/>
      <c r="AQ213" s="49"/>
      <c r="AR213" s="41"/>
      <c r="AS213" s="41">
        <v>10</v>
      </c>
      <c r="AT213" s="34">
        <f>(J213*10)/100</f>
        <v>0</v>
      </c>
      <c r="AU213" s="43"/>
      <c r="AV213" s="44">
        <v>0</v>
      </c>
      <c r="AW213" s="46">
        <f t="shared" si="18"/>
        <v>0</v>
      </c>
      <c r="AX213" s="46">
        <f>O213</f>
        <v>0</v>
      </c>
      <c r="AY213" s="43"/>
    </row>
    <row r="214" spans="1:51" ht="15.75" customHeight="1" x14ac:dyDescent="0.25">
      <c r="A214" s="47"/>
      <c r="B214" s="40"/>
      <c r="C214" s="41"/>
      <c r="D214" s="39"/>
      <c r="E214" s="43"/>
      <c r="F214" s="40"/>
      <c r="G214" s="41"/>
      <c r="H214" s="43"/>
      <c r="I214" s="43"/>
      <c r="J214" s="44">
        <v>0</v>
      </c>
      <c r="K214" s="44">
        <v>0</v>
      </c>
      <c r="L214" s="55">
        <v>0</v>
      </c>
      <c r="M214" s="55">
        <v>0</v>
      </c>
      <c r="N214" s="44">
        <v>0</v>
      </c>
      <c r="O214" s="34">
        <f t="shared" si="11"/>
        <v>0</v>
      </c>
      <c r="P214" s="34">
        <f t="shared" si="11"/>
        <v>0</v>
      </c>
      <c r="Q214" s="43"/>
      <c r="R214" s="43"/>
      <c r="S214" s="43"/>
      <c r="T214" s="43"/>
      <c r="U214" s="48"/>
      <c r="V214" s="41"/>
      <c r="W214" s="41"/>
      <c r="X214" s="50"/>
      <c r="Y214" s="34" t="e">
        <f>P214/AA214</f>
        <v>#DIV/0!</v>
      </c>
      <c r="Z214" s="44" t="e">
        <f t="shared" si="16"/>
        <v>#DIV/0!</v>
      </c>
      <c r="AA214" s="44">
        <f t="shared" si="14"/>
        <v>0</v>
      </c>
      <c r="AB214" s="44">
        <v>0</v>
      </c>
      <c r="AC214" s="44">
        <v>0</v>
      </c>
      <c r="AD214" s="44">
        <v>0</v>
      </c>
      <c r="AE214" s="44"/>
      <c r="AF214" s="44" t="e">
        <f t="shared" si="13"/>
        <v>#DIV/0!</v>
      </c>
      <c r="AG214" s="44"/>
      <c r="AH214" s="44" t="e">
        <f t="shared" si="12"/>
        <v>#DIV/0!</v>
      </c>
      <c r="AI214" s="44" t="e">
        <f t="shared" si="15"/>
        <v>#DIV/0!</v>
      </c>
      <c r="AJ214" s="44" t="e">
        <f t="shared" si="17"/>
        <v>#DIV/0!</v>
      </c>
      <c r="AK214" s="43"/>
      <c r="AL214" s="40"/>
      <c r="AM214" s="40"/>
      <c r="AN214" s="40"/>
      <c r="AO214" s="40"/>
      <c r="AP214" s="40"/>
      <c r="AQ214" s="49"/>
      <c r="AR214" s="41"/>
      <c r="AS214" s="41">
        <v>10</v>
      </c>
      <c r="AT214" s="34">
        <f>(J214*10)/100</f>
        <v>0</v>
      </c>
      <c r="AU214" s="43"/>
      <c r="AV214" s="44">
        <v>0</v>
      </c>
      <c r="AW214" s="46">
        <f t="shared" si="18"/>
        <v>0</v>
      </c>
      <c r="AX214" s="46">
        <f>O214</f>
        <v>0</v>
      </c>
      <c r="AY214" s="43"/>
    </row>
    <row r="215" spans="1:51" ht="15.75" customHeight="1" x14ac:dyDescent="0.25">
      <c r="A215" s="47"/>
      <c r="B215" s="40"/>
      <c r="C215" s="41"/>
      <c r="D215" s="39"/>
      <c r="E215" s="43"/>
      <c r="F215" s="40"/>
      <c r="G215" s="41"/>
      <c r="H215" s="43"/>
      <c r="I215" s="43"/>
      <c r="J215" s="44">
        <v>0</v>
      </c>
      <c r="K215" s="44">
        <v>0</v>
      </c>
      <c r="L215" s="55">
        <v>0</v>
      </c>
      <c r="M215" s="55">
        <v>0</v>
      </c>
      <c r="N215" s="44">
        <v>0</v>
      </c>
      <c r="O215" s="34">
        <f t="shared" si="11"/>
        <v>0</v>
      </c>
      <c r="P215" s="34">
        <f t="shared" si="11"/>
        <v>0</v>
      </c>
      <c r="Q215" s="43"/>
      <c r="R215" s="43"/>
      <c r="S215" s="43"/>
      <c r="T215" s="43"/>
      <c r="U215" s="48"/>
      <c r="V215" s="41"/>
      <c r="W215" s="41"/>
      <c r="X215" s="50"/>
      <c r="Y215" s="34" t="e">
        <f>P215/AA215</f>
        <v>#DIV/0!</v>
      </c>
      <c r="Z215" s="44" t="e">
        <f t="shared" si="16"/>
        <v>#DIV/0!</v>
      </c>
      <c r="AA215" s="44">
        <f t="shared" si="14"/>
        <v>0</v>
      </c>
      <c r="AB215" s="44">
        <v>0</v>
      </c>
      <c r="AC215" s="44">
        <v>0</v>
      </c>
      <c r="AD215" s="44">
        <v>0</v>
      </c>
      <c r="AE215" s="44"/>
      <c r="AF215" s="44" t="e">
        <f t="shared" si="13"/>
        <v>#DIV/0!</v>
      </c>
      <c r="AG215" s="44"/>
      <c r="AH215" s="44" t="e">
        <f t="shared" si="12"/>
        <v>#DIV/0!</v>
      </c>
      <c r="AI215" s="44" t="e">
        <f t="shared" si="15"/>
        <v>#DIV/0!</v>
      </c>
      <c r="AJ215" s="44" t="e">
        <f t="shared" si="17"/>
        <v>#DIV/0!</v>
      </c>
      <c r="AK215" s="43"/>
      <c r="AL215" s="40"/>
      <c r="AM215" s="40"/>
      <c r="AN215" s="40"/>
      <c r="AO215" s="40"/>
      <c r="AP215" s="40"/>
      <c r="AQ215" s="49"/>
      <c r="AR215" s="41"/>
      <c r="AS215" s="41">
        <v>10</v>
      </c>
      <c r="AT215" s="34">
        <f>(J215*10)/100</f>
        <v>0</v>
      </c>
      <c r="AU215" s="43"/>
      <c r="AV215" s="44">
        <v>0</v>
      </c>
      <c r="AW215" s="46">
        <f t="shared" si="18"/>
        <v>0</v>
      </c>
      <c r="AX215" s="46">
        <f>O215</f>
        <v>0</v>
      </c>
      <c r="AY215" s="43"/>
    </row>
    <row r="216" spans="1:51" ht="15.75" customHeight="1" x14ac:dyDescent="0.25">
      <c r="A216" s="47"/>
      <c r="B216" s="40"/>
      <c r="C216" s="41"/>
      <c r="D216" s="39"/>
      <c r="E216" s="43"/>
      <c r="F216" s="40"/>
      <c r="G216" s="41"/>
      <c r="H216" s="43"/>
      <c r="I216" s="43"/>
      <c r="J216" s="44">
        <v>0</v>
      </c>
      <c r="K216" s="44">
        <v>0</v>
      </c>
      <c r="L216" s="55">
        <v>0</v>
      </c>
      <c r="M216" s="55">
        <v>0</v>
      </c>
      <c r="N216" s="44">
        <v>0</v>
      </c>
      <c r="O216" s="34">
        <f t="shared" si="11"/>
        <v>0</v>
      </c>
      <c r="P216" s="34">
        <f t="shared" si="11"/>
        <v>0</v>
      </c>
      <c r="Q216" s="43"/>
      <c r="R216" s="43"/>
      <c r="S216" s="43"/>
      <c r="T216" s="43"/>
      <c r="U216" s="48"/>
      <c r="V216" s="41"/>
      <c r="W216" s="41"/>
      <c r="X216" s="50"/>
      <c r="Y216" s="34" t="e">
        <f>P216/AA216</f>
        <v>#DIV/0!</v>
      </c>
      <c r="Z216" s="44" t="e">
        <f t="shared" si="16"/>
        <v>#DIV/0!</v>
      </c>
      <c r="AA216" s="44">
        <f t="shared" si="14"/>
        <v>0</v>
      </c>
      <c r="AB216" s="44">
        <v>0</v>
      </c>
      <c r="AC216" s="44">
        <v>0</v>
      </c>
      <c r="AD216" s="44">
        <v>0</v>
      </c>
      <c r="AE216" s="44"/>
      <c r="AF216" s="44" t="e">
        <f t="shared" si="13"/>
        <v>#DIV/0!</v>
      </c>
      <c r="AG216" s="44"/>
      <c r="AH216" s="44" t="e">
        <f t="shared" si="12"/>
        <v>#DIV/0!</v>
      </c>
      <c r="AI216" s="44" t="e">
        <f t="shared" si="15"/>
        <v>#DIV/0!</v>
      </c>
      <c r="AJ216" s="44" t="e">
        <f t="shared" si="17"/>
        <v>#DIV/0!</v>
      </c>
      <c r="AK216" s="43"/>
      <c r="AL216" s="40"/>
      <c r="AM216" s="40"/>
      <c r="AN216" s="40"/>
      <c r="AO216" s="40"/>
      <c r="AP216" s="40"/>
      <c r="AQ216" s="49"/>
      <c r="AR216" s="41"/>
      <c r="AS216" s="41">
        <v>10</v>
      </c>
      <c r="AT216" s="34">
        <f>(J216*10)/100</f>
        <v>0</v>
      </c>
      <c r="AU216" s="43"/>
      <c r="AV216" s="44">
        <v>0</v>
      </c>
      <c r="AW216" s="46">
        <f t="shared" si="18"/>
        <v>0</v>
      </c>
      <c r="AX216" s="46">
        <f>O216</f>
        <v>0</v>
      </c>
      <c r="AY216" s="43"/>
    </row>
    <row r="217" spans="1:51" ht="15.75" customHeight="1" x14ac:dyDescent="0.25">
      <c r="A217" s="47"/>
      <c r="B217" s="40"/>
      <c r="C217" s="41"/>
      <c r="D217" s="39"/>
      <c r="E217" s="43"/>
      <c r="F217" s="40"/>
      <c r="G217" s="41"/>
      <c r="H217" s="43"/>
      <c r="I217" s="43"/>
      <c r="J217" s="44">
        <v>0</v>
      </c>
      <c r="K217" s="44">
        <v>0</v>
      </c>
      <c r="L217" s="55">
        <v>0</v>
      </c>
      <c r="M217" s="55">
        <v>0</v>
      </c>
      <c r="N217" s="44">
        <v>0</v>
      </c>
      <c r="O217" s="34">
        <f t="shared" si="11"/>
        <v>0</v>
      </c>
      <c r="P217" s="34">
        <f t="shared" si="11"/>
        <v>0</v>
      </c>
      <c r="Q217" s="43"/>
      <c r="R217" s="43"/>
      <c r="S217" s="43"/>
      <c r="T217" s="43"/>
      <c r="U217" s="48"/>
      <c r="V217" s="41"/>
      <c r="W217" s="41"/>
      <c r="X217" s="50"/>
      <c r="Y217" s="34" t="e">
        <f>P217/AA217</f>
        <v>#DIV/0!</v>
      </c>
      <c r="Z217" s="44" t="e">
        <f t="shared" si="16"/>
        <v>#DIV/0!</v>
      </c>
      <c r="AA217" s="44">
        <f t="shared" si="14"/>
        <v>0</v>
      </c>
      <c r="AB217" s="44">
        <v>0</v>
      </c>
      <c r="AC217" s="44">
        <v>0</v>
      </c>
      <c r="AD217" s="44">
        <v>0</v>
      </c>
      <c r="AE217" s="44"/>
      <c r="AF217" s="44" t="e">
        <f t="shared" si="13"/>
        <v>#DIV/0!</v>
      </c>
      <c r="AG217" s="44"/>
      <c r="AH217" s="44" t="e">
        <f t="shared" si="12"/>
        <v>#DIV/0!</v>
      </c>
      <c r="AI217" s="44" t="e">
        <f t="shared" si="15"/>
        <v>#DIV/0!</v>
      </c>
      <c r="AJ217" s="44" t="e">
        <f t="shared" si="17"/>
        <v>#DIV/0!</v>
      </c>
      <c r="AK217" s="43"/>
      <c r="AL217" s="40"/>
      <c r="AM217" s="40"/>
      <c r="AN217" s="40"/>
      <c r="AO217" s="40"/>
      <c r="AP217" s="40"/>
      <c r="AQ217" s="49"/>
      <c r="AR217" s="41"/>
      <c r="AS217" s="41">
        <v>10</v>
      </c>
      <c r="AT217" s="34">
        <f>(J217*10)/100</f>
        <v>0</v>
      </c>
      <c r="AU217" s="43"/>
      <c r="AV217" s="44">
        <v>0</v>
      </c>
      <c r="AW217" s="46">
        <f t="shared" si="18"/>
        <v>0</v>
      </c>
      <c r="AX217" s="46">
        <f>O217</f>
        <v>0</v>
      </c>
      <c r="AY217" s="43"/>
    </row>
    <row r="218" spans="1:51" ht="15.75" customHeight="1" x14ac:dyDescent="0.25">
      <c r="A218" s="47"/>
      <c r="B218" s="40"/>
      <c r="C218" s="41"/>
      <c r="D218" s="39"/>
      <c r="E218" s="43"/>
      <c r="F218" s="40"/>
      <c r="G218" s="41"/>
      <c r="H218" s="43"/>
      <c r="I218" s="43"/>
      <c r="J218" s="44">
        <v>0</v>
      </c>
      <c r="K218" s="44">
        <v>0</v>
      </c>
      <c r="L218" s="55">
        <v>0</v>
      </c>
      <c r="M218" s="55">
        <v>0</v>
      </c>
      <c r="N218" s="44">
        <v>0</v>
      </c>
      <c r="O218" s="34">
        <f t="shared" si="11"/>
        <v>0</v>
      </c>
      <c r="P218" s="34">
        <f t="shared" si="11"/>
        <v>0</v>
      </c>
      <c r="Q218" s="43"/>
      <c r="R218" s="43"/>
      <c r="S218" s="43"/>
      <c r="T218" s="43"/>
      <c r="U218" s="48"/>
      <c r="V218" s="41"/>
      <c r="W218" s="41"/>
      <c r="X218" s="50"/>
      <c r="Y218" s="34" t="e">
        <f>P218/AA218</f>
        <v>#DIV/0!</v>
      </c>
      <c r="Z218" s="44" t="e">
        <f t="shared" si="16"/>
        <v>#DIV/0!</v>
      </c>
      <c r="AA218" s="44">
        <f t="shared" si="14"/>
        <v>0</v>
      </c>
      <c r="AB218" s="44">
        <v>0</v>
      </c>
      <c r="AC218" s="44">
        <v>0</v>
      </c>
      <c r="AD218" s="44">
        <v>0</v>
      </c>
      <c r="AE218" s="44"/>
      <c r="AF218" s="44" t="e">
        <f t="shared" si="13"/>
        <v>#DIV/0!</v>
      </c>
      <c r="AG218" s="44"/>
      <c r="AH218" s="44" t="e">
        <f t="shared" si="12"/>
        <v>#DIV/0!</v>
      </c>
      <c r="AI218" s="44" t="e">
        <f t="shared" si="15"/>
        <v>#DIV/0!</v>
      </c>
      <c r="AJ218" s="44" t="e">
        <f t="shared" si="17"/>
        <v>#DIV/0!</v>
      </c>
      <c r="AK218" s="43"/>
      <c r="AL218" s="40"/>
      <c r="AM218" s="40"/>
      <c r="AN218" s="40"/>
      <c r="AO218" s="40"/>
      <c r="AP218" s="40"/>
      <c r="AQ218" s="49"/>
      <c r="AR218" s="41"/>
      <c r="AS218" s="41">
        <v>10</v>
      </c>
      <c r="AT218" s="34">
        <f>(J218*10)/100</f>
        <v>0</v>
      </c>
      <c r="AU218" s="43"/>
      <c r="AV218" s="44">
        <v>0</v>
      </c>
      <c r="AW218" s="46">
        <f t="shared" si="18"/>
        <v>0</v>
      </c>
      <c r="AX218" s="46">
        <f>O218</f>
        <v>0</v>
      </c>
      <c r="AY218" s="43"/>
    </row>
    <row r="219" spans="1:51" ht="15.75" customHeight="1" x14ac:dyDescent="0.25">
      <c r="A219" s="47"/>
      <c r="B219" s="40"/>
      <c r="C219" s="41"/>
      <c r="D219" s="39"/>
      <c r="E219" s="43"/>
      <c r="F219" s="40"/>
      <c r="G219" s="41"/>
      <c r="H219" s="43"/>
      <c r="I219" s="43"/>
      <c r="J219" s="44">
        <v>0</v>
      </c>
      <c r="K219" s="44">
        <v>0</v>
      </c>
      <c r="L219" s="55">
        <v>0</v>
      </c>
      <c r="M219" s="55">
        <v>0</v>
      </c>
      <c r="N219" s="44">
        <v>0</v>
      </c>
      <c r="O219" s="34">
        <f t="shared" si="11"/>
        <v>0</v>
      </c>
      <c r="P219" s="34">
        <f t="shared" si="11"/>
        <v>0</v>
      </c>
      <c r="Q219" s="43"/>
      <c r="R219" s="43"/>
      <c r="S219" s="43"/>
      <c r="T219" s="43"/>
      <c r="U219" s="48"/>
      <c r="V219" s="41"/>
      <c r="W219" s="41"/>
      <c r="X219" s="50"/>
      <c r="Y219" s="34" t="e">
        <f>P219/AA219</f>
        <v>#DIV/0!</v>
      </c>
      <c r="Z219" s="44" t="e">
        <f t="shared" si="16"/>
        <v>#DIV/0!</v>
      </c>
      <c r="AA219" s="44">
        <f t="shared" si="14"/>
        <v>0</v>
      </c>
      <c r="AB219" s="44">
        <v>0</v>
      </c>
      <c r="AC219" s="44">
        <v>0</v>
      </c>
      <c r="AD219" s="44">
        <v>0</v>
      </c>
      <c r="AE219" s="44"/>
      <c r="AF219" s="44" t="e">
        <f t="shared" si="13"/>
        <v>#DIV/0!</v>
      </c>
      <c r="AG219" s="44"/>
      <c r="AH219" s="44" t="e">
        <f t="shared" si="12"/>
        <v>#DIV/0!</v>
      </c>
      <c r="AI219" s="44" t="e">
        <f t="shared" si="15"/>
        <v>#DIV/0!</v>
      </c>
      <c r="AJ219" s="44" t="e">
        <f t="shared" si="17"/>
        <v>#DIV/0!</v>
      </c>
      <c r="AK219" s="43"/>
      <c r="AL219" s="40"/>
      <c r="AM219" s="40"/>
      <c r="AN219" s="40"/>
      <c r="AO219" s="40"/>
      <c r="AP219" s="40"/>
      <c r="AQ219" s="49"/>
      <c r="AR219" s="41"/>
      <c r="AS219" s="41">
        <v>10</v>
      </c>
      <c r="AT219" s="34">
        <f>(J219*10)/100</f>
        <v>0</v>
      </c>
      <c r="AU219" s="43"/>
      <c r="AV219" s="44">
        <v>0</v>
      </c>
      <c r="AW219" s="46">
        <f t="shared" si="18"/>
        <v>0</v>
      </c>
      <c r="AX219" s="46">
        <f>O219</f>
        <v>0</v>
      </c>
      <c r="AY219" s="43"/>
    </row>
    <row r="220" spans="1:51" ht="15.75" customHeight="1" x14ac:dyDescent="0.25">
      <c r="A220" s="47"/>
      <c r="B220" s="40"/>
      <c r="C220" s="41"/>
      <c r="D220" s="39"/>
      <c r="E220" s="43"/>
      <c r="F220" s="40"/>
      <c r="G220" s="41"/>
      <c r="H220" s="43"/>
      <c r="I220" s="43"/>
      <c r="J220" s="44">
        <v>0</v>
      </c>
      <c r="K220" s="44">
        <v>0</v>
      </c>
      <c r="L220" s="55">
        <v>0</v>
      </c>
      <c r="M220" s="55">
        <v>0</v>
      </c>
      <c r="N220" s="44">
        <v>0</v>
      </c>
      <c r="O220" s="34">
        <f t="shared" si="11"/>
        <v>0</v>
      </c>
      <c r="P220" s="34">
        <f t="shared" si="11"/>
        <v>0</v>
      </c>
      <c r="Q220" s="43"/>
      <c r="R220" s="43"/>
      <c r="S220" s="43"/>
      <c r="T220" s="43"/>
      <c r="U220" s="48"/>
      <c r="V220" s="41"/>
      <c r="W220" s="41"/>
      <c r="X220" s="50"/>
      <c r="Y220" s="34" t="e">
        <f>P220/AA220</f>
        <v>#DIV/0!</v>
      </c>
      <c r="Z220" s="44" t="e">
        <f t="shared" si="16"/>
        <v>#DIV/0!</v>
      </c>
      <c r="AA220" s="44">
        <f t="shared" si="14"/>
        <v>0</v>
      </c>
      <c r="AB220" s="44">
        <v>0</v>
      </c>
      <c r="AC220" s="44">
        <v>0</v>
      </c>
      <c r="AD220" s="44">
        <v>0</v>
      </c>
      <c r="AE220" s="44"/>
      <c r="AF220" s="44" t="e">
        <f t="shared" si="13"/>
        <v>#DIV/0!</v>
      </c>
      <c r="AG220" s="44"/>
      <c r="AH220" s="44" t="e">
        <f t="shared" si="12"/>
        <v>#DIV/0!</v>
      </c>
      <c r="AI220" s="44" t="e">
        <f t="shared" si="15"/>
        <v>#DIV/0!</v>
      </c>
      <c r="AJ220" s="44" t="e">
        <f t="shared" si="17"/>
        <v>#DIV/0!</v>
      </c>
      <c r="AK220" s="43"/>
      <c r="AL220" s="40"/>
      <c r="AM220" s="40"/>
      <c r="AN220" s="40"/>
      <c r="AO220" s="40"/>
      <c r="AP220" s="40"/>
      <c r="AQ220" s="49"/>
      <c r="AR220" s="41"/>
      <c r="AS220" s="41">
        <v>10</v>
      </c>
      <c r="AT220" s="34">
        <f>(J220*10)/100</f>
        <v>0</v>
      </c>
      <c r="AU220" s="43"/>
      <c r="AV220" s="44">
        <v>0</v>
      </c>
      <c r="AW220" s="46">
        <f t="shared" si="18"/>
        <v>0</v>
      </c>
      <c r="AX220" s="46">
        <f>O220</f>
        <v>0</v>
      </c>
      <c r="AY220" s="43"/>
    </row>
    <row r="221" spans="1:51" ht="15.75" customHeight="1" x14ac:dyDescent="0.25">
      <c r="A221" s="47"/>
      <c r="B221" s="40"/>
      <c r="C221" s="41"/>
      <c r="D221" s="39"/>
      <c r="E221" s="43"/>
      <c r="F221" s="40"/>
      <c r="G221" s="41"/>
      <c r="H221" s="43"/>
      <c r="I221" s="43"/>
      <c r="J221" s="44">
        <v>0</v>
      </c>
      <c r="K221" s="44">
        <v>0</v>
      </c>
      <c r="L221" s="55">
        <v>0</v>
      </c>
      <c r="M221" s="55">
        <v>0</v>
      </c>
      <c r="N221" s="44">
        <v>0</v>
      </c>
      <c r="O221" s="34">
        <f t="shared" si="11"/>
        <v>0</v>
      </c>
      <c r="P221" s="34">
        <f t="shared" si="11"/>
        <v>0</v>
      </c>
      <c r="Q221" s="43"/>
      <c r="R221" s="43"/>
      <c r="S221" s="43"/>
      <c r="T221" s="43"/>
      <c r="U221" s="48"/>
      <c r="V221" s="41"/>
      <c r="W221" s="41"/>
      <c r="X221" s="50"/>
      <c r="Y221" s="34" t="e">
        <f>P221/AA221</f>
        <v>#DIV/0!</v>
      </c>
      <c r="Z221" s="44" t="e">
        <f t="shared" si="16"/>
        <v>#DIV/0!</v>
      </c>
      <c r="AA221" s="44">
        <f t="shared" si="14"/>
        <v>0</v>
      </c>
      <c r="AB221" s="44">
        <v>0</v>
      </c>
      <c r="AC221" s="44">
        <v>0</v>
      </c>
      <c r="AD221" s="44">
        <v>0</v>
      </c>
      <c r="AE221" s="44"/>
      <c r="AF221" s="44" t="e">
        <f t="shared" si="13"/>
        <v>#DIV/0!</v>
      </c>
      <c r="AG221" s="44"/>
      <c r="AH221" s="44" t="e">
        <f t="shared" si="12"/>
        <v>#DIV/0!</v>
      </c>
      <c r="AI221" s="44" t="e">
        <f t="shared" si="15"/>
        <v>#DIV/0!</v>
      </c>
      <c r="AJ221" s="44" t="e">
        <f t="shared" si="17"/>
        <v>#DIV/0!</v>
      </c>
      <c r="AK221" s="43"/>
      <c r="AL221" s="40"/>
      <c r="AM221" s="40"/>
      <c r="AN221" s="40"/>
      <c r="AO221" s="40"/>
      <c r="AP221" s="40"/>
      <c r="AQ221" s="49"/>
      <c r="AR221" s="41"/>
      <c r="AS221" s="41">
        <v>10</v>
      </c>
      <c r="AT221" s="34">
        <f>(J221*10)/100</f>
        <v>0</v>
      </c>
      <c r="AU221" s="43"/>
      <c r="AV221" s="44">
        <v>0</v>
      </c>
      <c r="AW221" s="46">
        <f t="shared" si="18"/>
        <v>0</v>
      </c>
      <c r="AX221" s="46">
        <f>O221</f>
        <v>0</v>
      </c>
      <c r="AY221" s="43"/>
    </row>
    <row r="222" spans="1:51" ht="15.75" customHeight="1" x14ac:dyDescent="0.25">
      <c r="A222" s="47"/>
      <c r="B222" s="40"/>
      <c r="C222" s="41"/>
      <c r="D222" s="39"/>
      <c r="E222" s="43"/>
      <c r="F222" s="40"/>
      <c r="G222" s="41"/>
      <c r="H222" s="43"/>
      <c r="I222" s="43"/>
      <c r="J222" s="44">
        <v>0</v>
      </c>
      <c r="K222" s="44">
        <v>0</v>
      </c>
      <c r="L222" s="55">
        <v>0</v>
      </c>
      <c r="M222" s="55">
        <v>0</v>
      </c>
      <c r="N222" s="44">
        <v>0</v>
      </c>
      <c r="O222" s="34">
        <f t="shared" si="11"/>
        <v>0</v>
      </c>
      <c r="P222" s="34">
        <f t="shared" si="11"/>
        <v>0</v>
      </c>
      <c r="Q222" s="43"/>
      <c r="R222" s="43"/>
      <c r="S222" s="43"/>
      <c r="T222" s="43"/>
      <c r="U222" s="48"/>
      <c r="V222" s="41"/>
      <c r="W222" s="41"/>
      <c r="X222" s="50"/>
      <c r="Y222" s="34" t="e">
        <f>P222/AA222</f>
        <v>#DIV/0!</v>
      </c>
      <c r="Z222" s="44" t="e">
        <f t="shared" si="16"/>
        <v>#DIV/0!</v>
      </c>
      <c r="AA222" s="44">
        <f t="shared" si="14"/>
        <v>0</v>
      </c>
      <c r="AB222" s="44">
        <v>0</v>
      </c>
      <c r="AC222" s="44">
        <v>0</v>
      </c>
      <c r="AD222" s="44">
        <v>0</v>
      </c>
      <c r="AE222" s="44"/>
      <c r="AF222" s="44" t="e">
        <f t="shared" si="13"/>
        <v>#DIV/0!</v>
      </c>
      <c r="AG222" s="44"/>
      <c r="AH222" s="44" t="e">
        <f t="shared" si="12"/>
        <v>#DIV/0!</v>
      </c>
      <c r="AI222" s="44" t="e">
        <f t="shared" si="15"/>
        <v>#DIV/0!</v>
      </c>
      <c r="AJ222" s="44" t="e">
        <f t="shared" si="17"/>
        <v>#DIV/0!</v>
      </c>
      <c r="AK222" s="43"/>
      <c r="AL222" s="40"/>
      <c r="AM222" s="40"/>
      <c r="AN222" s="40"/>
      <c r="AO222" s="40"/>
      <c r="AP222" s="40"/>
      <c r="AQ222" s="49"/>
      <c r="AR222" s="41"/>
      <c r="AS222" s="41">
        <v>10</v>
      </c>
      <c r="AT222" s="34">
        <f>(J222*10)/100</f>
        <v>0</v>
      </c>
      <c r="AU222" s="43"/>
      <c r="AV222" s="44">
        <v>0</v>
      </c>
      <c r="AW222" s="46">
        <f t="shared" si="18"/>
        <v>0</v>
      </c>
      <c r="AX222" s="46">
        <f>O222</f>
        <v>0</v>
      </c>
      <c r="AY222" s="43"/>
    </row>
    <row r="223" spans="1:51" ht="15.75" customHeight="1" x14ac:dyDescent="0.25">
      <c r="A223" s="47"/>
      <c r="B223" s="40"/>
      <c r="C223" s="41"/>
      <c r="D223" s="39"/>
      <c r="E223" s="43"/>
      <c r="F223" s="40"/>
      <c r="G223" s="41"/>
      <c r="H223" s="43"/>
      <c r="I223" s="43"/>
      <c r="J223" s="44">
        <v>0</v>
      </c>
      <c r="K223" s="44">
        <v>0</v>
      </c>
      <c r="L223" s="55">
        <v>0</v>
      </c>
      <c r="M223" s="55">
        <v>0</v>
      </c>
      <c r="N223" s="44">
        <v>0</v>
      </c>
      <c r="O223" s="34">
        <f t="shared" si="11"/>
        <v>0</v>
      </c>
      <c r="P223" s="34">
        <f t="shared" si="11"/>
        <v>0</v>
      </c>
      <c r="Q223" s="43"/>
      <c r="R223" s="43"/>
      <c r="S223" s="43"/>
      <c r="T223" s="43"/>
      <c r="U223" s="48"/>
      <c r="V223" s="41"/>
      <c r="W223" s="41"/>
      <c r="X223" s="50"/>
      <c r="Y223" s="34" t="e">
        <f>P223/AA223</f>
        <v>#DIV/0!</v>
      </c>
      <c r="Z223" s="44" t="e">
        <f t="shared" si="16"/>
        <v>#DIV/0!</v>
      </c>
      <c r="AA223" s="44">
        <f t="shared" si="14"/>
        <v>0</v>
      </c>
      <c r="AB223" s="44">
        <v>0</v>
      </c>
      <c r="AC223" s="44">
        <v>0</v>
      </c>
      <c r="AD223" s="44">
        <v>0</v>
      </c>
      <c r="AE223" s="44"/>
      <c r="AF223" s="44" t="e">
        <f t="shared" si="13"/>
        <v>#DIV/0!</v>
      </c>
      <c r="AG223" s="44"/>
      <c r="AH223" s="44" t="e">
        <f t="shared" si="12"/>
        <v>#DIV/0!</v>
      </c>
      <c r="AI223" s="44" t="e">
        <f t="shared" si="15"/>
        <v>#DIV/0!</v>
      </c>
      <c r="AJ223" s="44" t="e">
        <f t="shared" si="17"/>
        <v>#DIV/0!</v>
      </c>
      <c r="AK223" s="43"/>
      <c r="AL223" s="40"/>
      <c r="AM223" s="40"/>
      <c r="AN223" s="40"/>
      <c r="AO223" s="40"/>
      <c r="AP223" s="40"/>
      <c r="AQ223" s="49"/>
      <c r="AR223" s="41"/>
      <c r="AS223" s="41">
        <v>10</v>
      </c>
      <c r="AT223" s="34">
        <f>(J223*10)/100</f>
        <v>0</v>
      </c>
      <c r="AU223" s="43"/>
      <c r="AV223" s="44">
        <v>0</v>
      </c>
      <c r="AW223" s="46">
        <f t="shared" si="18"/>
        <v>0</v>
      </c>
      <c r="AX223" s="46">
        <f>O223</f>
        <v>0</v>
      </c>
      <c r="AY223" s="43"/>
    </row>
    <row r="224" spans="1:51" ht="15.75" customHeight="1" x14ac:dyDescent="0.25">
      <c r="A224" s="47"/>
      <c r="B224" s="40"/>
      <c r="C224" s="41"/>
      <c r="D224" s="39"/>
      <c r="E224" s="43"/>
      <c r="F224" s="40"/>
      <c r="G224" s="41"/>
      <c r="H224" s="43"/>
      <c r="I224" s="43"/>
      <c r="J224" s="44">
        <v>0</v>
      </c>
      <c r="K224" s="44">
        <v>0</v>
      </c>
      <c r="L224" s="55">
        <v>0</v>
      </c>
      <c r="M224" s="55">
        <v>0</v>
      </c>
      <c r="N224" s="44">
        <v>0</v>
      </c>
      <c r="O224" s="34">
        <f t="shared" si="11"/>
        <v>0</v>
      </c>
      <c r="P224" s="34">
        <f t="shared" si="11"/>
        <v>0</v>
      </c>
      <c r="Q224" s="43"/>
      <c r="R224" s="43"/>
      <c r="S224" s="43"/>
      <c r="T224" s="43"/>
      <c r="U224" s="48"/>
      <c r="V224" s="41"/>
      <c r="W224" s="41"/>
      <c r="X224" s="50"/>
      <c r="Y224" s="34" t="e">
        <f>P224/AA224</f>
        <v>#DIV/0!</v>
      </c>
      <c r="Z224" s="44" t="e">
        <f t="shared" si="16"/>
        <v>#DIV/0!</v>
      </c>
      <c r="AA224" s="44">
        <f t="shared" si="14"/>
        <v>0</v>
      </c>
      <c r="AB224" s="44">
        <v>0</v>
      </c>
      <c r="AC224" s="44">
        <v>0</v>
      </c>
      <c r="AD224" s="44">
        <v>0</v>
      </c>
      <c r="AE224" s="44"/>
      <c r="AF224" s="44" t="e">
        <f t="shared" si="13"/>
        <v>#DIV/0!</v>
      </c>
      <c r="AG224" s="44"/>
      <c r="AH224" s="44" t="e">
        <f t="shared" si="12"/>
        <v>#DIV/0!</v>
      </c>
      <c r="AI224" s="44" t="e">
        <f t="shared" si="15"/>
        <v>#DIV/0!</v>
      </c>
      <c r="AJ224" s="44" t="e">
        <f t="shared" si="17"/>
        <v>#DIV/0!</v>
      </c>
      <c r="AK224" s="43"/>
      <c r="AL224" s="40"/>
      <c r="AM224" s="40"/>
      <c r="AN224" s="40"/>
      <c r="AO224" s="40"/>
      <c r="AP224" s="40"/>
      <c r="AQ224" s="49"/>
      <c r="AR224" s="41"/>
      <c r="AS224" s="41">
        <v>10</v>
      </c>
      <c r="AT224" s="34">
        <f>(J224*10)/100</f>
        <v>0</v>
      </c>
      <c r="AU224" s="43"/>
      <c r="AV224" s="44">
        <v>0</v>
      </c>
      <c r="AW224" s="46">
        <f t="shared" si="18"/>
        <v>0</v>
      </c>
      <c r="AX224" s="46">
        <f>O224</f>
        <v>0</v>
      </c>
      <c r="AY224" s="43"/>
    </row>
    <row r="225" spans="1:51" ht="15.75" customHeight="1" x14ac:dyDescent="0.25">
      <c r="A225" s="47"/>
      <c r="B225" s="40"/>
      <c r="C225" s="41"/>
      <c r="D225" s="39"/>
      <c r="E225" s="43"/>
      <c r="F225" s="40"/>
      <c r="G225" s="41"/>
      <c r="H225" s="43"/>
      <c r="I225" s="43"/>
      <c r="J225" s="44">
        <v>0</v>
      </c>
      <c r="K225" s="44">
        <v>0</v>
      </c>
      <c r="L225" s="55">
        <v>0</v>
      </c>
      <c r="M225" s="55">
        <v>0</v>
      </c>
      <c r="N225" s="44">
        <v>0</v>
      </c>
      <c r="O225" s="34">
        <f t="shared" si="11"/>
        <v>0</v>
      </c>
      <c r="P225" s="34">
        <f t="shared" si="11"/>
        <v>0</v>
      </c>
      <c r="Q225" s="43"/>
      <c r="R225" s="43"/>
      <c r="S225" s="43"/>
      <c r="T225" s="43"/>
      <c r="U225" s="48"/>
      <c r="V225" s="41"/>
      <c r="W225" s="41"/>
      <c r="X225" s="50"/>
      <c r="Y225" s="34" t="e">
        <f>P225/AA225</f>
        <v>#DIV/0!</v>
      </c>
      <c r="Z225" s="44" t="e">
        <f t="shared" si="16"/>
        <v>#DIV/0!</v>
      </c>
      <c r="AA225" s="44">
        <f t="shared" si="14"/>
        <v>0</v>
      </c>
      <c r="AB225" s="44">
        <v>0</v>
      </c>
      <c r="AC225" s="44">
        <v>0</v>
      </c>
      <c r="AD225" s="44">
        <v>0</v>
      </c>
      <c r="AE225" s="44"/>
      <c r="AF225" s="44" t="e">
        <f t="shared" si="13"/>
        <v>#DIV/0!</v>
      </c>
      <c r="AG225" s="44"/>
      <c r="AH225" s="44" t="e">
        <f t="shared" si="12"/>
        <v>#DIV/0!</v>
      </c>
      <c r="AI225" s="44" t="e">
        <f t="shared" si="15"/>
        <v>#DIV/0!</v>
      </c>
      <c r="AJ225" s="44" t="e">
        <f t="shared" si="17"/>
        <v>#DIV/0!</v>
      </c>
      <c r="AK225" s="43"/>
      <c r="AL225" s="40"/>
      <c r="AM225" s="40"/>
      <c r="AN225" s="40"/>
      <c r="AO225" s="40"/>
      <c r="AP225" s="40"/>
      <c r="AQ225" s="49"/>
      <c r="AR225" s="41"/>
      <c r="AS225" s="41">
        <v>10</v>
      </c>
      <c r="AT225" s="34">
        <f>(J225*10)/100</f>
        <v>0</v>
      </c>
      <c r="AU225" s="43"/>
      <c r="AV225" s="44">
        <v>0</v>
      </c>
      <c r="AW225" s="46">
        <f t="shared" si="18"/>
        <v>0</v>
      </c>
      <c r="AX225" s="46">
        <f>O225</f>
        <v>0</v>
      </c>
      <c r="AY225" s="43"/>
    </row>
    <row r="226" spans="1:51" ht="15.75" customHeight="1" x14ac:dyDescent="0.25">
      <c r="A226" s="47"/>
      <c r="B226" s="40"/>
      <c r="C226" s="41"/>
      <c r="D226" s="39"/>
      <c r="E226" s="43"/>
      <c r="F226" s="40"/>
      <c r="G226" s="41"/>
      <c r="H226" s="43"/>
      <c r="I226" s="43"/>
      <c r="J226" s="44">
        <v>0</v>
      </c>
      <c r="K226" s="44">
        <v>0</v>
      </c>
      <c r="L226" s="55">
        <v>0</v>
      </c>
      <c r="M226" s="55">
        <v>0</v>
      </c>
      <c r="N226" s="44">
        <v>0</v>
      </c>
      <c r="O226" s="34">
        <f t="shared" si="11"/>
        <v>0</v>
      </c>
      <c r="P226" s="34">
        <f t="shared" si="11"/>
        <v>0</v>
      </c>
      <c r="Q226" s="43"/>
      <c r="R226" s="43"/>
      <c r="S226" s="43"/>
      <c r="T226" s="43"/>
      <c r="U226" s="48"/>
      <c r="V226" s="41"/>
      <c r="W226" s="41"/>
      <c r="X226" s="50"/>
      <c r="Y226" s="34" t="e">
        <f>P226/AA226</f>
        <v>#DIV/0!</v>
      </c>
      <c r="Z226" s="44" t="e">
        <f t="shared" si="16"/>
        <v>#DIV/0!</v>
      </c>
      <c r="AA226" s="44">
        <f t="shared" si="14"/>
        <v>0</v>
      </c>
      <c r="AB226" s="44">
        <v>0</v>
      </c>
      <c r="AC226" s="44">
        <v>0</v>
      </c>
      <c r="AD226" s="44">
        <v>0</v>
      </c>
      <c r="AE226" s="44"/>
      <c r="AF226" s="44" t="e">
        <f t="shared" si="13"/>
        <v>#DIV/0!</v>
      </c>
      <c r="AG226" s="44"/>
      <c r="AH226" s="44" t="e">
        <f t="shared" si="12"/>
        <v>#DIV/0!</v>
      </c>
      <c r="AI226" s="44" t="e">
        <f t="shared" si="15"/>
        <v>#DIV/0!</v>
      </c>
      <c r="AJ226" s="44" t="e">
        <f t="shared" si="17"/>
        <v>#DIV/0!</v>
      </c>
      <c r="AK226" s="43"/>
      <c r="AL226" s="40"/>
      <c r="AM226" s="40"/>
      <c r="AN226" s="40"/>
      <c r="AO226" s="40"/>
      <c r="AP226" s="40"/>
      <c r="AQ226" s="49"/>
      <c r="AR226" s="41"/>
      <c r="AS226" s="41">
        <v>10</v>
      </c>
      <c r="AT226" s="34">
        <f>(J226*10)/100</f>
        <v>0</v>
      </c>
      <c r="AU226" s="43"/>
      <c r="AV226" s="44">
        <v>0</v>
      </c>
      <c r="AW226" s="46">
        <f t="shared" si="18"/>
        <v>0</v>
      </c>
      <c r="AX226" s="46">
        <f>O226</f>
        <v>0</v>
      </c>
      <c r="AY226" s="43"/>
    </row>
    <row r="227" spans="1:51" ht="15.75" customHeight="1" x14ac:dyDescent="0.25">
      <c r="A227" s="47"/>
      <c r="B227" s="40"/>
      <c r="C227" s="41"/>
      <c r="D227" s="39"/>
      <c r="E227" s="43"/>
      <c r="F227" s="40"/>
      <c r="G227" s="41"/>
      <c r="H227" s="43"/>
      <c r="I227" s="43"/>
      <c r="J227" s="44">
        <v>0</v>
      </c>
      <c r="K227" s="44">
        <v>0</v>
      </c>
      <c r="L227" s="55">
        <v>0</v>
      </c>
      <c r="M227" s="55">
        <v>0</v>
      </c>
      <c r="N227" s="44">
        <v>0</v>
      </c>
      <c r="O227" s="34">
        <f t="shared" si="11"/>
        <v>0</v>
      </c>
      <c r="P227" s="34">
        <f t="shared" si="11"/>
        <v>0</v>
      </c>
      <c r="Q227" s="43"/>
      <c r="R227" s="43"/>
      <c r="S227" s="43"/>
      <c r="T227" s="43"/>
      <c r="U227" s="48"/>
      <c r="V227" s="41"/>
      <c r="W227" s="41"/>
      <c r="X227" s="50"/>
      <c r="Y227" s="34" t="e">
        <f>P227/AA227</f>
        <v>#DIV/0!</v>
      </c>
      <c r="Z227" s="44" t="e">
        <f t="shared" si="16"/>
        <v>#DIV/0!</v>
      </c>
      <c r="AA227" s="44">
        <f t="shared" si="14"/>
        <v>0</v>
      </c>
      <c r="AB227" s="44">
        <v>0</v>
      </c>
      <c r="AC227" s="44">
        <v>0</v>
      </c>
      <c r="AD227" s="44">
        <v>0</v>
      </c>
      <c r="AE227" s="44"/>
      <c r="AF227" s="44" t="e">
        <f t="shared" si="13"/>
        <v>#DIV/0!</v>
      </c>
      <c r="AG227" s="44"/>
      <c r="AH227" s="44" t="e">
        <f t="shared" si="12"/>
        <v>#DIV/0!</v>
      </c>
      <c r="AI227" s="44" t="e">
        <f t="shared" si="15"/>
        <v>#DIV/0!</v>
      </c>
      <c r="AJ227" s="44" t="e">
        <f t="shared" si="17"/>
        <v>#DIV/0!</v>
      </c>
      <c r="AK227" s="43"/>
      <c r="AL227" s="40"/>
      <c r="AM227" s="40"/>
      <c r="AN227" s="40"/>
      <c r="AO227" s="40"/>
      <c r="AP227" s="40"/>
      <c r="AQ227" s="49"/>
      <c r="AR227" s="41"/>
      <c r="AS227" s="41">
        <v>10</v>
      </c>
      <c r="AT227" s="34">
        <f>(J227*10)/100</f>
        <v>0</v>
      </c>
      <c r="AU227" s="43"/>
      <c r="AV227" s="44">
        <v>0</v>
      </c>
      <c r="AW227" s="46">
        <f t="shared" si="18"/>
        <v>0</v>
      </c>
      <c r="AX227" s="46">
        <f>O227</f>
        <v>0</v>
      </c>
      <c r="AY227" s="43"/>
    </row>
    <row r="228" spans="1:51" ht="15.75" customHeight="1" x14ac:dyDescent="0.25">
      <c r="A228" s="47"/>
      <c r="B228" s="40"/>
      <c r="C228" s="41"/>
      <c r="D228" s="39"/>
      <c r="E228" s="43"/>
      <c r="F228" s="40"/>
      <c r="G228" s="41"/>
      <c r="H228" s="43"/>
      <c r="I228" s="43"/>
      <c r="J228" s="44">
        <v>0</v>
      </c>
      <c r="K228" s="44">
        <v>0</v>
      </c>
      <c r="L228" s="55">
        <v>0</v>
      </c>
      <c r="M228" s="55">
        <v>0</v>
      </c>
      <c r="N228" s="44">
        <v>0</v>
      </c>
      <c r="O228" s="34">
        <f t="shared" si="11"/>
        <v>0</v>
      </c>
      <c r="P228" s="34">
        <f t="shared" si="11"/>
        <v>0</v>
      </c>
      <c r="Q228" s="43"/>
      <c r="R228" s="43"/>
      <c r="S228" s="43"/>
      <c r="T228" s="43"/>
      <c r="U228" s="48"/>
      <c r="V228" s="41"/>
      <c r="W228" s="41"/>
      <c r="X228" s="50"/>
      <c r="Y228" s="34" t="e">
        <f>P228/AA228</f>
        <v>#DIV/0!</v>
      </c>
      <c r="Z228" s="44" t="e">
        <f t="shared" si="16"/>
        <v>#DIV/0!</v>
      </c>
      <c r="AA228" s="44">
        <f t="shared" si="14"/>
        <v>0</v>
      </c>
      <c r="AB228" s="44">
        <v>0</v>
      </c>
      <c r="AC228" s="44">
        <v>0</v>
      </c>
      <c r="AD228" s="44">
        <v>0</v>
      </c>
      <c r="AE228" s="44"/>
      <c r="AF228" s="44" t="e">
        <f t="shared" si="13"/>
        <v>#DIV/0!</v>
      </c>
      <c r="AG228" s="44"/>
      <c r="AH228" s="44" t="e">
        <f t="shared" si="12"/>
        <v>#DIV/0!</v>
      </c>
      <c r="AI228" s="44" t="e">
        <f t="shared" si="15"/>
        <v>#DIV/0!</v>
      </c>
      <c r="AJ228" s="44" t="e">
        <f t="shared" si="17"/>
        <v>#DIV/0!</v>
      </c>
      <c r="AK228" s="43"/>
      <c r="AL228" s="40"/>
      <c r="AM228" s="40"/>
      <c r="AN228" s="40"/>
      <c r="AO228" s="40"/>
      <c r="AP228" s="40"/>
      <c r="AQ228" s="49"/>
      <c r="AR228" s="41"/>
      <c r="AS228" s="41">
        <v>10</v>
      </c>
      <c r="AT228" s="34">
        <f>(J228*10)/100</f>
        <v>0</v>
      </c>
      <c r="AU228" s="43"/>
      <c r="AV228" s="44">
        <v>0</v>
      </c>
      <c r="AW228" s="46">
        <f t="shared" si="18"/>
        <v>0</v>
      </c>
      <c r="AX228" s="46">
        <f>O228</f>
        <v>0</v>
      </c>
      <c r="AY228" s="43"/>
    </row>
    <row r="229" spans="1:51" ht="15.75" customHeight="1" x14ac:dyDescent="0.25">
      <c r="A229" s="47"/>
      <c r="B229" s="40"/>
      <c r="C229" s="41"/>
      <c r="D229" s="39"/>
      <c r="E229" s="43"/>
      <c r="F229" s="40"/>
      <c r="G229" s="41"/>
      <c r="H229" s="43"/>
      <c r="I229" s="43"/>
      <c r="J229" s="44">
        <v>0</v>
      </c>
      <c r="K229" s="44">
        <v>0</v>
      </c>
      <c r="L229" s="55">
        <v>0</v>
      </c>
      <c r="M229" s="55">
        <v>0</v>
      </c>
      <c r="N229" s="44">
        <v>0</v>
      </c>
      <c r="O229" s="34">
        <f t="shared" si="11"/>
        <v>0</v>
      </c>
      <c r="P229" s="34">
        <f t="shared" si="11"/>
        <v>0</v>
      </c>
      <c r="Q229" s="43"/>
      <c r="R229" s="43"/>
      <c r="S229" s="43"/>
      <c r="T229" s="43"/>
      <c r="U229" s="48"/>
      <c r="V229" s="41"/>
      <c r="W229" s="41"/>
      <c r="X229" s="50"/>
      <c r="Y229" s="34" t="e">
        <f>P229/AA229</f>
        <v>#DIV/0!</v>
      </c>
      <c r="Z229" s="44" t="e">
        <f t="shared" si="16"/>
        <v>#DIV/0!</v>
      </c>
      <c r="AA229" s="44">
        <f t="shared" si="14"/>
        <v>0</v>
      </c>
      <c r="AB229" s="44">
        <v>0</v>
      </c>
      <c r="AC229" s="44">
        <v>0</v>
      </c>
      <c r="AD229" s="44">
        <v>0</v>
      </c>
      <c r="AE229" s="44"/>
      <c r="AF229" s="44" t="e">
        <f t="shared" si="13"/>
        <v>#DIV/0!</v>
      </c>
      <c r="AG229" s="44"/>
      <c r="AH229" s="44" t="e">
        <f t="shared" si="12"/>
        <v>#DIV/0!</v>
      </c>
      <c r="AI229" s="44" t="e">
        <f t="shared" si="15"/>
        <v>#DIV/0!</v>
      </c>
      <c r="AJ229" s="44" t="e">
        <f t="shared" si="17"/>
        <v>#DIV/0!</v>
      </c>
      <c r="AK229" s="43"/>
      <c r="AL229" s="40"/>
      <c r="AM229" s="40"/>
      <c r="AN229" s="40"/>
      <c r="AO229" s="40"/>
      <c r="AP229" s="40"/>
      <c r="AQ229" s="49"/>
      <c r="AR229" s="41"/>
      <c r="AS229" s="41">
        <v>10</v>
      </c>
      <c r="AT229" s="34">
        <f>(J229*10)/100</f>
        <v>0</v>
      </c>
      <c r="AU229" s="43"/>
      <c r="AV229" s="44">
        <v>0</v>
      </c>
      <c r="AW229" s="46">
        <f t="shared" si="18"/>
        <v>0</v>
      </c>
      <c r="AX229" s="46">
        <f>O229</f>
        <v>0</v>
      </c>
      <c r="AY229" s="43"/>
    </row>
    <row r="230" spans="1:51" ht="15.75" customHeight="1" x14ac:dyDescent="0.25">
      <c r="A230" s="47"/>
      <c r="B230" s="40"/>
      <c r="C230" s="41"/>
      <c r="D230" s="39"/>
      <c r="E230" s="43"/>
      <c r="F230" s="40"/>
      <c r="G230" s="41"/>
      <c r="H230" s="43"/>
      <c r="I230" s="43"/>
      <c r="J230" s="44">
        <v>0</v>
      </c>
      <c r="K230" s="44">
        <v>0</v>
      </c>
      <c r="L230" s="55">
        <v>0</v>
      </c>
      <c r="M230" s="55">
        <v>0</v>
      </c>
      <c r="N230" s="44">
        <v>0</v>
      </c>
      <c r="O230" s="34">
        <f t="shared" ref="O230:P255" si="19">N230</f>
        <v>0</v>
      </c>
      <c r="P230" s="34">
        <f t="shared" si="19"/>
        <v>0</v>
      </c>
      <c r="Q230" s="43"/>
      <c r="R230" s="43"/>
      <c r="S230" s="43"/>
      <c r="T230" s="43"/>
      <c r="U230" s="48"/>
      <c r="V230" s="41"/>
      <c r="W230" s="41"/>
      <c r="X230" s="50"/>
      <c r="Y230" s="34" t="e">
        <f>P230/AA230</f>
        <v>#DIV/0!</v>
      </c>
      <c r="Z230" s="44" t="e">
        <f t="shared" si="16"/>
        <v>#DIV/0!</v>
      </c>
      <c r="AA230" s="44">
        <f t="shared" si="14"/>
        <v>0</v>
      </c>
      <c r="AB230" s="44">
        <v>0</v>
      </c>
      <c r="AC230" s="44">
        <v>0</v>
      </c>
      <c r="AD230" s="44">
        <v>0</v>
      </c>
      <c r="AE230" s="44"/>
      <c r="AF230" s="44" t="e">
        <f t="shared" si="13"/>
        <v>#DIV/0!</v>
      </c>
      <c r="AG230" s="44"/>
      <c r="AH230" s="44" t="e">
        <f t="shared" si="12"/>
        <v>#DIV/0!</v>
      </c>
      <c r="AI230" s="44" t="e">
        <f t="shared" si="15"/>
        <v>#DIV/0!</v>
      </c>
      <c r="AJ230" s="44" t="e">
        <f t="shared" si="17"/>
        <v>#DIV/0!</v>
      </c>
      <c r="AK230" s="43"/>
      <c r="AL230" s="40"/>
      <c r="AM230" s="40"/>
      <c r="AN230" s="40"/>
      <c r="AO230" s="40"/>
      <c r="AP230" s="40"/>
      <c r="AQ230" s="49"/>
      <c r="AR230" s="41"/>
      <c r="AS230" s="41">
        <v>10</v>
      </c>
      <c r="AT230" s="34">
        <f>(J230*10)/100</f>
        <v>0</v>
      </c>
      <c r="AU230" s="43"/>
      <c r="AV230" s="44">
        <v>0</v>
      </c>
      <c r="AW230" s="46">
        <f t="shared" si="18"/>
        <v>0</v>
      </c>
      <c r="AX230" s="46">
        <f>O230</f>
        <v>0</v>
      </c>
      <c r="AY230" s="43"/>
    </row>
    <row r="231" spans="1:51" ht="15.75" customHeight="1" x14ac:dyDescent="0.25">
      <c r="A231" s="47"/>
      <c r="B231" s="40"/>
      <c r="C231" s="41"/>
      <c r="D231" s="39"/>
      <c r="E231" s="43"/>
      <c r="F231" s="40"/>
      <c r="G231" s="41"/>
      <c r="H231" s="43"/>
      <c r="I231" s="43"/>
      <c r="J231" s="44">
        <v>0</v>
      </c>
      <c r="K231" s="44">
        <v>0</v>
      </c>
      <c r="L231" s="55">
        <v>0</v>
      </c>
      <c r="M231" s="55">
        <v>0</v>
      </c>
      <c r="N231" s="44">
        <v>0</v>
      </c>
      <c r="O231" s="34">
        <f t="shared" si="19"/>
        <v>0</v>
      </c>
      <c r="P231" s="34">
        <f t="shared" si="19"/>
        <v>0</v>
      </c>
      <c r="Q231" s="43"/>
      <c r="R231" s="43"/>
      <c r="S231" s="43"/>
      <c r="T231" s="43"/>
      <c r="U231" s="48"/>
      <c r="V231" s="41"/>
      <c r="W231" s="41"/>
      <c r="X231" s="50"/>
      <c r="Y231" s="34" t="e">
        <f>P231/AA231</f>
        <v>#DIV/0!</v>
      </c>
      <c r="Z231" s="44" t="e">
        <f t="shared" si="16"/>
        <v>#DIV/0!</v>
      </c>
      <c r="AA231" s="44">
        <f t="shared" si="14"/>
        <v>0</v>
      </c>
      <c r="AB231" s="44">
        <v>0</v>
      </c>
      <c r="AC231" s="44">
        <v>0</v>
      </c>
      <c r="AD231" s="44">
        <v>0</v>
      </c>
      <c r="AE231" s="44"/>
      <c r="AF231" s="44" t="e">
        <f t="shared" si="13"/>
        <v>#DIV/0!</v>
      </c>
      <c r="AG231" s="44"/>
      <c r="AH231" s="44" t="e">
        <f t="shared" si="12"/>
        <v>#DIV/0!</v>
      </c>
      <c r="AI231" s="44" t="e">
        <f t="shared" si="15"/>
        <v>#DIV/0!</v>
      </c>
      <c r="AJ231" s="44" t="e">
        <f t="shared" si="17"/>
        <v>#DIV/0!</v>
      </c>
      <c r="AK231" s="43"/>
      <c r="AL231" s="40"/>
      <c r="AM231" s="40"/>
      <c r="AN231" s="40"/>
      <c r="AO231" s="40"/>
      <c r="AP231" s="40"/>
      <c r="AQ231" s="49"/>
      <c r="AR231" s="41"/>
      <c r="AS231" s="41">
        <v>10</v>
      </c>
      <c r="AT231" s="34">
        <f>(J231*10)/100</f>
        <v>0</v>
      </c>
      <c r="AU231" s="43"/>
      <c r="AV231" s="44">
        <v>0</v>
      </c>
      <c r="AW231" s="46">
        <f t="shared" si="18"/>
        <v>0</v>
      </c>
      <c r="AX231" s="46">
        <f>O231</f>
        <v>0</v>
      </c>
      <c r="AY231" s="43"/>
    </row>
    <row r="232" spans="1:51" ht="15.75" customHeight="1" x14ac:dyDescent="0.25">
      <c r="A232" s="47"/>
      <c r="B232" s="40"/>
      <c r="C232" s="41"/>
      <c r="D232" s="39"/>
      <c r="E232" s="43"/>
      <c r="F232" s="40"/>
      <c r="G232" s="41"/>
      <c r="H232" s="43"/>
      <c r="I232" s="43"/>
      <c r="J232" s="44">
        <v>0</v>
      </c>
      <c r="K232" s="44">
        <v>0</v>
      </c>
      <c r="L232" s="55">
        <v>0</v>
      </c>
      <c r="M232" s="55">
        <v>0</v>
      </c>
      <c r="N232" s="44">
        <v>0</v>
      </c>
      <c r="O232" s="34">
        <f t="shared" si="19"/>
        <v>0</v>
      </c>
      <c r="P232" s="34">
        <f t="shared" si="19"/>
        <v>0</v>
      </c>
      <c r="Q232" s="43"/>
      <c r="R232" s="43"/>
      <c r="S232" s="43"/>
      <c r="T232" s="43"/>
      <c r="U232" s="48"/>
      <c r="V232" s="41"/>
      <c r="W232" s="41"/>
      <c r="X232" s="50"/>
      <c r="Y232" s="34" t="e">
        <f>P232/AA232</f>
        <v>#DIV/0!</v>
      </c>
      <c r="Z232" s="44" t="e">
        <f t="shared" si="16"/>
        <v>#DIV/0!</v>
      </c>
      <c r="AA232" s="44">
        <f t="shared" si="14"/>
        <v>0</v>
      </c>
      <c r="AB232" s="44">
        <v>0</v>
      </c>
      <c r="AC232" s="44">
        <v>0</v>
      </c>
      <c r="AD232" s="44">
        <v>0</v>
      </c>
      <c r="AE232" s="44"/>
      <c r="AF232" s="44" t="e">
        <f t="shared" si="13"/>
        <v>#DIV/0!</v>
      </c>
      <c r="AG232" s="44"/>
      <c r="AH232" s="44" t="e">
        <f t="shared" si="12"/>
        <v>#DIV/0!</v>
      </c>
      <c r="AI232" s="44" t="e">
        <f t="shared" si="15"/>
        <v>#DIV/0!</v>
      </c>
      <c r="AJ232" s="44" t="e">
        <f t="shared" si="17"/>
        <v>#DIV/0!</v>
      </c>
      <c r="AK232" s="43"/>
      <c r="AL232" s="40"/>
      <c r="AM232" s="40"/>
      <c r="AN232" s="40"/>
      <c r="AO232" s="40"/>
      <c r="AP232" s="40"/>
      <c r="AQ232" s="49"/>
      <c r="AR232" s="41"/>
      <c r="AS232" s="41">
        <v>10</v>
      </c>
      <c r="AT232" s="34">
        <f>(J232*10)/100</f>
        <v>0</v>
      </c>
      <c r="AU232" s="43"/>
      <c r="AV232" s="44">
        <v>0</v>
      </c>
      <c r="AW232" s="46">
        <f t="shared" si="18"/>
        <v>0</v>
      </c>
      <c r="AX232" s="46">
        <f>O232</f>
        <v>0</v>
      </c>
      <c r="AY232" s="43"/>
    </row>
    <row r="233" spans="1:51" ht="15.75" customHeight="1" x14ac:dyDescent="0.25">
      <c r="A233" s="47"/>
      <c r="B233" s="40"/>
      <c r="C233" s="41"/>
      <c r="D233" s="39"/>
      <c r="E233" s="43"/>
      <c r="F233" s="40"/>
      <c r="G233" s="41"/>
      <c r="H233" s="43"/>
      <c r="I233" s="43"/>
      <c r="J233" s="44">
        <v>0</v>
      </c>
      <c r="K233" s="44">
        <v>0</v>
      </c>
      <c r="L233" s="55">
        <v>0</v>
      </c>
      <c r="M233" s="55">
        <v>0</v>
      </c>
      <c r="N233" s="44">
        <v>0</v>
      </c>
      <c r="O233" s="34">
        <f t="shared" si="19"/>
        <v>0</v>
      </c>
      <c r="P233" s="34">
        <f t="shared" si="19"/>
        <v>0</v>
      </c>
      <c r="Q233" s="43"/>
      <c r="R233" s="43"/>
      <c r="S233" s="43"/>
      <c r="T233" s="43"/>
      <c r="U233" s="48"/>
      <c r="V233" s="41"/>
      <c r="W233" s="41"/>
      <c r="X233" s="50"/>
      <c r="Y233" s="34" t="e">
        <f>P233/AA233</f>
        <v>#DIV/0!</v>
      </c>
      <c r="Z233" s="44" t="e">
        <f t="shared" si="16"/>
        <v>#DIV/0!</v>
      </c>
      <c r="AA233" s="44">
        <f t="shared" si="14"/>
        <v>0</v>
      </c>
      <c r="AB233" s="44">
        <v>0</v>
      </c>
      <c r="AC233" s="44">
        <v>0</v>
      </c>
      <c r="AD233" s="44">
        <v>0</v>
      </c>
      <c r="AE233" s="44"/>
      <c r="AF233" s="44" t="e">
        <f t="shared" si="13"/>
        <v>#DIV/0!</v>
      </c>
      <c r="AG233" s="44"/>
      <c r="AH233" s="44" t="e">
        <f t="shared" si="12"/>
        <v>#DIV/0!</v>
      </c>
      <c r="AI233" s="44" t="e">
        <f t="shared" si="15"/>
        <v>#DIV/0!</v>
      </c>
      <c r="AJ233" s="44" t="e">
        <f t="shared" si="17"/>
        <v>#DIV/0!</v>
      </c>
      <c r="AK233" s="43"/>
      <c r="AL233" s="40"/>
      <c r="AM233" s="40"/>
      <c r="AN233" s="40"/>
      <c r="AO233" s="40"/>
      <c r="AP233" s="40"/>
      <c r="AQ233" s="49"/>
      <c r="AR233" s="41"/>
      <c r="AS233" s="41">
        <v>10</v>
      </c>
      <c r="AT233" s="34">
        <f>(J233*10)/100</f>
        <v>0</v>
      </c>
      <c r="AU233" s="43"/>
      <c r="AV233" s="44">
        <v>0</v>
      </c>
      <c r="AW233" s="46">
        <f t="shared" si="18"/>
        <v>0</v>
      </c>
      <c r="AX233" s="46">
        <f>O233</f>
        <v>0</v>
      </c>
      <c r="AY233" s="43"/>
    </row>
    <row r="234" spans="1:51" ht="15.75" customHeight="1" x14ac:dyDescent="0.25">
      <c r="A234" s="47"/>
      <c r="B234" s="40"/>
      <c r="C234" s="41"/>
      <c r="D234" s="39"/>
      <c r="E234" s="43"/>
      <c r="F234" s="40"/>
      <c r="G234" s="41"/>
      <c r="H234" s="43"/>
      <c r="I234" s="43"/>
      <c r="J234" s="44">
        <v>0</v>
      </c>
      <c r="K234" s="44">
        <v>0</v>
      </c>
      <c r="L234" s="55">
        <v>0</v>
      </c>
      <c r="M234" s="55">
        <v>0</v>
      </c>
      <c r="N234" s="44">
        <v>0</v>
      </c>
      <c r="O234" s="34">
        <f t="shared" si="19"/>
        <v>0</v>
      </c>
      <c r="P234" s="34">
        <f t="shared" si="19"/>
        <v>0</v>
      </c>
      <c r="Q234" s="43"/>
      <c r="R234" s="43"/>
      <c r="S234" s="43"/>
      <c r="T234" s="43"/>
      <c r="U234" s="48"/>
      <c r="V234" s="41"/>
      <c r="W234" s="41"/>
      <c r="X234" s="50"/>
      <c r="Y234" s="34" t="e">
        <f>P234/AA234</f>
        <v>#DIV/0!</v>
      </c>
      <c r="Z234" s="44" t="e">
        <f t="shared" si="16"/>
        <v>#DIV/0!</v>
      </c>
      <c r="AA234" s="44">
        <f t="shared" si="14"/>
        <v>0</v>
      </c>
      <c r="AB234" s="44">
        <v>0</v>
      </c>
      <c r="AC234" s="44">
        <v>0</v>
      </c>
      <c r="AD234" s="44">
        <v>0</v>
      </c>
      <c r="AE234" s="44"/>
      <c r="AF234" s="44" t="e">
        <f t="shared" si="13"/>
        <v>#DIV/0!</v>
      </c>
      <c r="AG234" s="44"/>
      <c r="AH234" s="44" t="e">
        <f t="shared" si="12"/>
        <v>#DIV/0!</v>
      </c>
      <c r="AI234" s="44" t="e">
        <f t="shared" si="15"/>
        <v>#DIV/0!</v>
      </c>
      <c r="AJ234" s="44" t="e">
        <f t="shared" si="17"/>
        <v>#DIV/0!</v>
      </c>
      <c r="AK234" s="43"/>
      <c r="AL234" s="40"/>
      <c r="AM234" s="40"/>
      <c r="AN234" s="40"/>
      <c r="AO234" s="40"/>
      <c r="AP234" s="40"/>
      <c r="AQ234" s="49"/>
      <c r="AR234" s="41"/>
      <c r="AS234" s="41">
        <v>10</v>
      </c>
      <c r="AT234" s="34">
        <f>(J234*10)/100</f>
        <v>0</v>
      </c>
      <c r="AU234" s="43"/>
      <c r="AV234" s="44">
        <v>0</v>
      </c>
      <c r="AW234" s="46">
        <f t="shared" si="18"/>
        <v>0</v>
      </c>
      <c r="AX234" s="46">
        <f>O234</f>
        <v>0</v>
      </c>
      <c r="AY234" s="43"/>
    </row>
    <row r="235" spans="1:51" ht="15.75" customHeight="1" x14ac:dyDescent="0.25">
      <c r="A235" s="47"/>
      <c r="B235" s="40"/>
      <c r="C235" s="41"/>
      <c r="D235" s="39"/>
      <c r="E235" s="43"/>
      <c r="F235" s="40"/>
      <c r="G235" s="41"/>
      <c r="H235" s="43"/>
      <c r="I235" s="43"/>
      <c r="J235" s="44">
        <v>0</v>
      </c>
      <c r="K235" s="44">
        <v>0</v>
      </c>
      <c r="L235" s="55">
        <v>0</v>
      </c>
      <c r="M235" s="55">
        <v>0</v>
      </c>
      <c r="N235" s="44">
        <v>0</v>
      </c>
      <c r="O235" s="34">
        <f t="shared" si="19"/>
        <v>0</v>
      </c>
      <c r="P235" s="34">
        <f t="shared" si="19"/>
        <v>0</v>
      </c>
      <c r="Q235" s="43"/>
      <c r="R235" s="43"/>
      <c r="S235" s="43"/>
      <c r="T235" s="43"/>
      <c r="U235" s="48"/>
      <c r="V235" s="41"/>
      <c r="W235" s="41"/>
      <c r="X235" s="50"/>
      <c r="Y235" s="34" t="e">
        <f>P235/AA235</f>
        <v>#DIV/0!</v>
      </c>
      <c r="Z235" s="44" t="e">
        <f t="shared" si="16"/>
        <v>#DIV/0!</v>
      </c>
      <c r="AA235" s="44">
        <f t="shared" si="14"/>
        <v>0</v>
      </c>
      <c r="AB235" s="44">
        <v>0</v>
      </c>
      <c r="AC235" s="44">
        <v>0</v>
      </c>
      <c r="AD235" s="44">
        <v>0</v>
      </c>
      <c r="AE235" s="44"/>
      <c r="AF235" s="44" t="e">
        <f t="shared" si="13"/>
        <v>#DIV/0!</v>
      </c>
      <c r="AG235" s="44"/>
      <c r="AH235" s="44" t="e">
        <f t="shared" si="12"/>
        <v>#DIV/0!</v>
      </c>
      <c r="AI235" s="44" t="e">
        <f t="shared" si="15"/>
        <v>#DIV/0!</v>
      </c>
      <c r="AJ235" s="44" t="e">
        <f t="shared" si="17"/>
        <v>#DIV/0!</v>
      </c>
      <c r="AK235" s="43"/>
      <c r="AL235" s="40"/>
      <c r="AM235" s="40"/>
      <c r="AN235" s="40"/>
      <c r="AO235" s="40"/>
      <c r="AP235" s="40"/>
      <c r="AQ235" s="49"/>
      <c r="AR235" s="41"/>
      <c r="AS235" s="41">
        <v>10</v>
      </c>
      <c r="AT235" s="34">
        <f>(J235*10)/100</f>
        <v>0</v>
      </c>
      <c r="AU235" s="43"/>
      <c r="AV235" s="44">
        <v>0</v>
      </c>
      <c r="AW235" s="46">
        <f t="shared" si="18"/>
        <v>0</v>
      </c>
      <c r="AX235" s="46">
        <f>O235</f>
        <v>0</v>
      </c>
      <c r="AY235" s="43"/>
    </row>
    <row r="236" spans="1:51" ht="15.75" customHeight="1" x14ac:dyDescent="0.25">
      <c r="A236" s="47"/>
      <c r="B236" s="40"/>
      <c r="C236" s="41"/>
      <c r="D236" s="39"/>
      <c r="E236" s="43"/>
      <c r="F236" s="40"/>
      <c r="G236" s="41"/>
      <c r="H236" s="43"/>
      <c r="I236" s="43"/>
      <c r="J236" s="44">
        <v>0</v>
      </c>
      <c r="K236" s="44">
        <v>0</v>
      </c>
      <c r="L236" s="55">
        <v>0</v>
      </c>
      <c r="M236" s="55">
        <v>0</v>
      </c>
      <c r="N236" s="44">
        <v>0</v>
      </c>
      <c r="O236" s="34">
        <f t="shared" si="19"/>
        <v>0</v>
      </c>
      <c r="P236" s="34">
        <f t="shared" si="19"/>
        <v>0</v>
      </c>
      <c r="Q236" s="43"/>
      <c r="R236" s="43"/>
      <c r="S236" s="43"/>
      <c r="T236" s="43"/>
      <c r="U236" s="48"/>
      <c r="V236" s="41"/>
      <c r="W236" s="41"/>
      <c r="X236" s="50"/>
      <c r="Y236" s="34" t="e">
        <f>P236/AA236</f>
        <v>#DIV/0!</v>
      </c>
      <c r="Z236" s="44" t="e">
        <f t="shared" si="16"/>
        <v>#DIV/0!</v>
      </c>
      <c r="AA236" s="44">
        <f t="shared" si="14"/>
        <v>0</v>
      </c>
      <c r="AB236" s="44">
        <v>0</v>
      </c>
      <c r="AC236" s="44">
        <v>0</v>
      </c>
      <c r="AD236" s="44">
        <v>0</v>
      </c>
      <c r="AE236" s="44"/>
      <c r="AF236" s="44" t="e">
        <f t="shared" si="13"/>
        <v>#DIV/0!</v>
      </c>
      <c r="AG236" s="44"/>
      <c r="AH236" s="44" t="e">
        <f t="shared" si="12"/>
        <v>#DIV/0!</v>
      </c>
      <c r="AI236" s="44" t="e">
        <f t="shared" si="15"/>
        <v>#DIV/0!</v>
      </c>
      <c r="AJ236" s="44" t="e">
        <f t="shared" si="17"/>
        <v>#DIV/0!</v>
      </c>
      <c r="AK236" s="43"/>
      <c r="AL236" s="40"/>
      <c r="AM236" s="40"/>
      <c r="AN236" s="40"/>
      <c r="AO236" s="40"/>
      <c r="AP236" s="40"/>
      <c r="AQ236" s="49"/>
      <c r="AR236" s="41"/>
      <c r="AS236" s="41">
        <v>10</v>
      </c>
      <c r="AT236" s="34">
        <f>(J236*10)/100</f>
        <v>0</v>
      </c>
      <c r="AU236" s="43"/>
      <c r="AV236" s="44">
        <v>0</v>
      </c>
      <c r="AW236" s="46">
        <f t="shared" si="18"/>
        <v>0</v>
      </c>
      <c r="AX236" s="46">
        <f>O236</f>
        <v>0</v>
      </c>
      <c r="AY236" s="43"/>
    </row>
    <row r="237" spans="1:51" ht="15.75" customHeight="1" x14ac:dyDescent="0.25">
      <c r="A237" s="47"/>
      <c r="B237" s="40"/>
      <c r="C237" s="41"/>
      <c r="D237" s="39"/>
      <c r="E237" s="43"/>
      <c r="F237" s="40"/>
      <c r="G237" s="41"/>
      <c r="H237" s="43"/>
      <c r="I237" s="43"/>
      <c r="J237" s="44">
        <v>0</v>
      </c>
      <c r="K237" s="44">
        <v>0</v>
      </c>
      <c r="L237" s="55">
        <v>0</v>
      </c>
      <c r="M237" s="55">
        <v>0</v>
      </c>
      <c r="N237" s="44">
        <v>0</v>
      </c>
      <c r="O237" s="34">
        <f t="shared" si="19"/>
        <v>0</v>
      </c>
      <c r="P237" s="34">
        <f t="shared" si="19"/>
        <v>0</v>
      </c>
      <c r="Q237" s="43"/>
      <c r="R237" s="43"/>
      <c r="S237" s="43"/>
      <c r="T237" s="43"/>
      <c r="U237" s="48"/>
      <c r="V237" s="41"/>
      <c r="W237" s="41"/>
      <c r="X237" s="50"/>
      <c r="Y237" s="34" t="e">
        <f>P237/AA237</f>
        <v>#DIV/0!</v>
      </c>
      <c r="Z237" s="44" t="e">
        <f t="shared" si="16"/>
        <v>#DIV/0!</v>
      </c>
      <c r="AA237" s="44">
        <f t="shared" si="14"/>
        <v>0</v>
      </c>
      <c r="AB237" s="44">
        <v>0</v>
      </c>
      <c r="AC237" s="44">
        <v>0</v>
      </c>
      <c r="AD237" s="44">
        <v>0</v>
      </c>
      <c r="AE237" s="44"/>
      <c r="AF237" s="44" t="e">
        <f t="shared" si="13"/>
        <v>#DIV/0!</v>
      </c>
      <c r="AG237" s="44"/>
      <c r="AH237" s="44" t="e">
        <f t="shared" si="12"/>
        <v>#DIV/0!</v>
      </c>
      <c r="AI237" s="44" t="e">
        <f t="shared" si="15"/>
        <v>#DIV/0!</v>
      </c>
      <c r="AJ237" s="44" t="e">
        <f t="shared" si="17"/>
        <v>#DIV/0!</v>
      </c>
      <c r="AK237" s="43"/>
      <c r="AL237" s="40"/>
      <c r="AM237" s="40"/>
      <c r="AN237" s="40"/>
      <c r="AO237" s="40"/>
      <c r="AP237" s="40"/>
      <c r="AQ237" s="49"/>
      <c r="AR237" s="41"/>
      <c r="AS237" s="41">
        <v>10</v>
      </c>
      <c r="AT237" s="34">
        <f>(J237*10)/100</f>
        <v>0</v>
      </c>
      <c r="AU237" s="43"/>
      <c r="AV237" s="44">
        <v>0</v>
      </c>
      <c r="AW237" s="46">
        <f t="shared" si="18"/>
        <v>0</v>
      </c>
      <c r="AX237" s="46">
        <f>O237</f>
        <v>0</v>
      </c>
      <c r="AY237" s="43"/>
    </row>
    <row r="238" spans="1:51" ht="15.75" customHeight="1" x14ac:dyDescent="0.25">
      <c r="A238" s="47"/>
      <c r="B238" s="40"/>
      <c r="C238" s="41"/>
      <c r="D238" s="39"/>
      <c r="E238" s="43"/>
      <c r="F238" s="40"/>
      <c r="G238" s="41"/>
      <c r="H238" s="43"/>
      <c r="I238" s="43"/>
      <c r="J238" s="44">
        <v>0</v>
      </c>
      <c r="K238" s="44">
        <v>0</v>
      </c>
      <c r="L238" s="55">
        <v>0</v>
      </c>
      <c r="M238" s="55">
        <v>0</v>
      </c>
      <c r="N238" s="44">
        <v>0</v>
      </c>
      <c r="O238" s="34">
        <f t="shared" si="19"/>
        <v>0</v>
      </c>
      <c r="P238" s="34">
        <f t="shared" si="19"/>
        <v>0</v>
      </c>
      <c r="Q238" s="43"/>
      <c r="R238" s="43"/>
      <c r="S238" s="43"/>
      <c r="T238" s="43"/>
      <c r="U238" s="48"/>
      <c r="V238" s="41"/>
      <c r="W238" s="41"/>
      <c r="X238" s="50"/>
      <c r="Y238" s="34" t="e">
        <f>P238/AA238</f>
        <v>#DIV/0!</v>
      </c>
      <c r="Z238" s="44" t="e">
        <f t="shared" si="16"/>
        <v>#DIV/0!</v>
      </c>
      <c r="AA238" s="44">
        <f t="shared" si="14"/>
        <v>0</v>
      </c>
      <c r="AB238" s="44">
        <v>0</v>
      </c>
      <c r="AC238" s="44">
        <v>0</v>
      </c>
      <c r="AD238" s="44">
        <v>0</v>
      </c>
      <c r="AE238" s="44"/>
      <c r="AF238" s="44" t="e">
        <f t="shared" si="13"/>
        <v>#DIV/0!</v>
      </c>
      <c r="AG238" s="44"/>
      <c r="AH238" s="44" t="e">
        <f t="shared" si="12"/>
        <v>#DIV/0!</v>
      </c>
      <c r="AI238" s="44" t="e">
        <f t="shared" si="15"/>
        <v>#DIV/0!</v>
      </c>
      <c r="AJ238" s="44" t="e">
        <f t="shared" si="17"/>
        <v>#DIV/0!</v>
      </c>
      <c r="AK238" s="43"/>
      <c r="AL238" s="40"/>
      <c r="AM238" s="40"/>
      <c r="AN238" s="40"/>
      <c r="AO238" s="40"/>
      <c r="AP238" s="40"/>
      <c r="AQ238" s="49"/>
      <c r="AR238" s="41"/>
      <c r="AS238" s="41">
        <v>10</v>
      </c>
      <c r="AT238" s="34">
        <f>(J238*10)/100</f>
        <v>0</v>
      </c>
      <c r="AU238" s="43"/>
      <c r="AV238" s="44">
        <v>0</v>
      </c>
      <c r="AW238" s="46">
        <f t="shared" si="18"/>
        <v>0</v>
      </c>
      <c r="AX238" s="46">
        <f>O238</f>
        <v>0</v>
      </c>
      <c r="AY238" s="43"/>
    </row>
    <row r="239" spans="1:51" ht="15.75" customHeight="1" x14ac:dyDescent="0.25">
      <c r="A239" s="47"/>
      <c r="B239" s="40"/>
      <c r="C239" s="41"/>
      <c r="D239" s="39"/>
      <c r="E239" s="43"/>
      <c r="F239" s="40"/>
      <c r="G239" s="41"/>
      <c r="H239" s="43"/>
      <c r="I239" s="43"/>
      <c r="J239" s="44">
        <v>0</v>
      </c>
      <c r="K239" s="44">
        <v>0</v>
      </c>
      <c r="L239" s="55">
        <v>0</v>
      </c>
      <c r="M239" s="55">
        <v>0</v>
      </c>
      <c r="N239" s="44">
        <v>0</v>
      </c>
      <c r="O239" s="34">
        <f t="shared" si="19"/>
        <v>0</v>
      </c>
      <c r="P239" s="34">
        <f t="shared" si="19"/>
        <v>0</v>
      </c>
      <c r="Q239" s="43"/>
      <c r="R239" s="43"/>
      <c r="S239" s="43"/>
      <c r="T239" s="43"/>
      <c r="U239" s="48"/>
      <c r="V239" s="41"/>
      <c r="W239" s="41"/>
      <c r="X239" s="50"/>
      <c r="Y239" s="34" t="e">
        <f>P239/AA239</f>
        <v>#DIV/0!</v>
      </c>
      <c r="Z239" s="44" t="e">
        <f t="shared" si="16"/>
        <v>#DIV/0!</v>
      </c>
      <c r="AA239" s="44">
        <f t="shared" si="14"/>
        <v>0</v>
      </c>
      <c r="AB239" s="44">
        <v>0</v>
      </c>
      <c r="AC239" s="44">
        <v>0</v>
      </c>
      <c r="AD239" s="44">
        <v>0</v>
      </c>
      <c r="AE239" s="44"/>
      <c r="AF239" s="44" t="e">
        <f t="shared" si="13"/>
        <v>#DIV/0!</v>
      </c>
      <c r="AG239" s="44"/>
      <c r="AH239" s="44" t="e">
        <f t="shared" si="12"/>
        <v>#DIV/0!</v>
      </c>
      <c r="AI239" s="44" t="e">
        <f t="shared" si="15"/>
        <v>#DIV/0!</v>
      </c>
      <c r="AJ239" s="44" t="e">
        <f t="shared" si="17"/>
        <v>#DIV/0!</v>
      </c>
      <c r="AK239" s="43"/>
      <c r="AL239" s="40"/>
      <c r="AM239" s="40"/>
      <c r="AN239" s="40"/>
      <c r="AO239" s="40"/>
      <c r="AP239" s="40"/>
      <c r="AQ239" s="49"/>
      <c r="AR239" s="41"/>
      <c r="AS239" s="41">
        <v>10</v>
      </c>
      <c r="AT239" s="34">
        <f>(J239*10)/100</f>
        <v>0</v>
      </c>
      <c r="AU239" s="43"/>
      <c r="AV239" s="44">
        <v>0</v>
      </c>
      <c r="AW239" s="46">
        <f t="shared" si="18"/>
        <v>0</v>
      </c>
      <c r="AX239" s="46">
        <f>O239</f>
        <v>0</v>
      </c>
      <c r="AY239" s="43"/>
    </row>
    <row r="240" spans="1:51" ht="15.75" customHeight="1" x14ac:dyDescent="0.25">
      <c r="A240" s="47"/>
      <c r="B240" s="40"/>
      <c r="C240" s="41"/>
      <c r="D240" s="39"/>
      <c r="E240" s="43"/>
      <c r="F240" s="40"/>
      <c r="G240" s="41"/>
      <c r="H240" s="43"/>
      <c r="I240" s="43"/>
      <c r="J240" s="44">
        <v>0</v>
      </c>
      <c r="K240" s="44">
        <v>0</v>
      </c>
      <c r="L240" s="55">
        <v>0</v>
      </c>
      <c r="M240" s="55">
        <v>0</v>
      </c>
      <c r="N240" s="44">
        <v>0</v>
      </c>
      <c r="O240" s="34">
        <f t="shared" si="19"/>
        <v>0</v>
      </c>
      <c r="P240" s="34">
        <f t="shared" si="19"/>
        <v>0</v>
      </c>
      <c r="Q240" s="43"/>
      <c r="R240" s="43"/>
      <c r="S240" s="43"/>
      <c r="T240" s="43"/>
      <c r="U240" s="48"/>
      <c r="V240" s="41"/>
      <c r="W240" s="41"/>
      <c r="X240" s="50"/>
      <c r="Y240" s="34" t="e">
        <f>P240/AA240</f>
        <v>#DIV/0!</v>
      </c>
      <c r="Z240" s="44" t="e">
        <f t="shared" si="16"/>
        <v>#DIV/0!</v>
      </c>
      <c r="AA240" s="44">
        <f t="shared" si="14"/>
        <v>0</v>
      </c>
      <c r="AB240" s="44">
        <v>0</v>
      </c>
      <c r="AC240" s="44">
        <v>0</v>
      </c>
      <c r="AD240" s="44">
        <v>0</v>
      </c>
      <c r="AE240" s="44"/>
      <c r="AF240" s="44" t="e">
        <f t="shared" si="13"/>
        <v>#DIV/0!</v>
      </c>
      <c r="AG240" s="44"/>
      <c r="AH240" s="44" t="e">
        <f t="shared" ref="AH240:AH279" si="20">Y240*AG240</f>
        <v>#DIV/0!</v>
      </c>
      <c r="AI240" s="44" t="e">
        <f t="shared" si="15"/>
        <v>#DIV/0!</v>
      </c>
      <c r="AJ240" s="44" t="e">
        <f t="shared" si="17"/>
        <v>#DIV/0!</v>
      </c>
      <c r="AK240" s="43"/>
      <c r="AL240" s="40"/>
      <c r="AM240" s="40"/>
      <c r="AN240" s="40"/>
      <c r="AO240" s="40"/>
      <c r="AP240" s="40"/>
      <c r="AQ240" s="49"/>
      <c r="AR240" s="41"/>
      <c r="AS240" s="41">
        <v>10</v>
      </c>
      <c r="AT240" s="34">
        <f>(J240*10)/100</f>
        <v>0</v>
      </c>
      <c r="AU240" s="43"/>
      <c r="AV240" s="44">
        <v>0</v>
      </c>
      <c r="AW240" s="46">
        <f t="shared" si="18"/>
        <v>0</v>
      </c>
      <c r="AX240" s="46">
        <f>O240</f>
        <v>0</v>
      </c>
      <c r="AY240" s="43"/>
    </row>
    <row r="241" spans="1:51" ht="15.75" customHeight="1" x14ac:dyDescent="0.25">
      <c r="A241" s="47"/>
      <c r="B241" s="40"/>
      <c r="C241" s="41"/>
      <c r="D241" s="39"/>
      <c r="E241" s="43"/>
      <c r="F241" s="40"/>
      <c r="G241" s="41"/>
      <c r="H241" s="43"/>
      <c r="I241" s="43"/>
      <c r="J241" s="44">
        <v>0</v>
      </c>
      <c r="K241" s="44">
        <v>0</v>
      </c>
      <c r="L241" s="55">
        <v>0</v>
      </c>
      <c r="M241" s="55">
        <v>0</v>
      </c>
      <c r="N241" s="44">
        <v>0</v>
      </c>
      <c r="O241" s="34">
        <f t="shared" si="19"/>
        <v>0</v>
      </c>
      <c r="P241" s="34">
        <f t="shared" si="19"/>
        <v>0</v>
      </c>
      <c r="Q241" s="43"/>
      <c r="R241" s="43"/>
      <c r="S241" s="43"/>
      <c r="T241" s="43"/>
      <c r="U241" s="48"/>
      <c r="V241" s="41"/>
      <c r="W241" s="41"/>
      <c r="X241" s="50"/>
      <c r="Y241" s="34" t="e">
        <f>P241/AA241</f>
        <v>#DIV/0!</v>
      </c>
      <c r="Z241" s="44" t="e">
        <f t="shared" si="16"/>
        <v>#DIV/0!</v>
      </c>
      <c r="AA241" s="44">
        <f t="shared" si="14"/>
        <v>0</v>
      </c>
      <c r="AB241" s="44">
        <v>0</v>
      </c>
      <c r="AC241" s="44">
        <v>0</v>
      </c>
      <c r="AD241" s="44">
        <v>0</v>
      </c>
      <c r="AE241" s="44"/>
      <c r="AF241" s="44" t="e">
        <f t="shared" si="13"/>
        <v>#DIV/0!</v>
      </c>
      <c r="AG241" s="44"/>
      <c r="AH241" s="44" t="e">
        <f t="shared" si="20"/>
        <v>#DIV/0!</v>
      </c>
      <c r="AI241" s="44" t="e">
        <f t="shared" si="15"/>
        <v>#DIV/0!</v>
      </c>
      <c r="AJ241" s="44" t="e">
        <f t="shared" si="17"/>
        <v>#DIV/0!</v>
      </c>
      <c r="AK241" s="43"/>
      <c r="AL241" s="40"/>
      <c r="AM241" s="40"/>
      <c r="AN241" s="40"/>
      <c r="AO241" s="40"/>
      <c r="AP241" s="40"/>
      <c r="AQ241" s="49"/>
      <c r="AR241" s="41"/>
      <c r="AS241" s="41">
        <v>10</v>
      </c>
      <c r="AT241" s="34">
        <f>(J241*10)/100</f>
        <v>0</v>
      </c>
      <c r="AU241" s="43"/>
      <c r="AV241" s="44">
        <v>0</v>
      </c>
      <c r="AW241" s="46">
        <f t="shared" si="18"/>
        <v>0</v>
      </c>
      <c r="AX241" s="46">
        <f>O241</f>
        <v>0</v>
      </c>
      <c r="AY241" s="43"/>
    </row>
    <row r="242" spans="1:51" ht="15.75" customHeight="1" x14ac:dyDescent="0.25">
      <c r="A242" s="47"/>
      <c r="B242" s="40"/>
      <c r="C242" s="41"/>
      <c r="D242" s="39"/>
      <c r="E242" s="43"/>
      <c r="F242" s="40"/>
      <c r="G242" s="41"/>
      <c r="H242" s="43"/>
      <c r="I242" s="43"/>
      <c r="J242" s="44">
        <v>0</v>
      </c>
      <c r="K242" s="44">
        <v>0</v>
      </c>
      <c r="L242" s="55">
        <v>0</v>
      </c>
      <c r="M242" s="55">
        <v>0</v>
      </c>
      <c r="N242" s="44">
        <v>0</v>
      </c>
      <c r="O242" s="34">
        <f t="shared" si="19"/>
        <v>0</v>
      </c>
      <c r="P242" s="34">
        <f t="shared" si="19"/>
        <v>0</v>
      </c>
      <c r="Q242" s="43"/>
      <c r="R242" s="43"/>
      <c r="S242" s="43"/>
      <c r="T242" s="43"/>
      <c r="U242" s="48"/>
      <c r="V242" s="41"/>
      <c r="W242" s="41"/>
      <c r="X242" s="50"/>
      <c r="Y242" s="34" t="e">
        <f>P242/AA242</f>
        <v>#DIV/0!</v>
      </c>
      <c r="Z242" s="44" t="e">
        <f t="shared" si="16"/>
        <v>#DIV/0!</v>
      </c>
      <c r="AA242" s="44">
        <f t="shared" si="14"/>
        <v>0</v>
      </c>
      <c r="AB242" s="44">
        <v>0</v>
      </c>
      <c r="AC242" s="44">
        <v>0</v>
      </c>
      <c r="AD242" s="44">
        <v>0</v>
      </c>
      <c r="AE242" s="44"/>
      <c r="AF242" s="44" t="e">
        <f t="shared" si="13"/>
        <v>#DIV/0!</v>
      </c>
      <c r="AG242" s="44"/>
      <c r="AH242" s="44" t="e">
        <f t="shared" si="20"/>
        <v>#DIV/0!</v>
      </c>
      <c r="AI242" s="44" t="e">
        <f t="shared" si="15"/>
        <v>#DIV/0!</v>
      </c>
      <c r="AJ242" s="44" t="e">
        <f t="shared" si="17"/>
        <v>#DIV/0!</v>
      </c>
      <c r="AK242" s="43"/>
      <c r="AL242" s="40"/>
      <c r="AM242" s="40"/>
      <c r="AN242" s="40"/>
      <c r="AO242" s="40"/>
      <c r="AP242" s="40"/>
      <c r="AQ242" s="49"/>
      <c r="AR242" s="41"/>
      <c r="AS242" s="41">
        <v>10</v>
      </c>
      <c r="AT242" s="34">
        <f>(J242*10)/100</f>
        <v>0</v>
      </c>
      <c r="AU242" s="43"/>
      <c r="AV242" s="44">
        <v>0</v>
      </c>
      <c r="AW242" s="46">
        <f t="shared" si="18"/>
        <v>0</v>
      </c>
      <c r="AX242" s="46">
        <f>O242</f>
        <v>0</v>
      </c>
      <c r="AY242" s="43"/>
    </row>
    <row r="243" spans="1:51" ht="15.75" customHeight="1" x14ac:dyDescent="0.25">
      <c r="A243" s="47"/>
      <c r="B243" s="40"/>
      <c r="C243" s="41"/>
      <c r="D243" s="39"/>
      <c r="E243" s="43"/>
      <c r="F243" s="40"/>
      <c r="G243" s="41"/>
      <c r="H243" s="43"/>
      <c r="I243" s="43"/>
      <c r="J243" s="44">
        <v>0</v>
      </c>
      <c r="K243" s="44">
        <v>0</v>
      </c>
      <c r="L243" s="55">
        <v>0</v>
      </c>
      <c r="M243" s="55">
        <v>0</v>
      </c>
      <c r="N243" s="44">
        <v>0</v>
      </c>
      <c r="O243" s="34">
        <f t="shared" si="19"/>
        <v>0</v>
      </c>
      <c r="P243" s="34">
        <f t="shared" si="19"/>
        <v>0</v>
      </c>
      <c r="Q243" s="43"/>
      <c r="R243" s="43"/>
      <c r="S243" s="43"/>
      <c r="T243" s="43"/>
      <c r="U243" s="48"/>
      <c r="V243" s="41"/>
      <c r="W243" s="41"/>
      <c r="X243" s="50"/>
      <c r="Y243" s="34" t="e">
        <f>P243/AA243</f>
        <v>#DIV/0!</v>
      </c>
      <c r="Z243" s="44" t="e">
        <f t="shared" si="16"/>
        <v>#DIV/0!</v>
      </c>
      <c r="AA243" s="44">
        <f t="shared" si="14"/>
        <v>0</v>
      </c>
      <c r="AB243" s="44">
        <v>0</v>
      </c>
      <c r="AC243" s="44">
        <v>0</v>
      </c>
      <c r="AD243" s="44">
        <v>0</v>
      </c>
      <c r="AE243" s="44"/>
      <c r="AF243" s="44" t="e">
        <f t="shared" si="13"/>
        <v>#DIV/0!</v>
      </c>
      <c r="AG243" s="44"/>
      <c r="AH243" s="44" t="e">
        <f t="shared" si="20"/>
        <v>#DIV/0!</v>
      </c>
      <c r="AI243" s="44" t="e">
        <f t="shared" si="15"/>
        <v>#DIV/0!</v>
      </c>
      <c r="AJ243" s="44" t="e">
        <f t="shared" si="17"/>
        <v>#DIV/0!</v>
      </c>
      <c r="AK243" s="43"/>
      <c r="AL243" s="40"/>
      <c r="AM243" s="40"/>
      <c r="AN243" s="40"/>
      <c r="AO243" s="40"/>
      <c r="AP243" s="40"/>
      <c r="AQ243" s="49"/>
      <c r="AR243" s="41"/>
      <c r="AS243" s="41">
        <v>10</v>
      </c>
      <c r="AT243" s="34">
        <f>(J243*10)/100</f>
        <v>0</v>
      </c>
      <c r="AU243" s="43"/>
      <c r="AV243" s="44">
        <v>0</v>
      </c>
      <c r="AW243" s="46">
        <f t="shared" si="18"/>
        <v>0</v>
      </c>
      <c r="AX243" s="46">
        <f>O243</f>
        <v>0</v>
      </c>
      <c r="AY243" s="43"/>
    </row>
    <row r="244" spans="1:51" ht="15.75" customHeight="1" x14ac:dyDescent="0.25">
      <c r="A244" s="47"/>
      <c r="B244" s="40"/>
      <c r="C244" s="41"/>
      <c r="D244" s="39"/>
      <c r="E244" s="43"/>
      <c r="F244" s="40"/>
      <c r="G244" s="41"/>
      <c r="H244" s="43"/>
      <c r="I244" s="43"/>
      <c r="J244" s="44">
        <v>0</v>
      </c>
      <c r="K244" s="44">
        <v>0</v>
      </c>
      <c r="L244" s="55">
        <v>0</v>
      </c>
      <c r="M244" s="55">
        <v>0</v>
      </c>
      <c r="N244" s="44">
        <v>0</v>
      </c>
      <c r="O244" s="34">
        <f t="shared" si="19"/>
        <v>0</v>
      </c>
      <c r="P244" s="34">
        <f t="shared" si="19"/>
        <v>0</v>
      </c>
      <c r="Q244" s="43"/>
      <c r="R244" s="43"/>
      <c r="S244" s="43"/>
      <c r="T244" s="43"/>
      <c r="U244" s="48"/>
      <c r="V244" s="41"/>
      <c r="W244" s="41"/>
      <c r="X244" s="50"/>
      <c r="Y244" s="34" t="e">
        <f>P244/AA244</f>
        <v>#DIV/0!</v>
      </c>
      <c r="Z244" s="44" t="e">
        <f t="shared" si="16"/>
        <v>#DIV/0!</v>
      </c>
      <c r="AA244" s="44">
        <f t="shared" si="14"/>
        <v>0</v>
      </c>
      <c r="AB244" s="44">
        <v>0</v>
      </c>
      <c r="AC244" s="44">
        <v>0</v>
      </c>
      <c r="AD244" s="44">
        <v>0</v>
      </c>
      <c r="AE244" s="44"/>
      <c r="AF244" s="44" t="e">
        <f t="shared" si="13"/>
        <v>#DIV/0!</v>
      </c>
      <c r="AG244" s="44"/>
      <c r="AH244" s="44" t="e">
        <f t="shared" si="20"/>
        <v>#DIV/0!</v>
      </c>
      <c r="AI244" s="44" t="e">
        <f t="shared" si="15"/>
        <v>#DIV/0!</v>
      </c>
      <c r="AJ244" s="44" t="e">
        <f t="shared" si="17"/>
        <v>#DIV/0!</v>
      </c>
      <c r="AK244" s="43"/>
      <c r="AL244" s="40"/>
      <c r="AM244" s="40"/>
      <c r="AN244" s="40"/>
      <c r="AO244" s="40"/>
      <c r="AP244" s="40"/>
      <c r="AQ244" s="49"/>
      <c r="AR244" s="41"/>
      <c r="AS244" s="41">
        <v>10</v>
      </c>
      <c r="AT244" s="34">
        <f>(J244*10)/100</f>
        <v>0</v>
      </c>
      <c r="AU244" s="43"/>
      <c r="AV244" s="44">
        <v>0</v>
      </c>
      <c r="AW244" s="46">
        <f t="shared" si="18"/>
        <v>0</v>
      </c>
      <c r="AX244" s="46">
        <f>O244</f>
        <v>0</v>
      </c>
      <c r="AY244" s="43"/>
    </row>
    <row r="245" spans="1:51" ht="15.75" customHeight="1" x14ac:dyDescent="0.25">
      <c r="A245" s="47"/>
      <c r="B245" s="40"/>
      <c r="C245" s="41"/>
      <c r="D245" s="39"/>
      <c r="E245" s="43"/>
      <c r="F245" s="40"/>
      <c r="G245" s="41"/>
      <c r="H245" s="43"/>
      <c r="I245" s="43"/>
      <c r="J245" s="44">
        <v>0</v>
      </c>
      <c r="K245" s="44">
        <v>0</v>
      </c>
      <c r="L245" s="55">
        <v>0</v>
      </c>
      <c r="M245" s="55">
        <v>0</v>
      </c>
      <c r="N245" s="44">
        <v>0</v>
      </c>
      <c r="O245" s="34">
        <f t="shared" si="19"/>
        <v>0</v>
      </c>
      <c r="P245" s="34">
        <f t="shared" si="19"/>
        <v>0</v>
      </c>
      <c r="Q245" s="43"/>
      <c r="R245" s="43"/>
      <c r="S245" s="43"/>
      <c r="T245" s="43"/>
      <c r="U245" s="48"/>
      <c r="V245" s="41"/>
      <c r="W245" s="41"/>
      <c r="X245" s="50"/>
      <c r="Y245" s="34" t="e">
        <f>P245/AA245</f>
        <v>#DIV/0!</v>
      </c>
      <c r="Z245" s="44" t="e">
        <f t="shared" si="16"/>
        <v>#DIV/0!</v>
      </c>
      <c r="AA245" s="44">
        <f t="shared" si="14"/>
        <v>0</v>
      </c>
      <c r="AB245" s="44">
        <v>0</v>
      </c>
      <c r="AC245" s="44">
        <v>0</v>
      </c>
      <c r="AD245" s="44">
        <v>0</v>
      </c>
      <c r="AE245" s="44"/>
      <c r="AF245" s="44" t="e">
        <f t="shared" si="13"/>
        <v>#DIV/0!</v>
      </c>
      <c r="AG245" s="44"/>
      <c r="AH245" s="44" t="e">
        <f t="shared" si="20"/>
        <v>#DIV/0!</v>
      </c>
      <c r="AI245" s="44" t="e">
        <f t="shared" si="15"/>
        <v>#DIV/0!</v>
      </c>
      <c r="AJ245" s="44" t="e">
        <f t="shared" si="17"/>
        <v>#DIV/0!</v>
      </c>
      <c r="AK245" s="43"/>
      <c r="AL245" s="40"/>
      <c r="AM245" s="40"/>
      <c r="AN245" s="40"/>
      <c r="AO245" s="40"/>
      <c r="AP245" s="40"/>
      <c r="AQ245" s="49"/>
      <c r="AR245" s="41"/>
      <c r="AS245" s="41">
        <v>10</v>
      </c>
      <c r="AT245" s="34">
        <f>(J245*10)/100</f>
        <v>0</v>
      </c>
      <c r="AU245" s="43"/>
      <c r="AV245" s="44">
        <v>0</v>
      </c>
      <c r="AW245" s="46">
        <f t="shared" si="18"/>
        <v>0</v>
      </c>
      <c r="AX245" s="46">
        <f>O245</f>
        <v>0</v>
      </c>
      <c r="AY245" s="43"/>
    </row>
    <row r="246" spans="1:51" ht="15.75" customHeight="1" x14ac:dyDescent="0.25">
      <c r="A246" s="47"/>
      <c r="B246" s="40"/>
      <c r="C246" s="41"/>
      <c r="D246" s="39"/>
      <c r="E246" s="43"/>
      <c r="F246" s="40"/>
      <c r="G246" s="41"/>
      <c r="H246" s="43"/>
      <c r="I246" s="43"/>
      <c r="J246" s="44">
        <v>0</v>
      </c>
      <c r="K246" s="44">
        <v>0</v>
      </c>
      <c r="L246" s="55">
        <v>0</v>
      </c>
      <c r="M246" s="55">
        <v>0</v>
      </c>
      <c r="N246" s="44">
        <v>0</v>
      </c>
      <c r="O246" s="34">
        <f t="shared" si="19"/>
        <v>0</v>
      </c>
      <c r="P246" s="34">
        <f t="shared" si="19"/>
        <v>0</v>
      </c>
      <c r="Q246" s="43"/>
      <c r="R246" s="43"/>
      <c r="S246" s="43"/>
      <c r="T246" s="43"/>
      <c r="U246" s="48"/>
      <c r="V246" s="41"/>
      <c r="W246" s="41"/>
      <c r="X246" s="50"/>
      <c r="Y246" s="34" t="e">
        <f>P246/AA246</f>
        <v>#DIV/0!</v>
      </c>
      <c r="Z246" s="44" t="e">
        <f t="shared" si="16"/>
        <v>#DIV/0!</v>
      </c>
      <c r="AA246" s="44">
        <f t="shared" si="14"/>
        <v>0</v>
      </c>
      <c r="AB246" s="44">
        <v>0</v>
      </c>
      <c r="AC246" s="44">
        <v>0</v>
      </c>
      <c r="AD246" s="44">
        <v>0</v>
      </c>
      <c r="AE246" s="44"/>
      <c r="AF246" s="44" t="e">
        <f t="shared" si="13"/>
        <v>#DIV/0!</v>
      </c>
      <c r="AG246" s="44"/>
      <c r="AH246" s="44" t="e">
        <f t="shared" si="20"/>
        <v>#DIV/0!</v>
      </c>
      <c r="AI246" s="44" t="e">
        <f t="shared" si="15"/>
        <v>#DIV/0!</v>
      </c>
      <c r="AJ246" s="44" t="e">
        <f t="shared" si="17"/>
        <v>#DIV/0!</v>
      </c>
      <c r="AK246" s="43"/>
      <c r="AL246" s="40"/>
      <c r="AM246" s="40"/>
      <c r="AN246" s="40"/>
      <c r="AO246" s="40"/>
      <c r="AP246" s="40"/>
      <c r="AQ246" s="49"/>
      <c r="AR246" s="41"/>
      <c r="AS246" s="41">
        <v>10</v>
      </c>
      <c r="AT246" s="34">
        <f>(J246*10)/100</f>
        <v>0</v>
      </c>
      <c r="AU246" s="43"/>
      <c r="AV246" s="44">
        <v>0</v>
      </c>
      <c r="AW246" s="46">
        <f t="shared" si="18"/>
        <v>0</v>
      </c>
      <c r="AX246" s="46">
        <f>O246</f>
        <v>0</v>
      </c>
      <c r="AY246" s="43"/>
    </row>
    <row r="247" spans="1:51" ht="15.75" customHeight="1" x14ac:dyDescent="0.25">
      <c r="A247" s="47"/>
      <c r="B247" s="40"/>
      <c r="C247" s="41"/>
      <c r="D247" s="39"/>
      <c r="E247" s="43"/>
      <c r="F247" s="40"/>
      <c r="G247" s="41"/>
      <c r="H247" s="43"/>
      <c r="I247" s="43"/>
      <c r="J247" s="44">
        <v>0</v>
      </c>
      <c r="K247" s="44">
        <v>0</v>
      </c>
      <c r="L247" s="55">
        <v>0</v>
      </c>
      <c r="M247" s="55">
        <v>0</v>
      </c>
      <c r="N247" s="44">
        <v>0</v>
      </c>
      <c r="O247" s="34">
        <f t="shared" si="19"/>
        <v>0</v>
      </c>
      <c r="P247" s="34">
        <f t="shared" si="19"/>
        <v>0</v>
      </c>
      <c r="Q247" s="43"/>
      <c r="R247" s="43"/>
      <c r="S247" s="43"/>
      <c r="T247" s="43"/>
      <c r="U247" s="48"/>
      <c r="V247" s="41"/>
      <c r="W247" s="41"/>
      <c r="X247" s="50"/>
      <c r="Y247" s="34" t="e">
        <f>P247/AA247</f>
        <v>#DIV/0!</v>
      </c>
      <c r="Z247" s="44" t="e">
        <f t="shared" si="16"/>
        <v>#DIV/0!</v>
      </c>
      <c r="AA247" s="44">
        <f t="shared" si="14"/>
        <v>0</v>
      </c>
      <c r="AB247" s="44">
        <v>0</v>
      </c>
      <c r="AC247" s="44">
        <v>0</v>
      </c>
      <c r="AD247" s="44">
        <v>0</v>
      </c>
      <c r="AE247" s="44"/>
      <c r="AF247" s="44" t="e">
        <f t="shared" ref="AF247:AF286" si="21">Y247*AE247</f>
        <v>#DIV/0!</v>
      </c>
      <c r="AG247" s="44"/>
      <c r="AH247" s="44" t="e">
        <f t="shared" si="20"/>
        <v>#DIV/0!</v>
      </c>
      <c r="AI247" s="44" t="e">
        <f t="shared" si="15"/>
        <v>#DIV/0!</v>
      </c>
      <c r="AJ247" s="44" t="e">
        <f t="shared" si="17"/>
        <v>#DIV/0!</v>
      </c>
      <c r="AK247" s="43"/>
      <c r="AL247" s="40"/>
      <c r="AM247" s="40"/>
      <c r="AN247" s="40"/>
      <c r="AO247" s="40"/>
      <c r="AP247" s="40"/>
      <c r="AQ247" s="49"/>
      <c r="AR247" s="41"/>
      <c r="AS247" s="41">
        <v>10</v>
      </c>
      <c r="AT247" s="34">
        <f>(J247*10)/100</f>
        <v>0</v>
      </c>
      <c r="AU247" s="43"/>
      <c r="AV247" s="44">
        <v>0</v>
      </c>
      <c r="AW247" s="46">
        <f t="shared" si="18"/>
        <v>0</v>
      </c>
      <c r="AX247" s="46">
        <f>O247</f>
        <v>0</v>
      </c>
      <c r="AY247" s="43"/>
    </row>
    <row r="248" spans="1:51" ht="15.75" customHeight="1" x14ac:dyDescent="0.25">
      <c r="A248" s="47"/>
      <c r="B248" s="40"/>
      <c r="C248" s="41"/>
      <c r="D248" s="39"/>
      <c r="E248" s="43"/>
      <c r="F248" s="40"/>
      <c r="G248" s="41"/>
      <c r="H248" s="43"/>
      <c r="I248" s="43"/>
      <c r="J248" s="44">
        <v>0</v>
      </c>
      <c r="K248" s="44">
        <v>0</v>
      </c>
      <c r="L248" s="55">
        <v>0</v>
      </c>
      <c r="M248" s="55">
        <v>0</v>
      </c>
      <c r="N248" s="44">
        <v>0</v>
      </c>
      <c r="O248" s="34">
        <f t="shared" si="19"/>
        <v>0</v>
      </c>
      <c r="P248" s="34">
        <f t="shared" si="19"/>
        <v>0</v>
      </c>
      <c r="Q248" s="43"/>
      <c r="R248" s="43"/>
      <c r="S248" s="43"/>
      <c r="T248" s="43"/>
      <c r="U248" s="48"/>
      <c r="V248" s="41"/>
      <c r="W248" s="41"/>
      <c r="X248" s="50"/>
      <c r="Y248" s="34" t="e">
        <f>P248/AA248</f>
        <v>#DIV/0!</v>
      </c>
      <c r="Z248" s="44" t="e">
        <f t="shared" si="16"/>
        <v>#DIV/0!</v>
      </c>
      <c r="AA248" s="44">
        <f t="shared" ref="AA248:AA287" si="22">AB248+AC248+AD248</f>
        <v>0</v>
      </c>
      <c r="AB248" s="44">
        <v>0</v>
      </c>
      <c r="AC248" s="44">
        <v>0</v>
      </c>
      <c r="AD248" s="44">
        <v>0</v>
      </c>
      <c r="AE248" s="44"/>
      <c r="AF248" s="44" t="e">
        <f t="shared" si="21"/>
        <v>#DIV/0!</v>
      </c>
      <c r="AG248" s="44"/>
      <c r="AH248" s="44" t="e">
        <f t="shared" si="20"/>
        <v>#DIV/0!</v>
      </c>
      <c r="AI248" s="44" t="e">
        <f t="shared" si="15"/>
        <v>#DIV/0!</v>
      </c>
      <c r="AJ248" s="44" t="e">
        <f t="shared" si="17"/>
        <v>#DIV/0!</v>
      </c>
      <c r="AK248" s="43"/>
      <c r="AL248" s="40"/>
      <c r="AM248" s="40"/>
      <c r="AN248" s="40"/>
      <c r="AO248" s="40"/>
      <c r="AP248" s="40"/>
      <c r="AQ248" s="49"/>
      <c r="AR248" s="41"/>
      <c r="AS248" s="41">
        <v>10</v>
      </c>
      <c r="AT248" s="34">
        <f>(J248*10)/100</f>
        <v>0</v>
      </c>
      <c r="AU248" s="43"/>
      <c r="AV248" s="44">
        <v>0</v>
      </c>
      <c r="AW248" s="46">
        <f t="shared" si="18"/>
        <v>0</v>
      </c>
      <c r="AX248" s="46">
        <f>O248</f>
        <v>0</v>
      </c>
      <c r="AY248" s="43"/>
    </row>
    <row r="249" spans="1:51" ht="15.75" customHeight="1" x14ac:dyDescent="0.25">
      <c r="A249" s="47"/>
      <c r="B249" s="40"/>
      <c r="C249" s="41"/>
      <c r="D249" s="39"/>
      <c r="E249" s="43"/>
      <c r="F249" s="40"/>
      <c r="G249" s="41"/>
      <c r="H249" s="43"/>
      <c r="I249" s="43"/>
      <c r="J249" s="44">
        <v>0</v>
      </c>
      <c r="K249" s="44">
        <v>0</v>
      </c>
      <c r="L249" s="55">
        <v>0</v>
      </c>
      <c r="M249" s="55">
        <v>0</v>
      </c>
      <c r="N249" s="44">
        <v>0</v>
      </c>
      <c r="O249" s="34">
        <f t="shared" si="19"/>
        <v>0</v>
      </c>
      <c r="P249" s="34">
        <f t="shared" si="19"/>
        <v>0</v>
      </c>
      <c r="Q249" s="43"/>
      <c r="R249" s="43"/>
      <c r="S249" s="43"/>
      <c r="T249" s="43"/>
      <c r="U249" s="48"/>
      <c r="V249" s="41"/>
      <c r="W249" s="41"/>
      <c r="X249" s="50"/>
      <c r="Y249" s="34" t="e">
        <f>P249/AA249</f>
        <v>#DIV/0!</v>
      </c>
      <c r="Z249" s="44" t="e">
        <f t="shared" si="16"/>
        <v>#DIV/0!</v>
      </c>
      <c r="AA249" s="44">
        <f t="shared" si="22"/>
        <v>0</v>
      </c>
      <c r="AB249" s="44">
        <v>0</v>
      </c>
      <c r="AC249" s="44">
        <v>0</v>
      </c>
      <c r="AD249" s="44">
        <v>0</v>
      </c>
      <c r="AE249" s="44"/>
      <c r="AF249" s="44" t="e">
        <f t="shared" si="21"/>
        <v>#DIV/0!</v>
      </c>
      <c r="AG249" s="44"/>
      <c r="AH249" s="44" t="e">
        <f t="shared" si="20"/>
        <v>#DIV/0!</v>
      </c>
      <c r="AI249" s="44" t="e">
        <f t="shared" si="15"/>
        <v>#DIV/0!</v>
      </c>
      <c r="AJ249" s="44" t="e">
        <f t="shared" si="17"/>
        <v>#DIV/0!</v>
      </c>
      <c r="AK249" s="43"/>
      <c r="AL249" s="40"/>
      <c r="AM249" s="40"/>
      <c r="AN249" s="40"/>
      <c r="AO249" s="40"/>
      <c r="AP249" s="40"/>
      <c r="AQ249" s="49"/>
      <c r="AR249" s="41"/>
      <c r="AS249" s="41">
        <v>10</v>
      </c>
      <c r="AT249" s="34">
        <f>(J249*10)/100</f>
        <v>0</v>
      </c>
      <c r="AU249" s="43"/>
      <c r="AV249" s="44">
        <v>0</v>
      </c>
      <c r="AW249" s="46">
        <f t="shared" si="18"/>
        <v>0</v>
      </c>
      <c r="AX249" s="46">
        <f>O249</f>
        <v>0</v>
      </c>
      <c r="AY249" s="43"/>
    </row>
    <row r="250" spans="1:51" ht="15.75" customHeight="1" x14ac:dyDescent="0.25">
      <c r="A250" s="47"/>
      <c r="B250" s="40"/>
      <c r="C250" s="41"/>
      <c r="D250" s="39"/>
      <c r="E250" s="43"/>
      <c r="F250" s="40"/>
      <c r="G250" s="41"/>
      <c r="H250" s="43"/>
      <c r="I250" s="43"/>
      <c r="J250" s="44">
        <v>0</v>
      </c>
      <c r="K250" s="44">
        <v>0</v>
      </c>
      <c r="L250" s="55">
        <v>0</v>
      </c>
      <c r="M250" s="55">
        <v>0</v>
      </c>
      <c r="N250" s="44">
        <v>0</v>
      </c>
      <c r="O250" s="34">
        <f t="shared" si="19"/>
        <v>0</v>
      </c>
      <c r="P250" s="34">
        <f t="shared" si="19"/>
        <v>0</v>
      </c>
      <c r="Q250" s="43"/>
      <c r="R250" s="43"/>
      <c r="S250" s="43"/>
      <c r="T250" s="43"/>
      <c r="U250" s="48"/>
      <c r="V250" s="41"/>
      <c r="W250" s="41"/>
      <c r="X250" s="50"/>
      <c r="Y250" s="34" t="e">
        <f>P250/AA250</f>
        <v>#DIV/0!</v>
      </c>
      <c r="Z250" s="44" t="e">
        <f t="shared" si="16"/>
        <v>#DIV/0!</v>
      </c>
      <c r="AA250" s="44">
        <f t="shared" si="22"/>
        <v>0</v>
      </c>
      <c r="AB250" s="44">
        <v>0</v>
      </c>
      <c r="AC250" s="44">
        <v>0</v>
      </c>
      <c r="AD250" s="44">
        <v>0</v>
      </c>
      <c r="AE250" s="44"/>
      <c r="AF250" s="44" t="e">
        <f t="shared" si="21"/>
        <v>#DIV/0!</v>
      </c>
      <c r="AG250" s="44"/>
      <c r="AH250" s="44" t="e">
        <f t="shared" si="20"/>
        <v>#DIV/0!</v>
      </c>
      <c r="AI250" s="44" t="e">
        <f t="shared" si="15"/>
        <v>#DIV/0!</v>
      </c>
      <c r="AJ250" s="44" t="e">
        <f t="shared" si="17"/>
        <v>#DIV/0!</v>
      </c>
      <c r="AK250" s="43"/>
      <c r="AL250" s="40"/>
      <c r="AM250" s="40"/>
      <c r="AN250" s="40"/>
      <c r="AO250" s="40"/>
      <c r="AP250" s="40"/>
      <c r="AQ250" s="49"/>
      <c r="AR250" s="41"/>
      <c r="AS250" s="41">
        <v>10</v>
      </c>
      <c r="AT250" s="34">
        <f>(J250*10)/100</f>
        <v>0</v>
      </c>
      <c r="AU250" s="43"/>
      <c r="AV250" s="44">
        <v>0</v>
      </c>
      <c r="AW250" s="46">
        <f t="shared" si="18"/>
        <v>0</v>
      </c>
      <c r="AX250" s="46">
        <f>O250</f>
        <v>0</v>
      </c>
      <c r="AY250" s="43"/>
    </row>
    <row r="251" spans="1:51" ht="15.75" customHeight="1" x14ac:dyDescent="0.25">
      <c r="A251" s="47"/>
      <c r="B251" s="40"/>
      <c r="C251" s="41"/>
      <c r="D251" s="39"/>
      <c r="E251" s="43"/>
      <c r="F251" s="40"/>
      <c r="G251" s="41"/>
      <c r="H251" s="43"/>
      <c r="I251" s="43"/>
      <c r="J251" s="44">
        <v>0</v>
      </c>
      <c r="K251" s="44">
        <v>0</v>
      </c>
      <c r="L251" s="55">
        <v>0</v>
      </c>
      <c r="M251" s="55">
        <v>0</v>
      </c>
      <c r="N251" s="44">
        <v>0</v>
      </c>
      <c r="O251" s="34">
        <f t="shared" si="19"/>
        <v>0</v>
      </c>
      <c r="P251" s="34">
        <f t="shared" si="19"/>
        <v>0</v>
      </c>
      <c r="Q251" s="43"/>
      <c r="R251" s="43"/>
      <c r="S251" s="43"/>
      <c r="T251" s="43"/>
      <c r="U251" s="48"/>
      <c r="V251" s="41"/>
      <c r="W251" s="41"/>
      <c r="X251" s="50"/>
      <c r="Y251" s="34" t="e">
        <f>P251/AA251</f>
        <v>#DIV/0!</v>
      </c>
      <c r="Z251" s="44" t="e">
        <f t="shared" si="16"/>
        <v>#DIV/0!</v>
      </c>
      <c r="AA251" s="44">
        <f t="shared" si="22"/>
        <v>0</v>
      </c>
      <c r="AB251" s="44">
        <v>0</v>
      </c>
      <c r="AC251" s="44">
        <v>0</v>
      </c>
      <c r="AD251" s="44">
        <v>0</v>
      </c>
      <c r="AE251" s="44"/>
      <c r="AF251" s="44" t="e">
        <f t="shared" si="21"/>
        <v>#DIV/0!</v>
      </c>
      <c r="AG251" s="44"/>
      <c r="AH251" s="44" t="e">
        <f t="shared" si="20"/>
        <v>#DIV/0!</v>
      </c>
      <c r="AI251" s="44" t="e">
        <f t="shared" si="15"/>
        <v>#DIV/0!</v>
      </c>
      <c r="AJ251" s="44" t="e">
        <f t="shared" si="17"/>
        <v>#DIV/0!</v>
      </c>
      <c r="AK251" s="43"/>
      <c r="AL251" s="40"/>
      <c r="AM251" s="40"/>
      <c r="AN251" s="40"/>
      <c r="AO251" s="40"/>
      <c r="AP251" s="40"/>
      <c r="AQ251" s="49"/>
      <c r="AR251" s="41"/>
      <c r="AS251" s="41">
        <v>10</v>
      </c>
      <c r="AT251" s="34">
        <f>(J251*10)/100</f>
        <v>0</v>
      </c>
      <c r="AU251" s="43"/>
      <c r="AV251" s="44">
        <v>0</v>
      </c>
      <c r="AW251" s="46">
        <f t="shared" si="18"/>
        <v>0</v>
      </c>
      <c r="AX251" s="46">
        <f>O251</f>
        <v>0</v>
      </c>
      <c r="AY251" s="43"/>
    </row>
    <row r="252" spans="1:51" ht="15.75" customHeight="1" x14ac:dyDescent="0.25">
      <c r="A252" s="47"/>
      <c r="B252" s="40"/>
      <c r="C252" s="41"/>
      <c r="D252" s="39"/>
      <c r="E252" s="43"/>
      <c r="F252" s="40"/>
      <c r="G252" s="41"/>
      <c r="H252" s="43"/>
      <c r="I252" s="43"/>
      <c r="J252" s="44">
        <v>0</v>
      </c>
      <c r="K252" s="44">
        <v>0</v>
      </c>
      <c r="L252" s="55">
        <v>0</v>
      </c>
      <c r="M252" s="55">
        <v>0</v>
      </c>
      <c r="N252" s="44">
        <v>0</v>
      </c>
      <c r="O252" s="34">
        <f t="shared" si="19"/>
        <v>0</v>
      </c>
      <c r="P252" s="34">
        <f t="shared" si="19"/>
        <v>0</v>
      </c>
      <c r="Q252" s="43"/>
      <c r="R252" s="43"/>
      <c r="S252" s="43"/>
      <c r="T252" s="43"/>
      <c r="U252" s="48"/>
      <c r="V252" s="41"/>
      <c r="W252" s="41"/>
      <c r="X252" s="50"/>
      <c r="Y252" s="34" t="e">
        <f>P252/AA252</f>
        <v>#DIV/0!</v>
      </c>
      <c r="Z252" s="44" t="e">
        <f t="shared" si="16"/>
        <v>#DIV/0!</v>
      </c>
      <c r="AA252" s="44">
        <f t="shared" si="22"/>
        <v>0</v>
      </c>
      <c r="AB252" s="44">
        <v>0</v>
      </c>
      <c r="AC252" s="44">
        <v>0</v>
      </c>
      <c r="AD252" s="44">
        <v>0</v>
      </c>
      <c r="AE252" s="44"/>
      <c r="AF252" s="44" t="e">
        <f t="shared" si="21"/>
        <v>#DIV/0!</v>
      </c>
      <c r="AG252" s="44"/>
      <c r="AH252" s="44" t="e">
        <f t="shared" si="20"/>
        <v>#DIV/0!</v>
      </c>
      <c r="AI252" s="44" t="e">
        <f t="shared" si="15"/>
        <v>#DIV/0!</v>
      </c>
      <c r="AJ252" s="44" t="e">
        <f t="shared" si="17"/>
        <v>#DIV/0!</v>
      </c>
      <c r="AK252" s="43"/>
      <c r="AL252" s="40"/>
      <c r="AM252" s="40"/>
      <c r="AN252" s="40"/>
      <c r="AO252" s="40"/>
      <c r="AP252" s="40"/>
      <c r="AQ252" s="49"/>
      <c r="AR252" s="41"/>
      <c r="AS252" s="41">
        <v>10</v>
      </c>
      <c r="AT252" s="34">
        <f>(J252*10)/100</f>
        <v>0</v>
      </c>
      <c r="AU252" s="43"/>
      <c r="AV252" s="44">
        <v>0</v>
      </c>
      <c r="AW252" s="46">
        <f t="shared" si="18"/>
        <v>0</v>
      </c>
      <c r="AX252" s="46">
        <f>O252</f>
        <v>0</v>
      </c>
      <c r="AY252" s="43"/>
    </row>
    <row r="253" spans="1:51" ht="15.75" customHeight="1" x14ac:dyDescent="0.25">
      <c r="A253" s="47"/>
      <c r="B253" s="40"/>
      <c r="C253" s="41"/>
      <c r="D253" s="39"/>
      <c r="E253" s="43"/>
      <c r="F253" s="40"/>
      <c r="G253" s="41"/>
      <c r="H253" s="43"/>
      <c r="I253" s="43"/>
      <c r="J253" s="44">
        <v>0</v>
      </c>
      <c r="K253" s="44">
        <v>0</v>
      </c>
      <c r="L253" s="55">
        <v>0</v>
      </c>
      <c r="M253" s="55">
        <v>0</v>
      </c>
      <c r="N253" s="44">
        <v>0</v>
      </c>
      <c r="O253" s="34">
        <f t="shared" si="19"/>
        <v>0</v>
      </c>
      <c r="P253" s="34">
        <f t="shared" si="19"/>
        <v>0</v>
      </c>
      <c r="Q253" s="43"/>
      <c r="R253" s="43"/>
      <c r="S253" s="43"/>
      <c r="T253" s="43"/>
      <c r="U253" s="48"/>
      <c r="V253" s="41"/>
      <c r="W253" s="41"/>
      <c r="X253" s="50"/>
      <c r="Y253" s="34" t="e">
        <f>P253/AA253</f>
        <v>#DIV/0!</v>
      </c>
      <c r="Z253" s="44" t="e">
        <f t="shared" si="16"/>
        <v>#DIV/0!</v>
      </c>
      <c r="AA253" s="44">
        <f t="shared" si="22"/>
        <v>0</v>
      </c>
      <c r="AB253" s="44">
        <v>0</v>
      </c>
      <c r="AC253" s="44">
        <v>0</v>
      </c>
      <c r="AD253" s="44">
        <v>0</v>
      </c>
      <c r="AE253" s="44"/>
      <c r="AF253" s="44" t="e">
        <f t="shared" si="21"/>
        <v>#DIV/0!</v>
      </c>
      <c r="AG253" s="44"/>
      <c r="AH253" s="44" t="e">
        <f t="shared" si="20"/>
        <v>#DIV/0!</v>
      </c>
      <c r="AI253" s="44" t="e">
        <f t="shared" si="15"/>
        <v>#DIV/0!</v>
      </c>
      <c r="AJ253" s="44" t="e">
        <f t="shared" si="17"/>
        <v>#DIV/0!</v>
      </c>
      <c r="AK253" s="43"/>
      <c r="AL253" s="40"/>
      <c r="AM253" s="40"/>
      <c r="AN253" s="40"/>
      <c r="AO253" s="40"/>
      <c r="AP253" s="40"/>
      <c r="AQ253" s="49"/>
      <c r="AR253" s="41"/>
      <c r="AS253" s="41">
        <v>10</v>
      </c>
      <c r="AT253" s="34">
        <f>(J253*10)/100</f>
        <v>0</v>
      </c>
      <c r="AU253" s="43"/>
      <c r="AV253" s="44">
        <v>0</v>
      </c>
      <c r="AW253" s="46">
        <f t="shared" si="18"/>
        <v>0</v>
      </c>
      <c r="AX253" s="46">
        <f>O253</f>
        <v>0</v>
      </c>
      <c r="AY253" s="43"/>
    </row>
    <row r="254" spans="1:51" ht="15.75" customHeight="1" x14ac:dyDescent="0.25">
      <c r="A254" s="47"/>
      <c r="B254" s="40"/>
      <c r="C254" s="41"/>
      <c r="D254" s="39"/>
      <c r="E254" s="43"/>
      <c r="F254" s="40"/>
      <c r="G254" s="41"/>
      <c r="H254" s="43"/>
      <c r="I254" s="43"/>
      <c r="J254" s="44">
        <v>0</v>
      </c>
      <c r="K254" s="44">
        <v>0</v>
      </c>
      <c r="L254" s="55">
        <v>0</v>
      </c>
      <c r="M254" s="55">
        <v>0</v>
      </c>
      <c r="N254" s="44">
        <v>0</v>
      </c>
      <c r="O254" s="34">
        <f t="shared" si="19"/>
        <v>0</v>
      </c>
      <c r="P254" s="34">
        <f t="shared" si="19"/>
        <v>0</v>
      </c>
      <c r="Q254" s="43"/>
      <c r="R254" s="43"/>
      <c r="S254" s="43"/>
      <c r="T254" s="43"/>
      <c r="U254" s="48"/>
      <c r="V254" s="41"/>
      <c r="W254" s="41"/>
      <c r="X254" s="50"/>
      <c r="Y254" s="34" t="e">
        <f>P254/AA254</f>
        <v>#DIV/0!</v>
      </c>
      <c r="Z254" s="44" t="e">
        <f t="shared" si="16"/>
        <v>#DIV/0!</v>
      </c>
      <c r="AA254" s="44">
        <f t="shared" si="22"/>
        <v>0</v>
      </c>
      <c r="AB254" s="44">
        <v>0</v>
      </c>
      <c r="AC254" s="44">
        <v>0</v>
      </c>
      <c r="AD254" s="44">
        <v>0</v>
      </c>
      <c r="AE254" s="44"/>
      <c r="AF254" s="44" t="e">
        <f t="shared" si="21"/>
        <v>#DIV/0!</v>
      </c>
      <c r="AG254" s="44"/>
      <c r="AH254" s="44" t="e">
        <f t="shared" si="20"/>
        <v>#DIV/0!</v>
      </c>
      <c r="AI254" s="44" t="e">
        <f t="shared" si="15"/>
        <v>#DIV/0!</v>
      </c>
      <c r="AJ254" s="44" t="e">
        <f t="shared" si="17"/>
        <v>#DIV/0!</v>
      </c>
      <c r="AK254" s="43"/>
      <c r="AL254" s="40"/>
      <c r="AM254" s="40"/>
      <c r="AN254" s="40"/>
      <c r="AO254" s="40"/>
      <c r="AP254" s="40"/>
      <c r="AQ254" s="49"/>
      <c r="AR254" s="41"/>
      <c r="AS254" s="41">
        <v>10</v>
      </c>
      <c r="AT254" s="34">
        <f>(J254*10)/100</f>
        <v>0</v>
      </c>
      <c r="AU254" s="43"/>
      <c r="AV254" s="44">
        <v>0</v>
      </c>
      <c r="AW254" s="46">
        <f t="shared" si="18"/>
        <v>0</v>
      </c>
      <c r="AX254" s="46">
        <f>O254</f>
        <v>0</v>
      </c>
      <c r="AY254" s="43"/>
    </row>
    <row r="255" spans="1:51" ht="15.75" customHeight="1" x14ac:dyDescent="0.25">
      <c r="A255" s="47"/>
      <c r="B255" s="40"/>
      <c r="C255" s="41"/>
      <c r="D255" s="39"/>
      <c r="E255" s="43"/>
      <c r="F255" s="40"/>
      <c r="G255" s="41"/>
      <c r="H255" s="43"/>
      <c r="I255" s="43"/>
      <c r="J255" s="44">
        <v>0</v>
      </c>
      <c r="K255" s="44">
        <v>0</v>
      </c>
      <c r="L255" s="55">
        <v>0</v>
      </c>
      <c r="M255" s="55">
        <v>0</v>
      </c>
      <c r="N255" s="44">
        <v>0</v>
      </c>
      <c r="O255" s="34">
        <f t="shared" si="19"/>
        <v>0</v>
      </c>
      <c r="P255" s="34">
        <f t="shared" si="19"/>
        <v>0</v>
      </c>
      <c r="Q255" s="43"/>
      <c r="R255" s="43"/>
      <c r="S255" s="43"/>
      <c r="T255" s="43"/>
      <c r="U255" s="48"/>
      <c r="V255" s="41"/>
      <c r="W255" s="41"/>
      <c r="X255" s="50"/>
      <c r="Y255" s="34" t="e">
        <f>P255/AA255</f>
        <v>#DIV/0!</v>
      </c>
      <c r="Z255" s="44" t="e">
        <f t="shared" si="16"/>
        <v>#DIV/0!</v>
      </c>
      <c r="AA255" s="44">
        <f t="shared" si="22"/>
        <v>0</v>
      </c>
      <c r="AB255" s="44">
        <v>0</v>
      </c>
      <c r="AC255" s="44">
        <v>0</v>
      </c>
      <c r="AD255" s="44">
        <v>0</v>
      </c>
      <c r="AE255" s="44"/>
      <c r="AF255" s="44" t="e">
        <f t="shared" si="21"/>
        <v>#DIV/0!</v>
      </c>
      <c r="AG255" s="44"/>
      <c r="AH255" s="44" t="e">
        <f t="shared" si="20"/>
        <v>#DIV/0!</v>
      </c>
      <c r="AI255" s="44" t="e">
        <f t="shared" ref="AI255:AI294" si="23">AA255/X255</f>
        <v>#DIV/0!</v>
      </c>
      <c r="AJ255" s="44" t="e">
        <f t="shared" si="17"/>
        <v>#DIV/0!</v>
      </c>
      <c r="AK255" s="43"/>
      <c r="AL255" s="40"/>
      <c r="AM255" s="40"/>
      <c r="AN255" s="40"/>
      <c r="AO255" s="40"/>
      <c r="AP255" s="40"/>
      <c r="AQ255" s="49"/>
      <c r="AR255" s="41"/>
      <c r="AS255" s="41">
        <v>10</v>
      </c>
      <c r="AT255" s="34">
        <f>(J255*10)/100</f>
        <v>0</v>
      </c>
      <c r="AU255" s="43"/>
      <c r="AV255" s="44">
        <v>0</v>
      </c>
      <c r="AW255" s="46">
        <f t="shared" si="18"/>
        <v>0</v>
      </c>
      <c r="AX255" s="46">
        <f>O255</f>
        <v>0</v>
      </c>
      <c r="AY255" s="43"/>
    </row>
  </sheetData>
  <autoFilter ref="A2:AY23" xr:uid="{6E921C56-9DB6-4115-BD8C-F98C262196EC}"/>
  <mergeCells count="22">
    <mergeCell ref="AV1:AV2"/>
    <mergeCell ref="AW1:AW2"/>
    <mergeCell ref="AX1:AX2"/>
    <mergeCell ref="AY1:AY2"/>
    <mergeCell ref="U1:U2"/>
    <mergeCell ref="V1:V2"/>
    <mergeCell ref="W1:W2"/>
    <mergeCell ref="X1:X2"/>
    <mergeCell ref="Y1:Y2"/>
    <mergeCell ref="Z1:Z2"/>
    <mergeCell ref="O1:O2"/>
    <mergeCell ref="P1:P2"/>
    <mergeCell ref="Q1:Q2"/>
    <mergeCell ref="R1:R2"/>
    <mergeCell ref="S1:S2"/>
    <mergeCell ref="T1:T2"/>
    <mergeCell ref="A1:A2"/>
    <mergeCell ref="B1:B2"/>
    <mergeCell ref="C1:C2"/>
    <mergeCell ref="I1:I2"/>
    <mergeCell ref="J1:J2"/>
    <mergeCell ref="N1:N2"/>
  </mergeCells>
  <hyperlinks>
    <hyperlink ref="E11" r:id="rId1" xr:uid="{B5B8CB07-2E2C-481B-921E-3EAAB8333357}"/>
    <hyperlink ref="E20" r:id="rId2" xr:uid="{4FA6620C-15E2-4C37-AC51-711990871D39}"/>
    <hyperlink ref="E4" r:id="rId3" xr:uid="{87F75E00-98D1-46B5-913C-00C1DB110BB1}"/>
    <hyperlink ref="E3" r:id="rId4" xr:uid="{21FD3E83-2643-429A-81C6-292F4CBEC57A}"/>
    <hyperlink ref="E26" r:id="rId5" xr:uid="{395C33BE-B9CE-4700-80F0-8496CF13CAA1}"/>
    <hyperlink ref="E5" r:id="rId6" xr:uid="{9FCA27F7-D701-4876-88EC-AA0A4F705A48}"/>
    <hyperlink ref="E31" r:id="rId7" xr:uid="{6DA9156C-0280-4BA1-B5D2-75A4F2AF3D24}"/>
    <hyperlink ref="E32" r:id="rId8" xr:uid="{258356BB-1111-429C-8326-6CFDD1AC6C98}"/>
    <hyperlink ref="E33" r:id="rId9" xr:uid="{DE03A29D-DD53-43F1-88E7-9A8B2B0AB5B2}"/>
    <hyperlink ref="E34" r:id="rId10" xr:uid="{F0C17812-B71C-41C6-B1C6-6662159A0658}"/>
    <hyperlink ref="E35" r:id="rId11" xr:uid="{1B9332FE-A8EC-4A85-8D67-1F62C8F7570E}"/>
    <hyperlink ref="E36" r:id="rId12" xr:uid="{FCB469F5-A9BD-4318-974C-A56EE55AE4D8}"/>
    <hyperlink ref="E37" r:id="rId13" xr:uid="{36421E4C-3E09-4141-8B9C-2EDF291D15A9}"/>
    <hyperlink ref="E38" r:id="rId14" xr:uid="{1E8D83A9-3D45-4FA2-ABAB-B11F4AFE4F33}"/>
    <hyperlink ref="E39" r:id="rId15" xr:uid="{A0322CE2-7999-449F-B1F1-1E5D8BDEBBE3}"/>
    <hyperlink ref="E40" r:id="rId16" xr:uid="{FD36C6B4-E239-493D-9A3B-D43CA48C1645}"/>
    <hyperlink ref="E42" r:id="rId17" xr:uid="{FE5EF157-0FCD-4B94-A326-721E65CE9B48}"/>
    <hyperlink ref="E43" r:id="rId18" xr:uid="{BB093F24-2E16-4E3B-82DA-B96C2C80C865}"/>
    <hyperlink ref="E41" r:id="rId19" xr:uid="{D1AE32FD-B11A-47A9-AAC6-566C903E3FE3}"/>
    <hyperlink ref="E44" r:id="rId20" xr:uid="{6A1FCE2C-DE34-45BF-BB17-E112994D1E8B}"/>
    <hyperlink ref="E45" r:id="rId21" xr:uid="{5EC8BFE2-88A6-453C-BCFA-43C50D29D6C3}"/>
    <hyperlink ref="E46" r:id="rId22" xr:uid="{D6E86801-18A3-422E-8023-81F2F229910C}"/>
    <hyperlink ref="E48" r:id="rId23" xr:uid="{3A62197D-E002-49AE-98DF-77B4065D2C1B}"/>
    <hyperlink ref="E47" r:id="rId24" xr:uid="{548E948A-D4F9-47B8-8AA7-D4347A123A8F}"/>
    <hyperlink ref="E49" r:id="rId25" xr:uid="{D833A9FD-D325-42B3-87DF-EB92D2935231}"/>
    <hyperlink ref="E50" r:id="rId26" xr:uid="{6A609755-FDBF-45F0-AC6E-E717CA8E76B9}"/>
    <hyperlink ref="E51" r:id="rId27" xr:uid="{D915D859-E3DC-4AF6-84C0-6DF63EA077A1}"/>
    <hyperlink ref="E52" r:id="rId28" xr:uid="{3859AEC8-58CE-4005-A803-DC7EEB8BAF42}"/>
    <hyperlink ref="E53" r:id="rId29" xr:uid="{1A8D6559-C3CD-40B3-848E-73568061351D}"/>
    <hyperlink ref="E54" r:id="rId30" xr:uid="{A10576E6-8ADF-4C86-A54F-117AE825FC21}"/>
    <hyperlink ref="E55" r:id="rId31" xr:uid="{8A05A4CF-C1DD-4042-B846-52BDECB9D212}"/>
    <hyperlink ref="E56" r:id="rId32" xr:uid="{A69304D8-44F1-407A-8E0D-9760144FAE80}"/>
    <hyperlink ref="E57" r:id="rId33" xr:uid="{D9D4EAB9-7749-4D01-B7BD-2C7888E8C13E}"/>
    <hyperlink ref="E58" r:id="rId34" xr:uid="{922F23CB-8979-4CA4-AA38-C65DFA2D4F5C}"/>
    <hyperlink ref="E59" r:id="rId35" xr:uid="{F8FD396E-BBA2-4FC1-993E-1032BC5AB19D}"/>
    <hyperlink ref="E60" r:id="rId36" xr:uid="{1710438F-7E38-43BA-83C9-FBC6D3822833}"/>
    <hyperlink ref="E61" r:id="rId37" xr:uid="{0D58830F-5070-4071-BE64-9B3FA0262859}"/>
    <hyperlink ref="E62" r:id="rId38" xr:uid="{3F9A7A4A-D65F-41DB-91B2-23F5E0239780}"/>
    <hyperlink ref="E63" r:id="rId39" xr:uid="{19A3DD4A-0494-42D3-A321-3F2174D49459}"/>
    <hyperlink ref="E64" r:id="rId40" xr:uid="{9DDDED00-3F4A-4C4F-B1DA-6DC216FCC341}"/>
    <hyperlink ref="E65" r:id="rId41" xr:uid="{64F4E788-B8D8-4105-948E-F6CAEC9A3C34}"/>
    <hyperlink ref="E66" r:id="rId42" xr:uid="{D05C29D4-C224-44D9-9833-AB0842BFB6B9}"/>
    <hyperlink ref="E67" r:id="rId43" xr:uid="{EB6CEB57-C324-45C1-A3CD-B6F454E33CFC}"/>
    <hyperlink ref="E68" r:id="rId44" xr:uid="{EADCF8EC-8D0B-45A9-8E9A-5CD2E602D642}"/>
    <hyperlink ref="E69" r:id="rId45" xr:uid="{082D4DC0-2246-4AEE-A6D6-EAAC0F76A751}"/>
    <hyperlink ref="E70" r:id="rId46" xr:uid="{B87B74B9-3DCA-43B4-AFDB-166AAD92FA45}"/>
    <hyperlink ref="E71" r:id="rId47" xr:uid="{D6264542-5703-4975-B3ED-6A35F939FE87}"/>
    <hyperlink ref="E72" r:id="rId48" xr:uid="{CD34526F-71B4-447A-BC98-CD23106096C5}"/>
    <hyperlink ref="E73" r:id="rId49" xr:uid="{949B63D0-959D-4E76-8201-35903533E3C0}"/>
    <hyperlink ref="E74" r:id="rId50" xr:uid="{64987410-CD7E-4678-A68C-8D378A364BAA}"/>
    <hyperlink ref="E75" r:id="rId51" xr:uid="{51BA676E-40F0-4598-A907-43C76B59D43A}"/>
    <hyperlink ref="E76" r:id="rId52" xr:uid="{69A40F47-FE30-4FBF-9B1D-096204DEC6E4}"/>
    <hyperlink ref="E77" r:id="rId53" xr:uid="{9192D7D4-9919-4D24-82CB-6DF3BE6B3900}"/>
    <hyperlink ref="E80" r:id="rId54" xr:uid="{51599624-36DF-4008-A0FA-5EC958AA7C43}"/>
    <hyperlink ref="E79" r:id="rId55" xr:uid="{3083E8D7-18F5-4503-8912-DA1763998EA3}"/>
    <hyperlink ref="E78" r:id="rId56" xr:uid="{FC38AD17-342F-407B-B145-87E809798C61}"/>
    <hyperlink ref="E81" r:id="rId57" xr:uid="{866B1740-A88D-4DD4-B020-28A50DAE94C5}"/>
    <hyperlink ref="E82" r:id="rId58" xr:uid="{A6A40E4F-ABA5-4592-B511-95757E14D315}"/>
    <hyperlink ref="E83" r:id="rId59" xr:uid="{A57FABBB-F2DC-4C89-8436-2C068C12B8D7}"/>
    <hyperlink ref="E84" r:id="rId60" xr:uid="{EE04B7C2-D2C8-40A7-9040-55738FD36387}"/>
    <hyperlink ref="E85" r:id="rId61" xr:uid="{668F7C7C-D938-498C-B6FB-A3516453AD71}"/>
    <hyperlink ref="E86" r:id="rId62" xr:uid="{40275E25-DFAD-4330-9A4D-AAAAD72F96A8}"/>
    <hyperlink ref="E87" r:id="rId63" xr:uid="{148CDDFC-2BC2-4DFC-BE20-440008CCD1B7}"/>
    <hyperlink ref="E88" r:id="rId64" xr:uid="{1553E97F-16B7-4B0A-BFF6-8A2E4EAD45D1}"/>
    <hyperlink ref="E89" r:id="rId65" xr:uid="{00CD5387-8EF8-4800-9714-049FEC75E4E5}"/>
    <hyperlink ref="E90" r:id="rId66" xr:uid="{12EAD712-AB64-46CB-B73E-A851109FC9AD}"/>
    <hyperlink ref="E91" r:id="rId67" xr:uid="{FC816EB7-4307-4396-B8F4-8C40E69BE529}"/>
    <hyperlink ref="E98" r:id="rId68" xr:uid="{D13D7EBE-3A22-4F77-906A-2028AD3DD9EA}"/>
    <hyperlink ref="E92" r:id="rId69" xr:uid="{3A7F20AA-4DA3-4F9B-B12A-06962E02F371}"/>
    <hyperlink ref="E93" r:id="rId70" xr:uid="{03369E7C-45EC-42EF-93A8-BE881D4F042A}"/>
    <hyperlink ref="E94" r:id="rId71" xr:uid="{9F1E6077-E472-448A-BBEB-0D0EB4429854}"/>
    <hyperlink ref="E95" r:id="rId72" xr:uid="{7636FC7C-062E-4C7E-BB49-003B2A2ABF59}"/>
    <hyperlink ref="E96" r:id="rId73" xr:uid="{A57BFDC1-ACB5-4481-B7B9-C3438F69FE8E}"/>
    <hyperlink ref="E97" r:id="rId74" xr:uid="{8EA738F3-5B56-462F-920C-9373888A0EC3}"/>
    <hyperlink ref="E99" r:id="rId75" xr:uid="{A3A1B81B-032A-4CB3-B1E7-7DD4148C1C24}"/>
    <hyperlink ref="E100" r:id="rId76" xr:uid="{7E93670C-A94C-4E0F-A5B2-A0D22B4493A3}"/>
    <hyperlink ref="E101" r:id="rId77" xr:uid="{3589B490-0A90-4407-AF9F-CAD5A47E0007}"/>
    <hyperlink ref="E102" r:id="rId78" xr:uid="{9FEFD5CB-A393-4D5C-848E-49E8616B8FBF}"/>
    <hyperlink ref="E103" r:id="rId79" xr:uid="{8F3544FE-AACA-4F4B-AAFD-C2A8E77AD188}"/>
    <hyperlink ref="E104" r:id="rId80" xr:uid="{D237A18B-73BF-46DB-9912-C91ED91673E2}"/>
    <hyperlink ref="E105" r:id="rId81" xr:uid="{7137E21B-B857-4B72-AB96-0CC235C713EC}"/>
    <hyperlink ref="E106" r:id="rId82" xr:uid="{C39CEDC2-3DB4-4D6E-9565-01E136AA6CE2}"/>
    <hyperlink ref="E107" r:id="rId83" xr:uid="{09032807-F479-4955-ADF8-9157DBAC6D7F}"/>
    <hyperlink ref="E108" r:id="rId84" xr:uid="{E9702EF7-9F9C-42AF-947E-B2C1517786C7}"/>
    <hyperlink ref="E109" r:id="rId85" xr:uid="{AAF0DCDB-BE0A-42E5-AD3F-9E66EC23833A}"/>
    <hyperlink ref="E110" r:id="rId86" xr:uid="{4D919CFE-C92E-4EA5-910B-332FE169910E}"/>
    <hyperlink ref="E111" r:id="rId87" xr:uid="{EB7794EB-BC19-4CC8-899E-FAC62DCB19CD}"/>
    <hyperlink ref="E112" r:id="rId88" xr:uid="{6645EB42-032C-494F-973E-815A5F1249F0}"/>
    <hyperlink ref="E113" r:id="rId89" xr:uid="{161B6AFE-217A-441A-A492-9CFD0AEF0E11}"/>
    <hyperlink ref="E114" r:id="rId90" xr:uid="{05BDEA57-9470-4F3A-B458-12E7929CF395}"/>
    <hyperlink ref="E115" r:id="rId91" xr:uid="{D9C0FE57-FBC1-41C5-A500-2B07E055A7CE}"/>
    <hyperlink ref="E116" r:id="rId92" xr:uid="{0366310A-6C2B-4409-9B5D-2C9357B8ED36}"/>
    <hyperlink ref="E117" r:id="rId93" xr:uid="{FD660A6A-3985-4B67-B98A-0FAA11B9FCA7}"/>
    <hyperlink ref="E118" r:id="rId94" xr:uid="{D670420F-23D1-46C4-B2A5-79F2DCF428BA}"/>
    <hyperlink ref="E119" r:id="rId95" xr:uid="{64F5250E-1689-4E41-A740-71EF90576B67}"/>
    <hyperlink ref="E120" r:id="rId96" xr:uid="{412CEEBD-F62B-40F4-BC3E-EAB8A47359B4}"/>
    <hyperlink ref="E121" r:id="rId97" xr:uid="{A058C624-880E-41B3-929A-E6805014DCAB}"/>
    <hyperlink ref="E122" r:id="rId98" xr:uid="{94F6B813-BAF3-4E7E-87F5-FB97FD4ED572}"/>
    <hyperlink ref="E123" r:id="rId99" xr:uid="{9C010B51-F7EF-49D5-AE82-9C17F2111017}"/>
    <hyperlink ref="E124" r:id="rId100" xr:uid="{D97A91DD-2BD1-40F2-AB53-E68954E78B95}"/>
    <hyperlink ref="E125" r:id="rId101" xr:uid="{BDC4D444-E61E-4821-8844-316AD19EB395}"/>
    <hyperlink ref="E126" r:id="rId102" xr:uid="{08713DEC-86BB-416D-9238-FA8B20B66098}"/>
    <hyperlink ref="E127" r:id="rId103" xr:uid="{22976B8E-7BEB-4DA5-A1E6-2115DFACC272}"/>
    <hyperlink ref="E128" r:id="rId104" xr:uid="{40AAD351-7040-44F3-B8BD-17AD4491BBF2}"/>
    <hyperlink ref="E129" r:id="rId105" xr:uid="{A12B562C-9767-4277-8178-3D340F877AB8}"/>
    <hyperlink ref="E130" r:id="rId106" xr:uid="{274DF122-B7F0-4E13-9E10-E4F3B2A8600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AF436-E540-4190-B28B-EDF3E56C7444}">
  <dimension ref="A1:XFC255"/>
  <sheetViews>
    <sheetView zoomScale="80" zoomScaleNormal="80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A11" sqref="A11"/>
    </sheetView>
  </sheetViews>
  <sheetFormatPr defaultColWidth="9.140625" defaultRowHeight="15.75" x14ac:dyDescent="0.25"/>
  <cols>
    <col min="1" max="1" width="26.5703125" style="22" customWidth="1"/>
    <col min="2" max="2" width="15.140625" style="65" customWidth="1"/>
    <col min="3" max="3" width="16" style="22" customWidth="1"/>
    <col min="4" max="4" width="24.7109375" style="22" customWidth="1"/>
    <col min="5" max="5" width="25.7109375" style="22" customWidth="1"/>
    <col min="6" max="6" width="15.140625" style="64" customWidth="1"/>
    <col min="7" max="7" width="33.42578125" style="53" customWidth="1"/>
    <col min="8" max="8" width="19.140625" style="66" customWidth="1"/>
    <col min="9" max="9" width="38.28515625" style="22" customWidth="1"/>
    <col min="10" max="13" width="22.140625" style="53" customWidth="1"/>
    <col min="14" max="14" width="21.42578125" style="22" customWidth="1"/>
    <col min="15" max="15" width="23.5703125" style="22" customWidth="1"/>
    <col min="16" max="16" width="19.85546875" style="22" customWidth="1"/>
    <col min="17" max="17" width="16.28515625" style="66" customWidth="1"/>
    <col min="18" max="18" width="30.42578125" style="66" customWidth="1"/>
    <col min="19" max="19" width="19" style="53" customWidth="1"/>
    <col min="20" max="20" width="16.28515625" style="53" customWidth="1"/>
    <col min="21" max="21" width="11" style="22" customWidth="1"/>
    <col min="22" max="22" width="14.7109375" style="52" customWidth="1"/>
    <col min="23" max="23" width="12.5703125" style="22" customWidth="1"/>
    <col min="24" max="24" width="13.85546875" style="66" customWidth="1"/>
    <col min="25" max="25" width="15" style="22" customWidth="1"/>
    <col min="26" max="26" width="14.5703125" style="22" customWidth="1"/>
    <col min="27" max="27" width="20.140625" style="22" customWidth="1"/>
    <col min="28" max="28" width="17.5703125" style="67" customWidth="1"/>
    <col min="29" max="29" width="15.5703125" style="22" customWidth="1"/>
    <col min="30" max="30" width="15.5703125" style="66" customWidth="1"/>
    <col min="31" max="31" width="17.42578125" style="22" customWidth="1"/>
    <col min="32" max="34" width="17" style="22" customWidth="1"/>
    <col min="35" max="35" width="20.85546875" style="22" customWidth="1"/>
    <col min="36" max="36" width="16.42578125" style="22" customWidth="1"/>
    <col min="37" max="37" width="29.42578125" style="22" hidden="1" customWidth="1"/>
    <col min="38" max="38" width="13.7109375" style="22" customWidth="1"/>
    <col min="39" max="39" width="14" style="22" customWidth="1"/>
    <col min="40" max="40" width="13.5703125" style="53" customWidth="1"/>
    <col min="41" max="41" width="14.85546875" style="53" customWidth="1"/>
    <col min="42" max="42" width="15.42578125" style="22" customWidth="1"/>
    <col min="43" max="43" width="14.85546875" style="67" customWidth="1"/>
    <col min="44" max="44" width="8.5703125" style="67" customWidth="1"/>
    <col min="45" max="45" width="7.7109375" style="67" customWidth="1"/>
    <col min="46" max="46" width="18.42578125" style="53" customWidth="1"/>
    <col min="47" max="47" width="9.140625" style="22"/>
    <col min="48" max="48" width="18.28515625" style="22" customWidth="1"/>
    <col min="49" max="49" width="19.140625" style="22" bestFit="1" customWidth="1"/>
    <col min="50" max="50" width="19" style="22" bestFit="1" customWidth="1"/>
    <col min="51" max="51" width="17.140625" style="22" customWidth="1"/>
    <col min="52" max="16384" width="9.140625" style="22"/>
  </cols>
  <sheetData>
    <row r="1" spans="1:16383" ht="63.75" customHeight="1" x14ac:dyDescent="0.25">
      <c r="A1" s="1" t="s">
        <v>0</v>
      </c>
      <c r="B1" s="2" t="s">
        <v>1</v>
      </c>
      <c r="C1" s="5" t="s">
        <v>2</v>
      </c>
      <c r="D1" s="6" t="s">
        <v>3</v>
      </c>
      <c r="E1" s="4" t="s">
        <v>4</v>
      </c>
      <c r="F1" s="3" t="s">
        <v>5</v>
      </c>
      <c r="G1" s="4" t="s">
        <v>6</v>
      </c>
      <c r="H1" s="4" t="s">
        <v>7</v>
      </c>
      <c r="I1" s="7" t="s">
        <v>8</v>
      </c>
      <c r="J1" s="8" t="s">
        <v>9</v>
      </c>
      <c r="K1" s="9" t="s">
        <v>10</v>
      </c>
      <c r="L1" s="9" t="s">
        <v>11</v>
      </c>
      <c r="M1" s="9" t="s">
        <v>12</v>
      </c>
      <c r="N1" s="7" t="s">
        <v>13</v>
      </c>
      <c r="O1" s="8" t="s">
        <v>14</v>
      </c>
      <c r="P1" s="7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7" t="s">
        <v>20</v>
      </c>
      <c r="V1" s="7" t="s">
        <v>21</v>
      </c>
      <c r="W1" s="8" t="s">
        <v>22</v>
      </c>
      <c r="X1" s="11" t="s">
        <v>23</v>
      </c>
      <c r="Y1" s="8" t="s">
        <v>24</v>
      </c>
      <c r="Z1" s="2" t="s">
        <v>25</v>
      </c>
      <c r="AA1" s="12" t="s">
        <v>26</v>
      </c>
      <c r="AB1" s="13"/>
      <c r="AC1" s="13"/>
      <c r="AD1" s="13"/>
      <c r="AE1" s="13"/>
      <c r="AF1" s="13"/>
      <c r="AG1" s="13"/>
      <c r="AH1" s="13"/>
      <c r="AI1" s="13"/>
      <c r="AJ1" s="14"/>
      <c r="AK1" s="9" t="s">
        <v>27</v>
      </c>
      <c r="AL1" s="15" t="s">
        <v>28</v>
      </c>
      <c r="AM1" s="16"/>
      <c r="AN1" s="17"/>
      <c r="AO1" s="15" t="s">
        <v>29</v>
      </c>
      <c r="AP1" s="16"/>
      <c r="AQ1" s="17"/>
      <c r="AR1" s="18" t="s">
        <v>30</v>
      </c>
      <c r="AS1" s="19"/>
      <c r="AT1" s="19"/>
      <c r="AU1" s="20"/>
      <c r="AV1" s="21" t="s">
        <v>31</v>
      </c>
      <c r="AW1" s="21" t="s">
        <v>32</v>
      </c>
      <c r="AX1" s="21" t="s">
        <v>33</v>
      </c>
      <c r="AY1" s="10" t="s">
        <v>34</v>
      </c>
    </row>
    <row r="2" spans="1:16383" ht="45" customHeight="1" x14ac:dyDescent="0.25">
      <c r="A2" s="23"/>
      <c r="B2" s="24"/>
      <c r="C2" s="27"/>
      <c r="D2" s="28"/>
      <c r="E2" s="26"/>
      <c r="F2" s="25"/>
      <c r="G2" s="26"/>
      <c r="H2" s="26"/>
      <c r="I2" s="29"/>
      <c r="J2" s="30"/>
      <c r="K2" s="31"/>
      <c r="L2" s="31"/>
      <c r="M2" s="31"/>
      <c r="N2" s="29"/>
      <c r="O2" s="29"/>
      <c r="P2" s="29"/>
      <c r="Q2" s="32"/>
      <c r="R2" s="32"/>
      <c r="S2" s="32"/>
      <c r="T2" s="32"/>
      <c r="U2" s="29"/>
      <c r="V2" s="29"/>
      <c r="W2" s="30"/>
      <c r="X2" s="33"/>
      <c r="Y2" s="30"/>
      <c r="Z2" s="24"/>
      <c r="AA2" s="34" t="s">
        <v>35</v>
      </c>
      <c r="AB2" s="34" t="s">
        <v>36</v>
      </c>
      <c r="AC2" s="34" t="s">
        <v>37</v>
      </c>
      <c r="AD2" s="34" t="s">
        <v>38</v>
      </c>
      <c r="AE2" s="34" t="s">
        <v>39</v>
      </c>
      <c r="AF2" s="34" t="s">
        <v>40</v>
      </c>
      <c r="AG2" s="34" t="s">
        <v>41</v>
      </c>
      <c r="AH2" s="34" t="s">
        <v>42</v>
      </c>
      <c r="AI2" s="34" t="s">
        <v>43</v>
      </c>
      <c r="AJ2" s="34" t="s">
        <v>44</v>
      </c>
      <c r="AK2" s="35"/>
      <c r="AL2" s="36" t="s">
        <v>36</v>
      </c>
      <c r="AM2" s="36" t="s">
        <v>37</v>
      </c>
      <c r="AN2" s="36" t="s">
        <v>38</v>
      </c>
      <c r="AO2" s="36" t="s">
        <v>36</v>
      </c>
      <c r="AP2" s="36" t="s">
        <v>37</v>
      </c>
      <c r="AQ2" s="36" t="s">
        <v>38</v>
      </c>
      <c r="AR2" s="37" t="s">
        <v>45</v>
      </c>
      <c r="AS2" s="37" t="s">
        <v>46</v>
      </c>
      <c r="AT2" s="37" t="s">
        <v>47</v>
      </c>
      <c r="AU2" s="37" t="s">
        <v>48</v>
      </c>
      <c r="AV2" s="38"/>
      <c r="AW2" s="38"/>
      <c r="AX2" s="38"/>
      <c r="AY2" s="32"/>
    </row>
    <row r="3" spans="1:16383" ht="15.75" customHeight="1" x14ac:dyDescent="0.25">
      <c r="A3" s="47" t="s">
        <v>435</v>
      </c>
      <c r="B3" s="40">
        <v>45174</v>
      </c>
      <c r="C3" s="43" t="s">
        <v>437</v>
      </c>
      <c r="D3" s="39" t="s">
        <v>436</v>
      </c>
      <c r="E3" s="42" t="s">
        <v>438</v>
      </c>
      <c r="F3" s="40" t="s">
        <v>436</v>
      </c>
      <c r="G3" s="41" t="s">
        <v>436</v>
      </c>
      <c r="H3" s="43"/>
      <c r="I3" s="43" t="s">
        <v>439</v>
      </c>
      <c r="J3" s="44">
        <v>161212603.05000001</v>
      </c>
      <c r="K3" s="44">
        <v>161212603.05000001</v>
      </c>
      <c r="L3" s="44"/>
      <c r="M3" s="44"/>
      <c r="N3" s="44">
        <v>0</v>
      </c>
      <c r="O3" s="34">
        <v>0</v>
      </c>
      <c r="P3" s="34">
        <v>0</v>
      </c>
      <c r="Q3" s="43"/>
      <c r="R3" s="43"/>
      <c r="S3" s="43"/>
      <c r="T3" s="43"/>
      <c r="U3" s="48"/>
      <c r="V3" s="41"/>
      <c r="W3" s="41"/>
      <c r="X3" s="50"/>
      <c r="Y3" s="34" t="e">
        <v>#DIV/0!</v>
      </c>
      <c r="Z3" s="44" t="e">
        <v>#DIV/0!</v>
      </c>
      <c r="AA3" s="44">
        <v>0</v>
      </c>
      <c r="AB3" s="44">
        <v>0</v>
      </c>
      <c r="AC3" s="44">
        <v>0</v>
      </c>
      <c r="AD3" s="44">
        <v>0</v>
      </c>
      <c r="AE3" s="44"/>
      <c r="AF3" s="44" t="e">
        <v>#DIV/0!</v>
      </c>
      <c r="AG3" s="44"/>
      <c r="AH3" s="44" t="e">
        <v>#DIV/0!</v>
      </c>
      <c r="AI3" s="44" t="e">
        <v>#DIV/0!</v>
      </c>
      <c r="AJ3" s="44" t="e">
        <v>#DIV/0!</v>
      </c>
      <c r="AK3" s="40">
        <v>45301</v>
      </c>
      <c r="AL3" s="40"/>
      <c r="AM3" s="40"/>
      <c r="AN3" s="40"/>
      <c r="AO3" s="40"/>
      <c r="AP3" s="49"/>
      <c r="AQ3" s="41"/>
      <c r="AR3" s="41">
        <v>10</v>
      </c>
      <c r="AS3" s="34">
        <v>16121260.305</v>
      </c>
      <c r="AT3" s="43"/>
      <c r="AU3" s="44">
        <v>0</v>
      </c>
      <c r="AV3" s="46">
        <v>0</v>
      </c>
      <c r="AW3" s="46">
        <v>0</v>
      </c>
      <c r="AX3" s="39" t="s">
        <v>436</v>
      </c>
    </row>
    <row r="4" spans="1:16383" ht="15.75" customHeight="1" x14ac:dyDescent="0.25">
      <c r="A4" s="47" t="s">
        <v>454</v>
      </c>
      <c r="B4" s="40">
        <v>45175</v>
      </c>
      <c r="C4" s="43" t="s">
        <v>437</v>
      </c>
      <c r="D4" s="39" t="s">
        <v>455</v>
      </c>
      <c r="E4" s="42" t="s">
        <v>456</v>
      </c>
      <c r="F4" s="40">
        <v>45202</v>
      </c>
      <c r="G4" s="41" t="s">
        <v>457</v>
      </c>
      <c r="H4" s="43" t="s">
        <v>458</v>
      </c>
      <c r="I4" s="43" t="s">
        <v>459</v>
      </c>
      <c r="J4" s="44">
        <v>32334852.550000001</v>
      </c>
      <c r="K4" s="44">
        <v>32334852.550000001</v>
      </c>
      <c r="L4" s="44">
        <v>0</v>
      </c>
      <c r="M4" s="44">
        <v>0</v>
      </c>
      <c r="N4" s="44">
        <v>15586930.449999999</v>
      </c>
      <c r="O4" s="34">
        <v>15586930.449999999</v>
      </c>
      <c r="P4" s="34">
        <v>15586930.449999999</v>
      </c>
      <c r="Q4" s="43" t="s">
        <v>460</v>
      </c>
      <c r="R4" s="43" t="s">
        <v>461</v>
      </c>
      <c r="S4" s="43" t="s">
        <v>462</v>
      </c>
      <c r="T4" s="43" t="s">
        <v>81</v>
      </c>
      <c r="U4" s="48">
        <v>100</v>
      </c>
      <c r="V4" s="41">
        <v>0</v>
      </c>
      <c r="W4" s="41" t="s">
        <v>392</v>
      </c>
      <c r="X4" s="50">
        <v>60</v>
      </c>
      <c r="Y4" s="34">
        <v>44.169999999999995</v>
      </c>
      <c r="Z4" s="44">
        <v>2650.2</v>
      </c>
      <c r="AA4" s="44">
        <v>352885</v>
      </c>
      <c r="AB4" s="44">
        <v>352885</v>
      </c>
      <c r="AC4" s="44">
        <v>0</v>
      </c>
      <c r="AD4" s="44">
        <v>0</v>
      </c>
      <c r="AE4" s="44"/>
      <c r="AF4" s="44">
        <v>0</v>
      </c>
      <c r="AG4" s="44"/>
      <c r="AH4" s="44">
        <v>0</v>
      </c>
      <c r="AI4" s="44">
        <v>5881.416666666667</v>
      </c>
      <c r="AJ4" s="44">
        <v>5882</v>
      </c>
      <c r="AK4" s="40">
        <v>45301</v>
      </c>
      <c r="AL4" s="40"/>
      <c r="AM4" s="40"/>
      <c r="AN4" s="40">
        <v>45332</v>
      </c>
      <c r="AO4" s="40"/>
      <c r="AP4" s="49"/>
      <c r="AQ4" s="41" t="s">
        <v>61</v>
      </c>
      <c r="AR4" s="41">
        <v>10</v>
      </c>
      <c r="AS4" s="34">
        <v>3233485.2549999999</v>
      </c>
      <c r="AT4" s="43"/>
      <c r="AU4" s="44">
        <v>0</v>
      </c>
      <c r="AV4" s="46">
        <v>15586930.449999999</v>
      </c>
      <c r="AW4" s="46">
        <v>15586930.449999999</v>
      </c>
      <c r="AX4" s="43" t="s">
        <v>329</v>
      </c>
    </row>
    <row r="5" spans="1:16383" ht="15.75" customHeight="1" x14ac:dyDescent="0.25">
      <c r="A5" s="47" t="s">
        <v>493</v>
      </c>
      <c r="B5" s="49">
        <v>45181</v>
      </c>
      <c r="C5" s="43" t="s">
        <v>437</v>
      </c>
      <c r="D5" s="39" t="s">
        <v>494</v>
      </c>
      <c r="E5" s="42" t="s">
        <v>495</v>
      </c>
      <c r="F5" s="40" t="s">
        <v>494</v>
      </c>
      <c r="G5" s="41" t="s">
        <v>494</v>
      </c>
      <c r="H5" s="43" t="s">
        <v>494</v>
      </c>
      <c r="I5" s="43" t="s">
        <v>496</v>
      </c>
      <c r="J5" s="55">
        <v>3271104.3</v>
      </c>
      <c r="K5" s="55">
        <v>3271104.3</v>
      </c>
      <c r="L5" s="55"/>
      <c r="M5" s="55"/>
      <c r="N5" s="44">
        <v>0</v>
      </c>
      <c r="O5" s="34">
        <v>0</v>
      </c>
      <c r="P5" s="34">
        <v>0</v>
      </c>
      <c r="Q5" s="43"/>
      <c r="R5" s="43"/>
      <c r="S5" s="43"/>
      <c r="T5" s="43"/>
      <c r="U5" s="48"/>
      <c r="V5" s="41"/>
      <c r="W5" s="41"/>
      <c r="X5" s="50"/>
      <c r="Y5" s="34" t="e">
        <v>#DIV/0!</v>
      </c>
      <c r="Z5" s="44" t="e">
        <v>#DIV/0!</v>
      </c>
      <c r="AA5" s="44">
        <v>0</v>
      </c>
      <c r="AB5" s="44">
        <v>0</v>
      </c>
      <c r="AC5" s="44">
        <v>0</v>
      </c>
      <c r="AD5" s="44">
        <v>0</v>
      </c>
      <c r="AE5" s="44"/>
      <c r="AF5" s="44" t="e">
        <v>#DIV/0!</v>
      </c>
      <c r="AG5" s="44"/>
      <c r="AH5" s="44" t="e">
        <v>#DIV/0!</v>
      </c>
      <c r="AI5" s="44" t="e">
        <v>#DIV/0!</v>
      </c>
      <c r="AJ5" s="44" t="e">
        <v>#DIV/0!</v>
      </c>
      <c r="AK5" s="40">
        <v>45301</v>
      </c>
      <c r="AL5" s="40"/>
      <c r="AM5" s="40"/>
      <c r="AN5" s="40">
        <v>45332</v>
      </c>
      <c r="AO5" s="40"/>
      <c r="AP5" s="49"/>
      <c r="AQ5" s="41"/>
      <c r="AR5" s="41">
        <v>10</v>
      </c>
      <c r="AS5" s="34">
        <v>327110.43</v>
      </c>
      <c r="AT5" s="43"/>
      <c r="AU5" s="44">
        <v>0</v>
      </c>
      <c r="AV5" s="46">
        <v>0</v>
      </c>
      <c r="AW5" s="46">
        <v>0</v>
      </c>
      <c r="AX5" s="43" t="s">
        <v>494</v>
      </c>
    </row>
    <row r="6" spans="1:16383" ht="15.75" customHeight="1" x14ac:dyDescent="0.25">
      <c r="A6" s="47" t="s">
        <v>511</v>
      </c>
      <c r="B6" s="40">
        <v>45196</v>
      </c>
      <c r="C6" s="41" t="s">
        <v>437</v>
      </c>
      <c r="D6" s="39" t="s">
        <v>512</v>
      </c>
      <c r="E6" s="42" t="s">
        <v>513</v>
      </c>
      <c r="F6" s="40">
        <v>45216</v>
      </c>
      <c r="G6" s="41" t="s">
        <v>514</v>
      </c>
      <c r="H6" s="43" t="s">
        <v>53</v>
      </c>
      <c r="I6" s="43" t="s">
        <v>515</v>
      </c>
      <c r="J6" s="44">
        <v>161212603.05000001</v>
      </c>
      <c r="K6" s="44">
        <v>161212603.05000001</v>
      </c>
      <c r="L6" s="55">
        <v>0</v>
      </c>
      <c r="M6" s="55">
        <v>0</v>
      </c>
      <c r="N6" s="44">
        <v>161212603.05000001</v>
      </c>
      <c r="O6" s="34">
        <v>161212603.05000001</v>
      </c>
      <c r="P6" s="34">
        <v>161212603.05000001</v>
      </c>
      <c r="Q6" s="43" t="s">
        <v>516</v>
      </c>
      <c r="R6" s="43" t="s">
        <v>517</v>
      </c>
      <c r="S6" s="43" t="s">
        <v>518</v>
      </c>
      <c r="T6" s="43" t="s">
        <v>58</v>
      </c>
      <c r="U6" s="48">
        <v>0</v>
      </c>
      <c r="V6" s="41">
        <v>100</v>
      </c>
      <c r="W6" s="41" t="s">
        <v>392</v>
      </c>
      <c r="X6" s="50">
        <v>30</v>
      </c>
      <c r="Y6" s="34">
        <v>414.21000000000004</v>
      </c>
      <c r="Z6" s="44">
        <v>12426.300000000001</v>
      </c>
      <c r="AA6" s="44">
        <v>389205</v>
      </c>
      <c r="AB6" s="44">
        <v>389205</v>
      </c>
      <c r="AC6" s="44">
        <v>0</v>
      </c>
      <c r="AD6" s="44">
        <v>0</v>
      </c>
      <c r="AE6" s="44"/>
      <c r="AF6" s="44">
        <v>0</v>
      </c>
      <c r="AG6" s="44"/>
      <c r="AH6" s="44">
        <v>0</v>
      </c>
      <c r="AI6" s="44">
        <v>12973.5</v>
      </c>
      <c r="AJ6" s="44">
        <v>12974</v>
      </c>
      <c r="AK6" s="40">
        <v>45366</v>
      </c>
      <c r="AL6" s="40"/>
      <c r="AM6" s="40"/>
      <c r="AN6" s="40">
        <v>45397</v>
      </c>
      <c r="AO6" s="40"/>
      <c r="AP6" s="49"/>
      <c r="AQ6" s="41" t="s">
        <v>61</v>
      </c>
      <c r="AR6" s="41">
        <v>10</v>
      </c>
      <c r="AS6" s="34">
        <v>16121260.305</v>
      </c>
      <c r="AT6" s="43"/>
      <c r="AU6" s="44">
        <v>0</v>
      </c>
      <c r="AV6" s="46">
        <v>161212603.05000001</v>
      </c>
      <c r="AW6" s="46">
        <v>161212603.05000001</v>
      </c>
      <c r="AX6" s="43" t="s">
        <v>329</v>
      </c>
    </row>
    <row r="7" spans="1:16383" ht="15.75" customHeight="1" x14ac:dyDescent="0.25">
      <c r="A7" s="47" t="s">
        <v>823</v>
      </c>
      <c r="B7" s="49">
        <v>45259</v>
      </c>
      <c r="C7" s="43" t="s">
        <v>437</v>
      </c>
      <c r="D7" s="39" t="s">
        <v>824</v>
      </c>
      <c r="E7" s="42" t="s">
        <v>825</v>
      </c>
      <c r="F7" s="40">
        <v>45282</v>
      </c>
      <c r="G7" s="41" t="s">
        <v>826</v>
      </c>
      <c r="H7" s="43" t="s">
        <v>827</v>
      </c>
      <c r="I7" s="43" t="s">
        <v>828</v>
      </c>
      <c r="J7" s="55">
        <v>270804811.19999999</v>
      </c>
      <c r="K7" s="55">
        <v>270804811.19999999</v>
      </c>
      <c r="L7" s="55">
        <v>0</v>
      </c>
      <c r="M7" s="55">
        <v>0</v>
      </c>
      <c r="N7" s="44">
        <v>270804811.19999999</v>
      </c>
      <c r="O7" s="34">
        <v>270804811.19999999</v>
      </c>
      <c r="P7" s="34">
        <v>270804811.19999999</v>
      </c>
      <c r="Q7" s="43" t="s">
        <v>829</v>
      </c>
      <c r="R7" s="43" t="s">
        <v>830</v>
      </c>
      <c r="S7" s="43" t="s">
        <v>831</v>
      </c>
      <c r="T7" s="43" t="s">
        <v>81</v>
      </c>
      <c r="U7" s="48">
        <v>100</v>
      </c>
      <c r="V7" s="41">
        <v>0</v>
      </c>
      <c r="W7" s="41" t="s">
        <v>392</v>
      </c>
      <c r="X7" s="50">
        <v>30</v>
      </c>
      <c r="Y7" s="34">
        <v>204.82</v>
      </c>
      <c r="Z7" s="44">
        <v>6144.5999999999995</v>
      </c>
      <c r="AA7" s="44">
        <v>1322160</v>
      </c>
      <c r="AB7" s="44">
        <v>1322160</v>
      </c>
      <c r="AC7" s="44">
        <v>0</v>
      </c>
      <c r="AD7" s="44">
        <v>0</v>
      </c>
      <c r="AE7" s="44"/>
      <c r="AF7" s="44">
        <v>0</v>
      </c>
      <c r="AG7" s="44"/>
      <c r="AH7" s="44">
        <v>0</v>
      </c>
      <c r="AI7" s="44">
        <v>44072</v>
      </c>
      <c r="AJ7" s="44">
        <v>44072</v>
      </c>
      <c r="AK7" s="40">
        <v>45323</v>
      </c>
      <c r="AL7" s="40"/>
      <c r="AM7" s="40"/>
      <c r="AN7" s="40">
        <v>45352</v>
      </c>
      <c r="AO7" s="40"/>
      <c r="AP7" s="49"/>
      <c r="AQ7" s="41" t="s">
        <v>220</v>
      </c>
      <c r="AR7" s="41">
        <v>10</v>
      </c>
      <c r="AS7" s="34">
        <v>27080481.120000001</v>
      </c>
      <c r="AT7" s="43"/>
      <c r="AU7" s="44">
        <v>0</v>
      </c>
      <c r="AV7" s="46">
        <v>270804811.19999999</v>
      </c>
      <c r="AW7" s="46">
        <v>270804811.19999999</v>
      </c>
      <c r="AX7" s="43" t="s">
        <v>329</v>
      </c>
    </row>
    <row r="8" spans="1:16383" ht="15.75" customHeight="1" x14ac:dyDescent="0.25">
      <c r="A8" s="47" t="s">
        <v>832</v>
      </c>
      <c r="B8" s="49">
        <v>45259</v>
      </c>
      <c r="C8" s="43" t="s">
        <v>437</v>
      </c>
      <c r="D8" s="39" t="s">
        <v>833</v>
      </c>
      <c r="E8" s="42" t="s">
        <v>834</v>
      </c>
      <c r="F8" s="40">
        <v>45282</v>
      </c>
      <c r="G8" s="41" t="s">
        <v>835</v>
      </c>
      <c r="H8" s="43" t="s">
        <v>827</v>
      </c>
      <c r="I8" s="43" t="s">
        <v>828</v>
      </c>
      <c r="J8" s="55">
        <v>204885542.40000001</v>
      </c>
      <c r="K8" s="55">
        <v>204885542.40000001</v>
      </c>
      <c r="L8" s="55">
        <v>0</v>
      </c>
      <c r="M8" s="55">
        <v>0</v>
      </c>
      <c r="N8" s="44">
        <v>204885542.40000001</v>
      </c>
      <c r="O8" s="34">
        <v>204885542.40000001</v>
      </c>
      <c r="P8" s="34">
        <v>204885542.40000001</v>
      </c>
      <c r="Q8" s="43" t="s">
        <v>829</v>
      </c>
      <c r="R8" s="43" t="s">
        <v>830</v>
      </c>
      <c r="S8" s="43" t="s">
        <v>831</v>
      </c>
      <c r="T8" s="43" t="s">
        <v>81</v>
      </c>
      <c r="U8" s="48">
        <v>100</v>
      </c>
      <c r="V8" s="41">
        <v>0</v>
      </c>
      <c r="W8" s="41" t="s">
        <v>392</v>
      </c>
      <c r="X8" s="50">
        <v>30</v>
      </c>
      <c r="Y8" s="34">
        <v>204.82</v>
      </c>
      <c r="Z8" s="44">
        <v>6144.5999999999995</v>
      </c>
      <c r="AA8" s="44">
        <v>1000320</v>
      </c>
      <c r="AB8" s="44">
        <v>1000320</v>
      </c>
      <c r="AC8" s="44">
        <v>0</v>
      </c>
      <c r="AD8" s="44">
        <v>0</v>
      </c>
      <c r="AE8" s="44"/>
      <c r="AF8" s="44">
        <v>0</v>
      </c>
      <c r="AG8" s="44"/>
      <c r="AH8" s="44">
        <v>0</v>
      </c>
      <c r="AI8" s="44">
        <v>33344</v>
      </c>
      <c r="AJ8" s="44">
        <v>33344</v>
      </c>
      <c r="AK8" s="40">
        <v>45323</v>
      </c>
      <c r="AL8" s="40"/>
      <c r="AM8" s="40"/>
      <c r="AN8" s="40">
        <v>45352</v>
      </c>
      <c r="AO8" s="40"/>
      <c r="AP8" s="49"/>
      <c r="AQ8" s="41" t="s">
        <v>220</v>
      </c>
      <c r="AR8" s="41">
        <v>10</v>
      </c>
      <c r="AS8" s="34">
        <v>20488554.239999998</v>
      </c>
      <c r="AT8" s="43"/>
      <c r="AU8" s="44">
        <v>0</v>
      </c>
      <c r="AV8" s="46">
        <v>204885542.40000001</v>
      </c>
      <c r="AW8" s="46">
        <v>204885542.40000001</v>
      </c>
      <c r="AX8" s="43" t="s">
        <v>329</v>
      </c>
    </row>
    <row r="9" spans="1:16383" ht="15.75" customHeight="1" x14ac:dyDescent="0.25">
      <c r="A9" s="47" t="s">
        <v>844</v>
      </c>
      <c r="B9" s="49">
        <v>45264</v>
      </c>
      <c r="C9" s="43" t="s">
        <v>437</v>
      </c>
      <c r="D9" s="39" t="s">
        <v>845</v>
      </c>
      <c r="E9" s="42" t="s">
        <v>846</v>
      </c>
      <c r="F9" s="40">
        <v>45285</v>
      </c>
      <c r="G9" s="41" t="s">
        <v>847</v>
      </c>
      <c r="H9" s="43" t="s">
        <v>53</v>
      </c>
      <c r="I9" s="43" t="s">
        <v>848</v>
      </c>
      <c r="J9" s="55">
        <v>299991938.39999998</v>
      </c>
      <c r="K9" s="55">
        <v>299991938.39999998</v>
      </c>
      <c r="L9" s="55">
        <v>0</v>
      </c>
      <c r="M9" s="55">
        <v>0</v>
      </c>
      <c r="N9" s="44">
        <v>299991938.39999998</v>
      </c>
      <c r="O9" s="34">
        <v>299991938.39999998</v>
      </c>
      <c r="P9" s="34">
        <v>299991938.39999998</v>
      </c>
      <c r="Q9" s="43" t="s">
        <v>584</v>
      </c>
      <c r="R9" s="43" t="s">
        <v>849</v>
      </c>
      <c r="S9" s="43" t="s">
        <v>850</v>
      </c>
      <c r="T9" s="43" t="s">
        <v>58</v>
      </c>
      <c r="U9" s="48">
        <v>0</v>
      </c>
      <c r="V9" s="41">
        <v>100</v>
      </c>
      <c r="W9" s="41" t="s">
        <v>392</v>
      </c>
      <c r="X9" s="50">
        <v>84</v>
      </c>
      <c r="Y9" s="34">
        <v>2248.9499999999998</v>
      </c>
      <c r="Z9" s="44">
        <v>188911.8</v>
      </c>
      <c r="AA9" s="44">
        <v>133392</v>
      </c>
      <c r="AB9" s="58">
        <v>76175.137799999997</v>
      </c>
      <c r="AC9" s="58">
        <v>57216.862200000003</v>
      </c>
      <c r="AD9" s="44">
        <v>0</v>
      </c>
      <c r="AE9" s="44"/>
      <c r="AF9" s="44">
        <v>0</v>
      </c>
      <c r="AG9" s="44"/>
      <c r="AH9" s="44">
        <v>0</v>
      </c>
      <c r="AI9" s="44">
        <v>1588</v>
      </c>
      <c r="AJ9" s="44">
        <v>1588</v>
      </c>
      <c r="AK9" s="40">
        <v>45306</v>
      </c>
      <c r="AL9" s="40">
        <v>45366</v>
      </c>
      <c r="AM9" s="40"/>
      <c r="AN9" s="40">
        <v>45337</v>
      </c>
      <c r="AO9" s="40">
        <v>45397</v>
      </c>
      <c r="AP9" s="49"/>
      <c r="AQ9" s="41" t="s">
        <v>61</v>
      </c>
      <c r="AR9" s="41">
        <v>10</v>
      </c>
      <c r="AS9" s="34">
        <v>29999193.84</v>
      </c>
      <c r="AT9" s="43"/>
      <c r="AU9" s="44">
        <v>171314076.16</v>
      </c>
      <c r="AV9" s="46">
        <v>128677862.23999998</v>
      </c>
      <c r="AW9" s="46">
        <v>299991938.39999998</v>
      </c>
      <c r="AX9" s="43" t="s">
        <v>851</v>
      </c>
    </row>
    <row r="10" spans="1:16383" ht="15.75" customHeight="1" x14ac:dyDescent="0.25">
      <c r="A10" s="47" t="s">
        <v>1010</v>
      </c>
      <c r="B10" s="49">
        <v>45273</v>
      </c>
      <c r="C10" s="43" t="s">
        <v>437</v>
      </c>
      <c r="D10" s="39"/>
      <c r="E10" s="42" t="s">
        <v>1011</v>
      </c>
      <c r="F10" s="40">
        <v>45310</v>
      </c>
      <c r="G10" s="41" t="s">
        <v>1012</v>
      </c>
      <c r="H10" s="43" t="s">
        <v>140</v>
      </c>
      <c r="I10" s="43" t="s">
        <v>1013</v>
      </c>
      <c r="J10" s="55">
        <v>997835333.39999998</v>
      </c>
      <c r="K10" s="55">
        <v>997835333.39999998</v>
      </c>
      <c r="L10" s="55">
        <v>0</v>
      </c>
      <c r="M10" s="55">
        <v>0</v>
      </c>
      <c r="N10" s="44">
        <v>997835333.39999998</v>
      </c>
      <c r="O10" s="34">
        <v>997835333.39999998</v>
      </c>
      <c r="P10" s="34">
        <v>997835333.39999998</v>
      </c>
      <c r="Q10" s="43" t="s">
        <v>1014</v>
      </c>
      <c r="R10" s="43" t="s">
        <v>1015</v>
      </c>
      <c r="S10" s="43" t="s">
        <v>1016</v>
      </c>
      <c r="T10" s="43" t="s">
        <v>58</v>
      </c>
      <c r="U10" s="48">
        <v>0</v>
      </c>
      <c r="V10" s="41">
        <v>100</v>
      </c>
      <c r="W10" s="41" t="s">
        <v>392</v>
      </c>
      <c r="X10" s="50">
        <v>30</v>
      </c>
      <c r="Y10" s="34">
        <v>524.30999999999995</v>
      </c>
      <c r="Z10" s="44">
        <v>15729.3</v>
      </c>
      <c r="AA10" s="44">
        <v>1903140</v>
      </c>
      <c r="AB10" s="44">
        <v>1903140</v>
      </c>
      <c r="AC10" s="44">
        <v>0</v>
      </c>
      <c r="AD10" s="44">
        <v>0</v>
      </c>
      <c r="AE10" s="44"/>
      <c r="AF10" s="44">
        <v>0</v>
      </c>
      <c r="AG10" s="44"/>
      <c r="AH10" s="44">
        <v>0</v>
      </c>
      <c r="AI10" s="44">
        <v>63438</v>
      </c>
      <c r="AJ10" s="44">
        <v>63438</v>
      </c>
      <c r="AK10" s="40">
        <v>45397</v>
      </c>
      <c r="AL10" s="40"/>
      <c r="AM10" s="40"/>
      <c r="AN10" s="40">
        <v>45427</v>
      </c>
      <c r="AO10" s="40"/>
      <c r="AP10" s="49"/>
      <c r="AQ10" s="41" t="s">
        <v>61</v>
      </c>
      <c r="AR10" s="41">
        <v>10</v>
      </c>
      <c r="AS10" s="34">
        <v>99783533.340000004</v>
      </c>
      <c r="AT10" s="43"/>
      <c r="AU10" s="44">
        <v>0</v>
      </c>
      <c r="AV10" s="46">
        <v>997835333.39999998</v>
      </c>
      <c r="AW10" s="46">
        <v>997835333.39999998</v>
      </c>
      <c r="AX10" s="43" t="s">
        <v>329</v>
      </c>
    </row>
    <row r="11" spans="1:16383" ht="15.75" customHeight="1" x14ac:dyDescent="0.25">
      <c r="A11" s="47" t="s">
        <v>1017</v>
      </c>
      <c r="B11" s="49">
        <v>45273</v>
      </c>
      <c r="C11" s="43" t="s">
        <v>437</v>
      </c>
      <c r="D11" s="39"/>
      <c r="E11" s="42" t="s">
        <v>1018</v>
      </c>
      <c r="F11" s="40">
        <v>45309</v>
      </c>
      <c r="G11" s="41" t="s">
        <v>1019</v>
      </c>
      <c r="H11" s="43" t="s">
        <v>140</v>
      </c>
      <c r="I11" s="43" t="s">
        <v>1020</v>
      </c>
      <c r="J11" s="55">
        <v>433303291.19999999</v>
      </c>
      <c r="K11" s="55">
        <v>433303291.19999999</v>
      </c>
      <c r="L11" s="55">
        <v>0</v>
      </c>
      <c r="M11" s="55">
        <v>0</v>
      </c>
      <c r="N11" s="44">
        <v>433303291.19999999</v>
      </c>
      <c r="O11" s="34">
        <v>433303291.19999999</v>
      </c>
      <c r="P11" s="34">
        <v>433303291.19999999</v>
      </c>
      <c r="Q11" s="43" t="s">
        <v>1021</v>
      </c>
      <c r="R11" s="43" t="s">
        <v>1022</v>
      </c>
      <c r="S11" s="43" t="s">
        <v>1023</v>
      </c>
      <c r="T11" s="43" t="s">
        <v>58</v>
      </c>
      <c r="U11" s="48">
        <v>0</v>
      </c>
      <c r="V11" s="41">
        <v>100</v>
      </c>
      <c r="W11" s="41" t="s">
        <v>392</v>
      </c>
      <c r="X11" s="50">
        <v>30</v>
      </c>
      <c r="Y11" s="34">
        <v>524.31999999999994</v>
      </c>
      <c r="Z11" s="44">
        <v>15729.599999999999</v>
      </c>
      <c r="AA11" s="44">
        <v>826410</v>
      </c>
      <c r="AB11" s="44">
        <v>826410</v>
      </c>
      <c r="AC11" s="44">
        <v>0</v>
      </c>
      <c r="AD11" s="44">
        <v>0</v>
      </c>
      <c r="AE11" s="44"/>
      <c r="AF11" s="44">
        <v>0</v>
      </c>
      <c r="AG11" s="44"/>
      <c r="AH11" s="44">
        <v>0</v>
      </c>
      <c r="AI11" s="44">
        <v>27547</v>
      </c>
      <c r="AJ11" s="44">
        <v>27547</v>
      </c>
      <c r="AK11" s="40">
        <v>45397</v>
      </c>
      <c r="AL11" s="40"/>
      <c r="AM11" s="40"/>
      <c r="AN11" s="40">
        <v>45427</v>
      </c>
      <c r="AO11" s="40"/>
      <c r="AP11" s="49"/>
      <c r="AQ11" s="41" t="s">
        <v>61</v>
      </c>
      <c r="AR11" s="41">
        <v>10</v>
      </c>
      <c r="AS11" s="34">
        <v>43330329.119999997</v>
      </c>
      <c r="AT11" s="43"/>
      <c r="AU11" s="44">
        <v>0</v>
      </c>
      <c r="AV11" s="46">
        <v>433303291.19999999</v>
      </c>
      <c r="AW11" s="46">
        <v>433303291.19999999</v>
      </c>
      <c r="AX11" s="43" t="s">
        <v>329</v>
      </c>
    </row>
    <row r="12" spans="1:16383" ht="15.75" customHeight="1" x14ac:dyDescent="0.25">
      <c r="A12" s="47" t="s">
        <v>1038</v>
      </c>
      <c r="B12" s="49">
        <v>45275</v>
      </c>
      <c r="C12" s="43" t="s">
        <v>437</v>
      </c>
      <c r="D12" s="39"/>
      <c r="E12" s="42" t="s">
        <v>1039</v>
      </c>
      <c r="F12" s="40">
        <v>45314</v>
      </c>
      <c r="G12" s="41" t="s">
        <v>1040</v>
      </c>
      <c r="H12" s="43" t="s">
        <v>827</v>
      </c>
      <c r="I12" s="43" t="s">
        <v>828</v>
      </c>
      <c r="J12" s="55">
        <v>1526748762</v>
      </c>
      <c r="K12" s="55">
        <v>1526748762</v>
      </c>
      <c r="L12" s="55">
        <v>0</v>
      </c>
      <c r="M12" s="55">
        <v>0</v>
      </c>
      <c r="N12" s="44">
        <v>1526748762</v>
      </c>
      <c r="O12" s="34">
        <v>1526748762</v>
      </c>
      <c r="P12" s="34">
        <v>1526748762</v>
      </c>
      <c r="Q12" s="43" t="s">
        <v>1041</v>
      </c>
      <c r="R12" s="43" t="s">
        <v>1042</v>
      </c>
      <c r="S12" s="43" t="s">
        <v>1043</v>
      </c>
      <c r="T12" s="43" t="s">
        <v>81</v>
      </c>
      <c r="U12" s="48">
        <v>100</v>
      </c>
      <c r="V12" s="41">
        <v>0</v>
      </c>
      <c r="W12" s="41" t="s">
        <v>392</v>
      </c>
      <c r="X12" s="50">
        <v>30</v>
      </c>
      <c r="Y12" s="34">
        <v>204.82</v>
      </c>
      <c r="Z12" s="44">
        <v>6144.5999999999995</v>
      </c>
      <c r="AA12" s="44">
        <v>7454100</v>
      </c>
      <c r="AB12" s="44">
        <v>7454100</v>
      </c>
      <c r="AC12" s="44">
        <v>0</v>
      </c>
      <c r="AD12" s="44">
        <v>0</v>
      </c>
      <c r="AE12" s="44"/>
      <c r="AF12" s="44">
        <v>0</v>
      </c>
      <c r="AG12" s="44"/>
      <c r="AH12" s="44">
        <v>0</v>
      </c>
      <c r="AI12" s="44">
        <v>248470</v>
      </c>
      <c r="AJ12" s="44">
        <v>248470</v>
      </c>
      <c r="AK12" s="40">
        <v>45383</v>
      </c>
      <c r="AL12" s="40"/>
      <c r="AM12" s="40"/>
      <c r="AN12" s="40">
        <v>45413</v>
      </c>
      <c r="AO12" s="40"/>
      <c r="AP12" s="49"/>
      <c r="AQ12" s="41" t="s">
        <v>61</v>
      </c>
      <c r="AR12" s="41">
        <v>10</v>
      </c>
      <c r="AS12" s="34">
        <v>152674876.19999999</v>
      </c>
      <c r="AT12" s="43"/>
      <c r="AU12" s="44">
        <v>0</v>
      </c>
      <c r="AV12" s="46">
        <v>1526748762</v>
      </c>
      <c r="AW12" s="46">
        <v>1526748762</v>
      </c>
      <c r="AX12" s="43" t="s">
        <v>329</v>
      </c>
    </row>
    <row r="13" spans="1:16383" ht="15.75" customHeight="1" x14ac:dyDescent="0.25">
      <c r="A13" s="47" t="s">
        <v>1044</v>
      </c>
      <c r="B13" s="49">
        <v>45275</v>
      </c>
      <c r="C13" s="43" t="s">
        <v>437</v>
      </c>
      <c r="D13" s="39"/>
      <c r="E13" s="42" t="s">
        <v>1045</v>
      </c>
      <c r="F13" s="40">
        <v>45314</v>
      </c>
      <c r="G13" s="41" t="s">
        <v>1046</v>
      </c>
      <c r="H13" s="43" t="s">
        <v>827</v>
      </c>
      <c r="I13" s="43" t="s">
        <v>828</v>
      </c>
      <c r="J13" s="55">
        <v>1140112096.2</v>
      </c>
      <c r="K13" s="55">
        <v>1140112096.2</v>
      </c>
      <c r="L13" s="55">
        <v>0</v>
      </c>
      <c r="M13" s="55">
        <v>0</v>
      </c>
      <c r="N13" s="44">
        <v>1140112096.2</v>
      </c>
      <c r="O13" s="34">
        <v>1140112096.2</v>
      </c>
      <c r="P13" s="34">
        <v>1140112096.2</v>
      </c>
      <c r="Q13" s="43" t="s">
        <v>829</v>
      </c>
      <c r="R13" s="43" t="s">
        <v>830</v>
      </c>
      <c r="S13" s="43" t="s">
        <v>831</v>
      </c>
      <c r="T13" s="43" t="s">
        <v>81</v>
      </c>
      <c r="U13" s="48">
        <v>100</v>
      </c>
      <c r="V13" s="41">
        <v>0</v>
      </c>
      <c r="W13" s="41" t="s">
        <v>392</v>
      </c>
      <c r="X13" s="50">
        <v>30</v>
      </c>
      <c r="Y13" s="34">
        <v>204.82000000000002</v>
      </c>
      <c r="Z13" s="44">
        <v>6144.6</v>
      </c>
      <c r="AA13" s="44">
        <v>5566410</v>
      </c>
      <c r="AB13" s="44">
        <v>5566410</v>
      </c>
      <c r="AC13" s="44">
        <v>0</v>
      </c>
      <c r="AD13" s="44">
        <v>0</v>
      </c>
      <c r="AE13" s="44">
        <v>0</v>
      </c>
      <c r="AF13" s="44">
        <v>0</v>
      </c>
      <c r="AG13" s="44">
        <v>0</v>
      </c>
      <c r="AH13" s="44">
        <v>0</v>
      </c>
      <c r="AI13" s="44">
        <v>185547</v>
      </c>
      <c r="AJ13" s="44">
        <v>185547</v>
      </c>
      <c r="AK13" s="40">
        <v>45352</v>
      </c>
      <c r="AL13" s="40"/>
      <c r="AM13" s="40"/>
      <c r="AN13" s="40">
        <v>45383</v>
      </c>
      <c r="AO13" s="40"/>
      <c r="AP13" s="49"/>
      <c r="AQ13" s="41" t="s">
        <v>220</v>
      </c>
      <c r="AR13" s="41">
        <v>10</v>
      </c>
      <c r="AS13" s="34">
        <v>114011209.62</v>
      </c>
      <c r="AT13" s="43"/>
      <c r="AU13" s="44">
        <v>0</v>
      </c>
      <c r="AV13" s="46">
        <v>1140112096.2</v>
      </c>
      <c r="AW13" s="46">
        <v>1140112096.2</v>
      </c>
      <c r="AX13" s="43" t="s">
        <v>329</v>
      </c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  <c r="IW13" s="60"/>
      <c r="IX13" s="60"/>
      <c r="IY13" s="60"/>
      <c r="IZ13" s="60"/>
      <c r="JA13" s="60"/>
      <c r="JB13" s="60"/>
      <c r="JC13" s="60"/>
      <c r="JD13" s="60"/>
      <c r="JE13" s="60"/>
      <c r="JF13" s="60"/>
      <c r="JG13" s="60"/>
      <c r="JH13" s="60"/>
      <c r="JI13" s="60"/>
      <c r="JJ13" s="60"/>
      <c r="JK13" s="60"/>
      <c r="JL13" s="60"/>
      <c r="JM13" s="60"/>
      <c r="JN13" s="60"/>
      <c r="JO13" s="60"/>
      <c r="JP13" s="60"/>
      <c r="JQ13" s="60"/>
      <c r="JR13" s="60"/>
      <c r="JS13" s="60"/>
      <c r="JT13" s="60"/>
      <c r="JU13" s="60"/>
      <c r="JV13" s="60"/>
      <c r="JW13" s="60"/>
      <c r="JX13" s="60"/>
      <c r="JY13" s="60"/>
      <c r="JZ13" s="60"/>
      <c r="KA13" s="60"/>
      <c r="KB13" s="60"/>
      <c r="KC13" s="60"/>
      <c r="KD13" s="60"/>
      <c r="KE13" s="60"/>
      <c r="KF13" s="60"/>
      <c r="KG13" s="60"/>
      <c r="KH13" s="60"/>
      <c r="KI13" s="60"/>
      <c r="KJ13" s="60"/>
      <c r="KK13" s="60"/>
      <c r="KL13" s="60"/>
      <c r="KM13" s="60"/>
      <c r="KN13" s="60"/>
      <c r="KO13" s="60"/>
      <c r="KP13" s="60"/>
      <c r="KQ13" s="60"/>
      <c r="KR13" s="60"/>
      <c r="KS13" s="60"/>
      <c r="KT13" s="60"/>
      <c r="KU13" s="60"/>
      <c r="KV13" s="60"/>
      <c r="KW13" s="60"/>
      <c r="KX13" s="60"/>
      <c r="KY13" s="60"/>
      <c r="KZ13" s="60"/>
      <c r="LA13" s="60"/>
      <c r="LB13" s="60"/>
      <c r="LC13" s="60"/>
      <c r="LD13" s="60"/>
      <c r="LE13" s="60"/>
      <c r="LF13" s="60"/>
      <c r="LG13" s="60"/>
      <c r="LH13" s="60"/>
      <c r="LI13" s="60"/>
      <c r="LJ13" s="60"/>
      <c r="LK13" s="60"/>
      <c r="LL13" s="60"/>
      <c r="LM13" s="60"/>
      <c r="LN13" s="60"/>
      <c r="LO13" s="60"/>
      <c r="LP13" s="60"/>
      <c r="LQ13" s="60"/>
      <c r="LR13" s="60"/>
      <c r="LS13" s="60"/>
      <c r="LT13" s="60"/>
      <c r="LU13" s="60"/>
      <c r="LV13" s="60"/>
      <c r="LW13" s="60"/>
      <c r="LX13" s="60"/>
      <c r="LY13" s="60"/>
      <c r="LZ13" s="60"/>
      <c r="MA13" s="60"/>
      <c r="MB13" s="60"/>
      <c r="MC13" s="60"/>
      <c r="MD13" s="60"/>
      <c r="ME13" s="60"/>
      <c r="MF13" s="60"/>
      <c r="MG13" s="60"/>
      <c r="MH13" s="60"/>
      <c r="MI13" s="60"/>
      <c r="MJ13" s="60"/>
      <c r="MK13" s="60"/>
      <c r="ML13" s="60"/>
      <c r="MM13" s="60"/>
      <c r="MN13" s="60"/>
      <c r="MO13" s="60"/>
      <c r="MP13" s="60"/>
      <c r="MQ13" s="60"/>
      <c r="MR13" s="60"/>
      <c r="MS13" s="60"/>
      <c r="MT13" s="60"/>
      <c r="MU13" s="60"/>
      <c r="MV13" s="60"/>
      <c r="MW13" s="60"/>
      <c r="MX13" s="60"/>
      <c r="MY13" s="60"/>
      <c r="MZ13" s="60"/>
      <c r="NA13" s="60"/>
      <c r="NB13" s="60"/>
      <c r="NC13" s="60"/>
      <c r="ND13" s="60"/>
      <c r="NE13" s="60"/>
      <c r="NF13" s="60"/>
      <c r="NG13" s="60"/>
      <c r="NH13" s="60"/>
      <c r="NI13" s="60"/>
      <c r="NJ13" s="60"/>
      <c r="NK13" s="60"/>
      <c r="NL13" s="60"/>
      <c r="NM13" s="60"/>
      <c r="NN13" s="60"/>
      <c r="NO13" s="60"/>
      <c r="NP13" s="60"/>
      <c r="NQ13" s="60"/>
      <c r="NR13" s="60"/>
      <c r="NS13" s="60"/>
      <c r="NT13" s="60"/>
      <c r="NU13" s="60"/>
      <c r="NV13" s="60"/>
      <c r="NW13" s="60"/>
      <c r="NX13" s="60"/>
      <c r="NY13" s="60"/>
      <c r="NZ13" s="60"/>
      <c r="OA13" s="60"/>
      <c r="OB13" s="60"/>
      <c r="OC13" s="60"/>
      <c r="OD13" s="60"/>
      <c r="OE13" s="60"/>
      <c r="OF13" s="60"/>
      <c r="OG13" s="60"/>
      <c r="OH13" s="60"/>
      <c r="OI13" s="60"/>
      <c r="OJ13" s="60"/>
      <c r="OK13" s="60"/>
      <c r="OL13" s="60"/>
      <c r="OM13" s="60"/>
      <c r="ON13" s="60"/>
      <c r="OO13" s="60"/>
      <c r="OP13" s="60"/>
      <c r="OQ13" s="60"/>
      <c r="OR13" s="60"/>
      <c r="OS13" s="60"/>
      <c r="OT13" s="60"/>
      <c r="OU13" s="60"/>
      <c r="OV13" s="60"/>
      <c r="OW13" s="60"/>
      <c r="OX13" s="60"/>
      <c r="OY13" s="60"/>
      <c r="OZ13" s="60"/>
      <c r="PA13" s="60"/>
      <c r="PB13" s="60"/>
      <c r="PC13" s="60"/>
      <c r="PD13" s="60"/>
      <c r="PE13" s="60"/>
      <c r="PF13" s="60"/>
      <c r="PG13" s="60"/>
      <c r="PH13" s="60"/>
      <c r="PI13" s="60"/>
      <c r="PJ13" s="60"/>
      <c r="PK13" s="60"/>
      <c r="PL13" s="60"/>
      <c r="PM13" s="60"/>
      <c r="PN13" s="60"/>
      <c r="PO13" s="60"/>
      <c r="PP13" s="60"/>
      <c r="PQ13" s="60"/>
      <c r="PR13" s="60"/>
      <c r="PS13" s="60"/>
      <c r="PT13" s="60"/>
      <c r="PU13" s="60"/>
      <c r="PV13" s="60"/>
      <c r="PW13" s="60"/>
      <c r="PX13" s="60"/>
      <c r="PY13" s="60"/>
      <c r="PZ13" s="60"/>
      <c r="QA13" s="60"/>
      <c r="QB13" s="60"/>
      <c r="QC13" s="60"/>
      <c r="QD13" s="60"/>
      <c r="QE13" s="60"/>
      <c r="QF13" s="60"/>
      <c r="QG13" s="60"/>
      <c r="QH13" s="60"/>
      <c r="QI13" s="60"/>
      <c r="QJ13" s="60"/>
      <c r="QK13" s="60"/>
      <c r="QL13" s="60"/>
      <c r="QM13" s="60"/>
      <c r="QN13" s="60"/>
      <c r="QO13" s="60"/>
      <c r="QP13" s="60"/>
      <c r="QQ13" s="60"/>
      <c r="QR13" s="60"/>
      <c r="QS13" s="60"/>
      <c r="QT13" s="60"/>
      <c r="QU13" s="60"/>
      <c r="QV13" s="60"/>
      <c r="QW13" s="60"/>
      <c r="QX13" s="60"/>
      <c r="QY13" s="60"/>
      <c r="QZ13" s="60"/>
      <c r="RA13" s="60"/>
      <c r="RB13" s="60"/>
      <c r="RC13" s="60"/>
      <c r="RD13" s="60"/>
      <c r="RE13" s="60"/>
      <c r="RF13" s="60"/>
      <c r="RG13" s="60"/>
      <c r="RH13" s="60"/>
      <c r="RI13" s="60"/>
      <c r="RJ13" s="60"/>
      <c r="RK13" s="60"/>
      <c r="RL13" s="60"/>
      <c r="RM13" s="60"/>
      <c r="RN13" s="60"/>
      <c r="RO13" s="60"/>
      <c r="RP13" s="60"/>
      <c r="RQ13" s="60"/>
      <c r="RR13" s="60"/>
      <c r="RS13" s="60"/>
      <c r="RT13" s="60"/>
      <c r="RU13" s="60"/>
      <c r="RV13" s="60"/>
      <c r="RW13" s="60"/>
      <c r="RX13" s="60"/>
      <c r="RY13" s="60"/>
      <c r="RZ13" s="60"/>
      <c r="SA13" s="60"/>
      <c r="SB13" s="60"/>
      <c r="SC13" s="60"/>
      <c r="SD13" s="60"/>
      <c r="SE13" s="60"/>
      <c r="SF13" s="60"/>
      <c r="SG13" s="60"/>
      <c r="SH13" s="60"/>
      <c r="SI13" s="60"/>
      <c r="SJ13" s="60"/>
      <c r="SK13" s="60"/>
      <c r="SL13" s="60"/>
      <c r="SM13" s="60"/>
      <c r="SN13" s="60"/>
      <c r="SO13" s="60"/>
      <c r="SP13" s="60"/>
      <c r="SQ13" s="60"/>
      <c r="SR13" s="60"/>
      <c r="SS13" s="60"/>
      <c r="ST13" s="60"/>
      <c r="SU13" s="60"/>
      <c r="SV13" s="60"/>
      <c r="SW13" s="60"/>
      <c r="SX13" s="60"/>
      <c r="SY13" s="60"/>
      <c r="SZ13" s="60"/>
      <c r="TA13" s="60"/>
      <c r="TB13" s="60"/>
      <c r="TC13" s="60"/>
      <c r="TD13" s="60"/>
      <c r="TE13" s="60"/>
      <c r="TF13" s="60"/>
      <c r="TG13" s="60"/>
      <c r="TH13" s="60"/>
      <c r="TI13" s="60"/>
      <c r="TJ13" s="60"/>
      <c r="TK13" s="60"/>
      <c r="TL13" s="60"/>
      <c r="TM13" s="60"/>
      <c r="TN13" s="60"/>
      <c r="TO13" s="60"/>
      <c r="TP13" s="60"/>
      <c r="TQ13" s="60"/>
      <c r="TR13" s="60"/>
      <c r="TS13" s="60"/>
      <c r="TT13" s="60"/>
      <c r="TU13" s="60"/>
      <c r="TV13" s="60"/>
      <c r="TW13" s="60"/>
      <c r="TX13" s="60"/>
      <c r="TY13" s="60"/>
      <c r="TZ13" s="60"/>
      <c r="UA13" s="60"/>
      <c r="UB13" s="60"/>
      <c r="UC13" s="60"/>
      <c r="UD13" s="60"/>
      <c r="UE13" s="60"/>
      <c r="UF13" s="60"/>
      <c r="UG13" s="60"/>
      <c r="UH13" s="60"/>
      <c r="UI13" s="60"/>
      <c r="UJ13" s="60"/>
      <c r="UK13" s="60"/>
      <c r="UL13" s="60"/>
      <c r="UM13" s="60"/>
      <c r="UN13" s="60"/>
      <c r="UO13" s="60"/>
      <c r="UP13" s="60"/>
      <c r="UQ13" s="60"/>
      <c r="UR13" s="60"/>
      <c r="US13" s="60"/>
      <c r="UT13" s="60"/>
      <c r="UU13" s="60"/>
      <c r="UV13" s="60"/>
      <c r="UW13" s="60"/>
      <c r="UX13" s="60"/>
      <c r="UY13" s="60"/>
      <c r="UZ13" s="60"/>
      <c r="VA13" s="60"/>
      <c r="VB13" s="60"/>
      <c r="VC13" s="60"/>
      <c r="VD13" s="60"/>
      <c r="VE13" s="60"/>
      <c r="VF13" s="60"/>
      <c r="VG13" s="60"/>
      <c r="VH13" s="60"/>
      <c r="VI13" s="60"/>
      <c r="VJ13" s="60"/>
      <c r="VK13" s="60"/>
      <c r="VL13" s="60"/>
      <c r="VM13" s="60"/>
      <c r="VN13" s="60"/>
      <c r="VO13" s="60"/>
      <c r="VP13" s="60"/>
      <c r="VQ13" s="60"/>
      <c r="VR13" s="60"/>
      <c r="VS13" s="60"/>
      <c r="VT13" s="60"/>
      <c r="VU13" s="60"/>
      <c r="VV13" s="60"/>
      <c r="VW13" s="60"/>
      <c r="VX13" s="60"/>
      <c r="VY13" s="60"/>
      <c r="VZ13" s="60"/>
      <c r="WA13" s="60"/>
      <c r="WB13" s="60"/>
      <c r="WC13" s="60"/>
      <c r="WD13" s="60"/>
      <c r="WE13" s="60"/>
      <c r="WF13" s="60"/>
      <c r="WG13" s="60"/>
      <c r="WH13" s="60"/>
      <c r="WI13" s="60"/>
      <c r="WJ13" s="60"/>
      <c r="WK13" s="60"/>
      <c r="WL13" s="60"/>
      <c r="WM13" s="60"/>
      <c r="WN13" s="60"/>
      <c r="WO13" s="60"/>
      <c r="WP13" s="60"/>
      <c r="WQ13" s="60"/>
      <c r="WR13" s="60"/>
      <c r="WS13" s="60"/>
      <c r="WT13" s="60"/>
      <c r="WU13" s="60"/>
      <c r="WV13" s="60"/>
      <c r="WW13" s="60"/>
      <c r="WX13" s="60"/>
      <c r="WY13" s="60"/>
      <c r="WZ13" s="60"/>
      <c r="XA13" s="60"/>
      <c r="XB13" s="60"/>
      <c r="XC13" s="60"/>
      <c r="XD13" s="60"/>
      <c r="XE13" s="60"/>
      <c r="XF13" s="60"/>
      <c r="XG13" s="60"/>
      <c r="XH13" s="60"/>
      <c r="XI13" s="60"/>
      <c r="XJ13" s="60"/>
      <c r="XK13" s="60"/>
      <c r="XL13" s="60"/>
      <c r="XM13" s="60"/>
      <c r="XN13" s="60"/>
      <c r="XO13" s="60"/>
      <c r="XP13" s="60"/>
      <c r="XQ13" s="60"/>
      <c r="XR13" s="60"/>
      <c r="XS13" s="60"/>
      <c r="XT13" s="60"/>
      <c r="XU13" s="60"/>
      <c r="XV13" s="60"/>
      <c r="XW13" s="60"/>
      <c r="XX13" s="60"/>
      <c r="XY13" s="60"/>
      <c r="XZ13" s="60"/>
      <c r="YA13" s="60"/>
      <c r="YB13" s="60"/>
      <c r="YC13" s="60"/>
      <c r="YD13" s="60"/>
      <c r="YE13" s="60"/>
      <c r="YF13" s="60"/>
      <c r="YG13" s="60"/>
      <c r="YH13" s="60"/>
      <c r="YI13" s="60"/>
      <c r="YJ13" s="60"/>
      <c r="YK13" s="60"/>
      <c r="YL13" s="60"/>
      <c r="YM13" s="60"/>
      <c r="YN13" s="60"/>
      <c r="YO13" s="60"/>
      <c r="YP13" s="60"/>
      <c r="YQ13" s="60"/>
      <c r="YR13" s="60"/>
      <c r="YS13" s="60"/>
      <c r="YT13" s="60"/>
      <c r="YU13" s="60"/>
      <c r="YV13" s="60"/>
      <c r="YW13" s="60"/>
      <c r="YX13" s="60"/>
      <c r="YY13" s="60"/>
      <c r="YZ13" s="60"/>
      <c r="ZA13" s="60"/>
      <c r="ZB13" s="60"/>
      <c r="ZC13" s="60"/>
      <c r="ZD13" s="60"/>
      <c r="ZE13" s="60"/>
      <c r="ZF13" s="60"/>
      <c r="ZG13" s="60"/>
      <c r="ZH13" s="60"/>
      <c r="ZI13" s="60"/>
      <c r="ZJ13" s="60"/>
      <c r="ZK13" s="60"/>
      <c r="ZL13" s="60"/>
      <c r="ZM13" s="60"/>
      <c r="ZN13" s="60"/>
      <c r="ZO13" s="60"/>
      <c r="ZP13" s="60"/>
      <c r="ZQ13" s="60"/>
      <c r="ZR13" s="60"/>
      <c r="ZS13" s="60"/>
      <c r="ZT13" s="60"/>
      <c r="ZU13" s="60"/>
      <c r="ZV13" s="60"/>
      <c r="ZW13" s="60"/>
      <c r="ZX13" s="60"/>
      <c r="ZY13" s="60"/>
      <c r="ZZ13" s="60"/>
      <c r="AAA13" s="60"/>
      <c r="AAB13" s="60"/>
      <c r="AAC13" s="60"/>
      <c r="AAD13" s="60"/>
      <c r="AAE13" s="60"/>
      <c r="AAF13" s="60"/>
      <c r="AAG13" s="60"/>
      <c r="AAH13" s="60"/>
      <c r="AAI13" s="60"/>
      <c r="AAJ13" s="60"/>
      <c r="AAK13" s="60"/>
      <c r="AAL13" s="60"/>
      <c r="AAM13" s="60"/>
      <c r="AAN13" s="60"/>
      <c r="AAO13" s="60"/>
      <c r="AAP13" s="60"/>
      <c r="AAQ13" s="60"/>
      <c r="AAR13" s="60"/>
      <c r="AAS13" s="60"/>
      <c r="AAT13" s="60"/>
      <c r="AAU13" s="60"/>
      <c r="AAV13" s="60"/>
      <c r="AAW13" s="60"/>
      <c r="AAX13" s="60"/>
      <c r="AAY13" s="60"/>
      <c r="AAZ13" s="60"/>
      <c r="ABA13" s="60"/>
      <c r="ABB13" s="60"/>
      <c r="ABC13" s="60"/>
      <c r="ABD13" s="60"/>
      <c r="ABE13" s="60"/>
      <c r="ABF13" s="60"/>
      <c r="ABG13" s="60"/>
      <c r="ABH13" s="60"/>
      <c r="ABI13" s="60"/>
      <c r="ABJ13" s="60"/>
      <c r="ABK13" s="60"/>
      <c r="ABL13" s="60"/>
      <c r="ABM13" s="60"/>
      <c r="ABN13" s="60"/>
      <c r="ABO13" s="60"/>
      <c r="ABP13" s="60"/>
      <c r="ABQ13" s="60"/>
      <c r="ABR13" s="60"/>
      <c r="ABS13" s="60"/>
      <c r="ABT13" s="60"/>
      <c r="ABU13" s="60"/>
      <c r="ABV13" s="60"/>
      <c r="ABW13" s="60"/>
      <c r="ABX13" s="60"/>
      <c r="ABY13" s="60"/>
      <c r="ABZ13" s="60"/>
      <c r="ACA13" s="60"/>
      <c r="ACB13" s="60"/>
      <c r="ACC13" s="60"/>
      <c r="ACD13" s="60"/>
      <c r="ACE13" s="60"/>
      <c r="ACF13" s="60"/>
      <c r="ACG13" s="60"/>
      <c r="ACH13" s="60"/>
      <c r="ACI13" s="60"/>
      <c r="ACJ13" s="60"/>
      <c r="ACK13" s="60"/>
      <c r="ACL13" s="60"/>
      <c r="ACM13" s="60"/>
      <c r="ACN13" s="60"/>
      <c r="ACO13" s="60"/>
      <c r="ACP13" s="60"/>
      <c r="ACQ13" s="60"/>
      <c r="ACR13" s="60"/>
      <c r="ACS13" s="60"/>
      <c r="ACT13" s="60"/>
      <c r="ACU13" s="60"/>
      <c r="ACV13" s="60"/>
      <c r="ACW13" s="60"/>
      <c r="ACX13" s="60"/>
      <c r="ACY13" s="60"/>
      <c r="ACZ13" s="60"/>
      <c r="ADA13" s="60"/>
      <c r="ADB13" s="60"/>
      <c r="ADC13" s="60"/>
      <c r="ADD13" s="60"/>
      <c r="ADE13" s="60"/>
      <c r="ADF13" s="60"/>
      <c r="ADG13" s="60"/>
      <c r="ADH13" s="60"/>
      <c r="ADI13" s="60"/>
      <c r="ADJ13" s="60"/>
      <c r="ADK13" s="60"/>
      <c r="ADL13" s="60"/>
      <c r="ADM13" s="60"/>
      <c r="ADN13" s="60"/>
      <c r="ADO13" s="60"/>
      <c r="ADP13" s="60"/>
      <c r="ADQ13" s="60"/>
      <c r="ADR13" s="60"/>
      <c r="ADS13" s="60"/>
      <c r="ADT13" s="60"/>
      <c r="ADU13" s="60"/>
      <c r="ADV13" s="60"/>
      <c r="ADW13" s="60"/>
      <c r="ADX13" s="60"/>
      <c r="ADY13" s="60"/>
      <c r="ADZ13" s="60"/>
      <c r="AEA13" s="60"/>
      <c r="AEB13" s="60"/>
      <c r="AEC13" s="60"/>
      <c r="AED13" s="60"/>
      <c r="AEE13" s="60"/>
      <c r="AEF13" s="60"/>
      <c r="AEG13" s="60"/>
      <c r="AEH13" s="60"/>
      <c r="AEI13" s="60"/>
      <c r="AEJ13" s="60"/>
      <c r="AEK13" s="60"/>
      <c r="AEL13" s="60"/>
      <c r="AEM13" s="60"/>
      <c r="AEN13" s="60"/>
      <c r="AEO13" s="60"/>
      <c r="AEP13" s="60"/>
      <c r="AEQ13" s="60"/>
      <c r="AER13" s="60"/>
      <c r="AES13" s="60"/>
      <c r="AET13" s="60"/>
      <c r="AEU13" s="60"/>
      <c r="AEV13" s="60"/>
      <c r="AEW13" s="60"/>
      <c r="AEX13" s="60"/>
      <c r="AEY13" s="60"/>
      <c r="AEZ13" s="60"/>
      <c r="AFA13" s="60"/>
      <c r="AFB13" s="60"/>
      <c r="AFC13" s="60"/>
      <c r="AFD13" s="60"/>
      <c r="AFE13" s="60"/>
      <c r="AFF13" s="60"/>
      <c r="AFG13" s="60"/>
      <c r="AFH13" s="60"/>
      <c r="AFI13" s="60"/>
      <c r="AFJ13" s="60"/>
      <c r="AFK13" s="60"/>
      <c r="AFL13" s="60"/>
      <c r="AFM13" s="60"/>
      <c r="AFN13" s="60"/>
      <c r="AFO13" s="60"/>
      <c r="AFP13" s="60"/>
      <c r="AFQ13" s="60"/>
      <c r="AFR13" s="60"/>
      <c r="AFS13" s="60"/>
      <c r="AFT13" s="60"/>
      <c r="AFU13" s="60"/>
      <c r="AFV13" s="60"/>
      <c r="AFW13" s="60"/>
      <c r="AFX13" s="60"/>
      <c r="AFY13" s="60"/>
      <c r="AFZ13" s="60"/>
      <c r="AGA13" s="60"/>
      <c r="AGB13" s="60"/>
      <c r="AGC13" s="60"/>
      <c r="AGD13" s="60"/>
      <c r="AGE13" s="60"/>
      <c r="AGF13" s="60"/>
      <c r="AGG13" s="60"/>
      <c r="AGH13" s="60"/>
      <c r="AGI13" s="60"/>
      <c r="AGJ13" s="60"/>
      <c r="AGK13" s="60"/>
      <c r="AGL13" s="60"/>
      <c r="AGM13" s="60"/>
      <c r="AGN13" s="60"/>
      <c r="AGO13" s="60"/>
      <c r="AGP13" s="60"/>
      <c r="AGQ13" s="60"/>
      <c r="AGR13" s="60"/>
      <c r="AGS13" s="60"/>
      <c r="AGT13" s="60"/>
      <c r="AGU13" s="60"/>
      <c r="AGV13" s="60"/>
      <c r="AGW13" s="60"/>
      <c r="AGX13" s="60"/>
      <c r="AGY13" s="60"/>
      <c r="AGZ13" s="60"/>
      <c r="AHA13" s="60"/>
      <c r="AHB13" s="60"/>
      <c r="AHC13" s="60"/>
      <c r="AHD13" s="60"/>
      <c r="AHE13" s="60"/>
      <c r="AHF13" s="60"/>
      <c r="AHG13" s="60"/>
      <c r="AHH13" s="60"/>
      <c r="AHI13" s="60"/>
      <c r="AHJ13" s="60"/>
      <c r="AHK13" s="60"/>
      <c r="AHL13" s="60"/>
      <c r="AHM13" s="60"/>
      <c r="AHN13" s="60"/>
      <c r="AHO13" s="60"/>
      <c r="AHP13" s="60"/>
      <c r="AHQ13" s="60"/>
      <c r="AHR13" s="60"/>
      <c r="AHS13" s="60"/>
      <c r="AHT13" s="60"/>
      <c r="AHU13" s="60"/>
      <c r="AHV13" s="60"/>
      <c r="AHW13" s="60"/>
      <c r="AHX13" s="60"/>
      <c r="AHY13" s="60"/>
      <c r="AHZ13" s="60"/>
      <c r="AIA13" s="60"/>
      <c r="AIB13" s="60"/>
      <c r="AIC13" s="60"/>
      <c r="AID13" s="60"/>
      <c r="AIE13" s="60"/>
      <c r="AIF13" s="60"/>
      <c r="AIG13" s="60"/>
      <c r="AIH13" s="60"/>
      <c r="AII13" s="60"/>
      <c r="AIJ13" s="60"/>
      <c r="AIK13" s="60"/>
      <c r="AIL13" s="60"/>
      <c r="AIM13" s="60"/>
      <c r="AIN13" s="60"/>
      <c r="AIO13" s="60"/>
      <c r="AIP13" s="60"/>
      <c r="AIQ13" s="60"/>
      <c r="AIR13" s="60"/>
      <c r="AIS13" s="60"/>
      <c r="AIT13" s="60"/>
      <c r="AIU13" s="60"/>
      <c r="AIV13" s="60"/>
      <c r="AIW13" s="60"/>
      <c r="AIX13" s="60"/>
      <c r="AIY13" s="60"/>
      <c r="AIZ13" s="60"/>
      <c r="AJA13" s="60"/>
      <c r="AJB13" s="60"/>
      <c r="AJC13" s="60"/>
      <c r="AJD13" s="60"/>
      <c r="AJE13" s="60"/>
      <c r="AJF13" s="60"/>
      <c r="AJG13" s="60"/>
      <c r="AJH13" s="60"/>
      <c r="AJI13" s="60"/>
      <c r="AJJ13" s="60"/>
      <c r="AJK13" s="60"/>
      <c r="AJL13" s="60"/>
      <c r="AJM13" s="60"/>
      <c r="AJN13" s="60"/>
      <c r="AJO13" s="60"/>
      <c r="AJP13" s="60"/>
      <c r="AJQ13" s="60"/>
      <c r="AJR13" s="60"/>
      <c r="AJS13" s="60"/>
      <c r="AJT13" s="60"/>
      <c r="AJU13" s="60"/>
      <c r="AJV13" s="60"/>
      <c r="AJW13" s="60"/>
      <c r="AJX13" s="60"/>
      <c r="AJY13" s="60"/>
      <c r="AJZ13" s="60"/>
      <c r="AKA13" s="60"/>
      <c r="AKB13" s="60"/>
      <c r="AKC13" s="60"/>
      <c r="AKD13" s="60"/>
      <c r="AKE13" s="60"/>
      <c r="AKF13" s="60"/>
      <c r="AKG13" s="60"/>
      <c r="AKH13" s="60"/>
      <c r="AKI13" s="60"/>
      <c r="AKJ13" s="60"/>
      <c r="AKK13" s="60"/>
      <c r="AKL13" s="60"/>
      <c r="AKM13" s="60"/>
      <c r="AKN13" s="60"/>
      <c r="AKO13" s="60"/>
      <c r="AKP13" s="60"/>
      <c r="AKQ13" s="60"/>
      <c r="AKR13" s="60"/>
      <c r="AKS13" s="60"/>
      <c r="AKT13" s="60"/>
      <c r="AKU13" s="60"/>
      <c r="AKV13" s="60"/>
      <c r="AKW13" s="60"/>
      <c r="AKX13" s="60"/>
      <c r="AKY13" s="60"/>
      <c r="AKZ13" s="60"/>
      <c r="ALA13" s="60"/>
      <c r="ALB13" s="60"/>
      <c r="ALC13" s="60"/>
      <c r="ALD13" s="60"/>
      <c r="ALE13" s="60"/>
      <c r="ALF13" s="60"/>
      <c r="ALG13" s="60"/>
      <c r="ALH13" s="60"/>
      <c r="ALI13" s="60"/>
      <c r="ALJ13" s="60"/>
      <c r="ALK13" s="60"/>
      <c r="ALL13" s="60"/>
      <c r="ALM13" s="60"/>
      <c r="ALN13" s="60"/>
      <c r="ALO13" s="60"/>
      <c r="ALP13" s="60"/>
      <c r="ALQ13" s="60"/>
      <c r="ALR13" s="60"/>
      <c r="ALS13" s="60"/>
      <c r="ALT13" s="60"/>
      <c r="ALU13" s="60"/>
      <c r="ALV13" s="60"/>
      <c r="ALW13" s="60"/>
      <c r="ALX13" s="60"/>
      <c r="ALY13" s="60"/>
      <c r="ALZ13" s="60"/>
      <c r="AMA13" s="60"/>
      <c r="AMB13" s="60"/>
      <c r="AMC13" s="60"/>
      <c r="AMD13" s="60"/>
      <c r="AME13" s="60"/>
      <c r="AMF13" s="60"/>
      <c r="AMG13" s="60"/>
      <c r="AMH13" s="60"/>
      <c r="AMI13" s="60"/>
      <c r="AMJ13" s="60"/>
      <c r="AMK13" s="60"/>
      <c r="AML13" s="60"/>
      <c r="AMM13" s="60"/>
      <c r="AMN13" s="60"/>
      <c r="AMO13" s="60"/>
      <c r="AMP13" s="60"/>
      <c r="AMQ13" s="60"/>
      <c r="AMR13" s="60"/>
      <c r="AMS13" s="60"/>
      <c r="AMT13" s="60"/>
      <c r="AMU13" s="60"/>
      <c r="AMV13" s="60"/>
      <c r="AMW13" s="60"/>
      <c r="AMX13" s="60"/>
      <c r="AMY13" s="60"/>
      <c r="AMZ13" s="60"/>
      <c r="ANA13" s="60"/>
      <c r="ANB13" s="60"/>
      <c r="ANC13" s="60"/>
      <c r="AND13" s="60"/>
      <c r="ANE13" s="60"/>
      <c r="ANF13" s="60"/>
      <c r="ANG13" s="60"/>
      <c r="ANH13" s="60"/>
      <c r="ANI13" s="60"/>
      <c r="ANJ13" s="60"/>
      <c r="ANK13" s="60"/>
      <c r="ANL13" s="60"/>
      <c r="ANM13" s="60"/>
      <c r="ANN13" s="60"/>
      <c r="ANO13" s="60"/>
      <c r="ANP13" s="60"/>
      <c r="ANQ13" s="60"/>
      <c r="ANR13" s="60"/>
      <c r="ANS13" s="60"/>
      <c r="ANT13" s="60"/>
      <c r="ANU13" s="60"/>
      <c r="ANV13" s="60"/>
      <c r="ANW13" s="60"/>
      <c r="ANX13" s="60"/>
      <c r="ANY13" s="60"/>
      <c r="ANZ13" s="60"/>
      <c r="AOA13" s="60"/>
      <c r="AOB13" s="60"/>
      <c r="AOC13" s="60"/>
      <c r="AOD13" s="60"/>
      <c r="AOE13" s="60"/>
      <c r="AOF13" s="60"/>
      <c r="AOG13" s="60"/>
      <c r="AOH13" s="60"/>
      <c r="AOI13" s="60"/>
      <c r="AOJ13" s="60"/>
      <c r="AOK13" s="60"/>
      <c r="AOL13" s="60"/>
      <c r="AOM13" s="60"/>
      <c r="AON13" s="60"/>
      <c r="AOO13" s="60"/>
      <c r="AOP13" s="60"/>
      <c r="AOQ13" s="60"/>
      <c r="AOR13" s="60"/>
      <c r="AOS13" s="60"/>
      <c r="AOT13" s="60"/>
      <c r="AOU13" s="60"/>
      <c r="AOV13" s="60"/>
      <c r="AOW13" s="60"/>
      <c r="AOX13" s="60"/>
      <c r="AOY13" s="60"/>
      <c r="AOZ13" s="60"/>
      <c r="APA13" s="60"/>
      <c r="APB13" s="60"/>
      <c r="APC13" s="60"/>
      <c r="APD13" s="60"/>
      <c r="APE13" s="60"/>
      <c r="APF13" s="60"/>
      <c r="APG13" s="60"/>
      <c r="APH13" s="60"/>
      <c r="API13" s="60"/>
      <c r="APJ13" s="60"/>
      <c r="APK13" s="60"/>
      <c r="APL13" s="60"/>
      <c r="APM13" s="60"/>
      <c r="APN13" s="60"/>
      <c r="APO13" s="60"/>
      <c r="APP13" s="60"/>
      <c r="APQ13" s="60"/>
      <c r="APR13" s="60"/>
      <c r="APS13" s="60"/>
      <c r="APT13" s="60"/>
      <c r="APU13" s="60"/>
      <c r="APV13" s="60"/>
      <c r="APW13" s="60"/>
      <c r="APX13" s="60"/>
      <c r="APY13" s="60"/>
      <c r="APZ13" s="60"/>
      <c r="AQA13" s="60"/>
      <c r="AQB13" s="60"/>
      <c r="AQC13" s="60"/>
      <c r="AQD13" s="60"/>
      <c r="AQE13" s="60"/>
      <c r="AQF13" s="60"/>
      <c r="AQG13" s="60"/>
      <c r="AQH13" s="60"/>
      <c r="AQI13" s="60"/>
      <c r="AQJ13" s="60"/>
      <c r="AQK13" s="60"/>
      <c r="AQL13" s="60"/>
      <c r="AQM13" s="60"/>
      <c r="AQN13" s="60"/>
      <c r="AQO13" s="60"/>
      <c r="AQP13" s="60"/>
      <c r="AQQ13" s="60"/>
      <c r="AQR13" s="60"/>
      <c r="AQS13" s="60"/>
      <c r="AQT13" s="60"/>
      <c r="AQU13" s="60"/>
      <c r="AQV13" s="60"/>
      <c r="AQW13" s="60"/>
      <c r="AQX13" s="60"/>
      <c r="AQY13" s="60"/>
      <c r="AQZ13" s="60"/>
      <c r="ARA13" s="60"/>
      <c r="ARB13" s="60"/>
      <c r="ARC13" s="60"/>
      <c r="ARD13" s="60"/>
      <c r="ARE13" s="60"/>
      <c r="ARF13" s="60"/>
      <c r="ARG13" s="60"/>
      <c r="ARH13" s="60"/>
      <c r="ARI13" s="60"/>
      <c r="ARJ13" s="60"/>
      <c r="ARK13" s="60"/>
      <c r="ARL13" s="60"/>
      <c r="ARM13" s="60"/>
      <c r="ARN13" s="60"/>
      <c r="ARO13" s="60"/>
      <c r="ARP13" s="60"/>
      <c r="ARQ13" s="60"/>
      <c r="ARR13" s="60"/>
      <c r="ARS13" s="60"/>
      <c r="ART13" s="60"/>
      <c r="ARU13" s="60"/>
      <c r="ARV13" s="60"/>
      <c r="ARW13" s="60"/>
      <c r="ARX13" s="60"/>
      <c r="ARY13" s="60"/>
      <c r="ARZ13" s="60"/>
      <c r="ASA13" s="60"/>
      <c r="ASB13" s="60"/>
      <c r="ASC13" s="60"/>
      <c r="ASD13" s="60"/>
      <c r="ASE13" s="60"/>
      <c r="ASF13" s="60"/>
      <c r="ASG13" s="60"/>
      <c r="ASH13" s="60"/>
      <c r="ASI13" s="60"/>
      <c r="ASJ13" s="60"/>
      <c r="ASK13" s="60"/>
      <c r="ASL13" s="60"/>
      <c r="ASM13" s="60"/>
      <c r="ASN13" s="60"/>
      <c r="ASO13" s="60"/>
      <c r="ASP13" s="60"/>
      <c r="ASQ13" s="60"/>
      <c r="ASR13" s="60"/>
      <c r="ASS13" s="60"/>
      <c r="AST13" s="60"/>
      <c r="ASU13" s="60"/>
      <c r="ASV13" s="60"/>
      <c r="ASW13" s="60"/>
      <c r="ASX13" s="60"/>
      <c r="ASY13" s="60"/>
      <c r="ASZ13" s="60"/>
      <c r="ATA13" s="60"/>
      <c r="ATB13" s="60"/>
      <c r="ATC13" s="60"/>
      <c r="ATD13" s="60"/>
      <c r="ATE13" s="60"/>
      <c r="ATF13" s="60"/>
      <c r="ATG13" s="60"/>
      <c r="ATH13" s="60"/>
      <c r="ATI13" s="60"/>
      <c r="ATJ13" s="60"/>
      <c r="ATK13" s="60"/>
      <c r="ATL13" s="60"/>
      <c r="ATM13" s="60"/>
      <c r="ATN13" s="60"/>
      <c r="ATO13" s="60"/>
      <c r="ATP13" s="60"/>
      <c r="ATQ13" s="60"/>
      <c r="ATR13" s="60"/>
      <c r="ATS13" s="60"/>
      <c r="ATT13" s="60"/>
      <c r="ATU13" s="60"/>
      <c r="ATV13" s="60"/>
      <c r="ATW13" s="60"/>
      <c r="ATX13" s="60"/>
      <c r="ATY13" s="60"/>
      <c r="ATZ13" s="60"/>
      <c r="AUA13" s="60"/>
      <c r="AUB13" s="60"/>
      <c r="AUC13" s="60"/>
      <c r="AUD13" s="60"/>
      <c r="AUE13" s="60"/>
      <c r="AUF13" s="60"/>
      <c r="AUG13" s="60"/>
      <c r="AUH13" s="60"/>
      <c r="AUI13" s="60"/>
      <c r="AUJ13" s="60"/>
      <c r="AUK13" s="60"/>
      <c r="AUL13" s="60"/>
      <c r="AUM13" s="60"/>
      <c r="AUN13" s="60"/>
      <c r="AUO13" s="60"/>
      <c r="AUP13" s="60"/>
      <c r="AUQ13" s="60"/>
      <c r="AUR13" s="60"/>
      <c r="AUS13" s="60"/>
      <c r="AUT13" s="60"/>
      <c r="AUU13" s="60"/>
      <c r="AUV13" s="60"/>
      <c r="AUW13" s="60"/>
      <c r="AUX13" s="60"/>
      <c r="AUY13" s="60"/>
      <c r="AUZ13" s="60"/>
      <c r="AVA13" s="60"/>
      <c r="AVB13" s="60"/>
      <c r="AVC13" s="60"/>
      <c r="AVD13" s="60"/>
      <c r="AVE13" s="60"/>
      <c r="AVF13" s="60"/>
      <c r="AVG13" s="60"/>
      <c r="AVH13" s="60"/>
      <c r="AVI13" s="60"/>
      <c r="AVJ13" s="60"/>
      <c r="AVK13" s="60"/>
      <c r="AVL13" s="60"/>
      <c r="AVM13" s="60"/>
      <c r="AVN13" s="60"/>
      <c r="AVO13" s="60"/>
      <c r="AVP13" s="60"/>
      <c r="AVQ13" s="60"/>
      <c r="AVR13" s="60"/>
      <c r="AVS13" s="60"/>
      <c r="AVT13" s="60"/>
      <c r="AVU13" s="60"/>
      <c r="AVV13" s="60"/>
      <c r="AVW13" s="60"/>
      <c r="AVX13" s="60"/>
      <c r="AVY13" s="60"/>
      <c r="AVZ13" s="60"/>
      <c r="AWA13" s="60"/>
      <c r="AWB13" s="60"/>
      <c r="AWC13" s="60"/>
      <c r="AWD13" s="60"/>
      <c r="AWE13" s="60"/>
      <c r="AWF13" s="60"/>
      <c r="AWG13" s="60"/>
      <c r="AWH13" s="60"/>
      <c r="AWI13" s="60"/>
      <c r="AWJ13" s="60"/>
      <c r="AWK13" s="60"/>
      <c r="AWL13" s="60"/>
      <c r="AWM13" s="60"/>
      <c r="AWN13" s="60"/>
      <c r="AWO13" s="60"/>
      <c r="AWP13" s="60"/>
      <c r="AWQ13" s="60"/>
      <c r="AWR13" s="60"/>
      <c r="AWS13" s="60"/>
      <c r="AWT13" s="60"/>
      <c r="AWU13" s="60"/>
      <c r="AWV13" s="60"/>
      <c r="AWW13" s="60"/>
      <c r="AWX13" s="60"/>
      <c r="AWY13" s="60"/>
      <c r="AWZ13" s="60"/>
      <c r="AXA13" s="60"/>
      <c r="AXB13" s="60"/>
      <c r="AXC13" s="60"/>
      <c r="AXD13" s="60"/>
      <c r="AXE13" s="60"/>
      <c r="AXF13" s="60"/>
      <c r="AXG13" s="60"/>
      <c r="AXH13" s="60"/>
      <c r="AXI13" s="60"/>
      <c r="AXJ13" s="60"/>
      <c r="AXK13" s="60"/>
      <c r="AXL13" s="60"/>
      <c r="AXM13" s="60"/>
      <c r="AXN13" s="60"/>
      <c r="AXO13" s="60"/>
      <c r="AXP13" s="60"/>
      <c r="AXQ13" s="60"/>
      <c r="AXR13" s="60"/>
      <c r="AXS13" s="60"/>
      <c r="AXT13" s="60"/>
      <c r="AXU13" s="60"/>
      <c r="AXV13" s="60"/>
      <c r="AXW13" s="60"/>
      <c r="AXX13" s="60"/>
      <c r="AXY13" s="60"/>
      <c r="AXZ13" s="60"/>
      <c r="AYA13" s="60"/>
      <c r="AYB13" s="60"/>
      <c r="AYC13" s="60"/>
      <c r="AYD13" s="60"/>
      <c r="AYE13" s="60"/>
      <c r="AYF13" s="60"/>
      <c r="AYG13" s="60"/>
      <c r="AYH13" s="60"/>
      <c r="AYI13" s="60"/>
      <c r="AYJ13" s="60"/>
      <c r="AYK13" s="60"/>
      <c r="AYL13" s="60"/>
      <c r="AYM13" s="60"/>
      <c r="AYN13" s="60"/>
      <c r="AYO13" s="60"/>
      <c r="AYP13" s="60"/>
      <c r="AYQ13" s="60"/>
      <c r="AYR13" s="60"/>
      <c r="AYS13" s="60"/>
      <c r="AYT13" s="60"/>
      <c r="AYU13" s="60"/>
      <c r="AYV13" s="60"/>
      <c r="AYW13" s="60"/>
      <c r="AYX13" s="60"/>
      <c r="AYY13" s="60"/>
      <c r="AYZ13" s="60"/>
      <c r="AZA13" s="60"/>
      <c r="AZB13" s="60"/>
      <c r="AZC13" s="60"/>
      <c r="AZD13" s="60"/>
      <c r="AZE13" s="60"/>
      <c r="AZF13" s="60"/>
      <c r="AZG13" s="60"/>
      <c r="AZH13" s="60"/>
      <c r="AZI13" s="60"/>
      <c r="AZJ13" s="60"/>
      <c r="AZK13" s="60"/>
      <c r="AZL13" s="60"/>
      <c r="AZM13" s="60"/>
      <c r="AZN13" s="60"/>
      <c r="AZO13" s="60"/>
      <c r="AZP13" s="60"/>
      <c r="AZQ13" s="60"/>
      <c r="AZR13" s="60"/>
      <c r="AZS13" s="60"/>
      <c r="AZT13" s="60"/>
      <c r="AZU13" s="60"/>
      <c r="AZV13" s="60"/>
      <c r="AZW13" s="60"/>
      <c r="AZX13" s="60"/>
      <c r="AZY13" s="60"/>
      <c r="AZZ13" s="60"/>
      <c r="BAA13" s="60"/>
      <c r="BAB13" s="60"/>
      <c r="BAC13" s="60"/>
      <c r="BAD13" s="60"/>
      <c r="BAE13" s="60"/>
      <c r="BAF13" s="60"/>
      <c r="BAG13" s="60"/>
      <c r="BAH13" s="60"/>
      <c r="BAI13" s="60"/>
      <c r="BAJ13" s="60"/>
      <c r="BAK13" s="60"/>
      <c r="BAL13" s="60"/>
      <c r="BAM13" s="60"/>
      <c r="BAN13" s="60"/>
      <c r="BAO13" s="60"/>
      <c r="BAP13" s="60"/>
      <c r="BAQ13" s="60"/>
      <c r="BAR13" s="60"/>
      <c r="BAS13" s="60"/>
      <c r="BAT13" s="60"/>
      <c r="BAU13" s="60"/>
      <c r="BAV13" s="60"/>
      <c r="BAW13" s="60"/>
      <c r="BAX13" s="60"/>
      <c r="BAY13" s="60"/>
      <c r="BAZ13" s="60"/>
      <c r="BBA13" s="60"/>
      <c r="BBB13" s="60"/>
      <c r="BBC13" s="60"/>
      <c r="BBD13" s="60"/>
      <c r="BBE13" s="60"/>
      <c r="BBF13" s="60"/>
      <c r="BBG13" s="60"/>
      <c r="BBH13" s="60"/>
      <c r="BBI13" s="60"/>
      <c r="BBJ13" s="60"/>
      <c r="BBK13" s="60"/>
      <c r="BBL13" s="60"/>
      <c r="BBM13" s="60"/>
      <c r="BBN13" s="60"/>
      <c r="BBO13" s="60"/>
      <c r="BBP13" s="60"/>
      <c r="BBQ13" s="60"/>
      <c r="BBR13" s="60"/>
      <c r="BBS13" s="60"/>
      <c r="BBT13" s="60"/>
      <c r="BBU13" s="60"/>
      <c r="BBV13" s="60"/>
      <c r="BBW13" s="60"/>
      <c r="BBX13" s="60"/>
      <c r="BBY13" s="60"/>
      <c r="BBZ13" s="60"/>
      <c r="BCA13" s="60"/>
      <c r="BCB13" s="60"/>
      <c r="BCC13" s="60"/>
      <c r="BCD13" s="60"/>
      <c r="BCE13" s="60"/>
      <c r="BCF13" s="60"/>
      <c r="BCG13" s="60"/>
      <c r="BCH13" s="60"/>
      <c r="BCI13" s="60"/>
      <c r="BCJ13" s="60"/>
      <c r="BCK13" s="60"/>
      <c r="BCL13" s="60"/>
      <c r="BCM13" s="60"/>
      <c r="BCN13" s="60"/>
      <c r="BCO13" s="60"/>
      <c r="BCP13" s="60"/>
      <c r="BCQ13" s="60"/>
      <c r="BCR13" s="60"/>
      <c r="BCS13" s="60"/>
      <c r="BCT13" s="60"/>
      <c r="BCU13" s="60"/>
      <c r="BCV13" s="60"/>
      <c r="BCW13" s="60"/>
      <c r="BCX13" s="60"/>
      <c r="BCY13" s="60"/>
      <c r="BCZ13" s="60"/>
      <c r="BDA13" s="60"/>
      <c r="BDB13" s="60"/>
      <c r="BDC13" s="60"/>
      <c r="BDD13" s="60"/>
      <c r="BDE13" s="60"/>
      <c r="BDF13" s="60"/>
      <c r="BDG13" s="60"/>
      <c r="BDH13" s="60"/>
      <c r="BDI13" s="60"/>
      <c r="BDJ13" s="60"/>
      <c r="BDK13" s="60"/>
      <c r="BDL13" s="60"/>
      <c r="BDM13" s="60"/>
      <c r="BDN13" s="60"/>
      <c r="BDO13" s="60"/>
      <c r="BDP13" s="60"/>
      <c r="BDQ13" s="60"/>
      <c r="BDR13" s="60"/>
      <c r="BDS13" s="60"/>
      <c r="BDT13" s="60"/>
      <c r="BDU13" s="60"/>
      <c r="BDV13" s="60"/>
      <c r="BDW13" s="60"/>
      <c r="BDX13" s="60"/>
      <c r="BDY13" s="60"/>
      <c r="BDZ13" s="60"/>
      <c r="BEA13" s="60"/>
      <c r="BEB13" s="60"/>
      <c r="BEC13" s="60"/>
      <c r="BED13" s="60"/>
      <c r="BEE13" s="60"/>
      <c r="BEF13" s="60"/>
      <c r="BEG13" s="60"/>
      <c r="BEH13" s="60"/>
      <c r="BEI13" s="60"/>
      <c r="BEJ13" s="60"/>
      <c r="BEK13" s="60"/>
      <c r="BEL13" s="60"/>
      <c r="BEM13" s="60"/>
      <c r="BEN13" s="60"/>
      <c r="BEO13" s="60"/>
      <c r="BEP13" s="60"/>
      <c r="BEQ13" s="60"/>
      <c r="BER13" s="60"/>
      <c r="BES13" s="60"/>
      <c r="BET13" s="60"/>
      <c r="BEU13" s="60"/>
      <c r="BEV13" s="60"/>
      <c r="BEW13" s="60"/>
      <c r="BEX13" s="60"/>
      <c r="BEY13" s="60"/>
      <c r="BEZ13" s="60"/>
      <c r="BFA13" s="60"/>
      <c r="BFB13" s="60"/>
      <c r="BFC13" s="60"/>
      <c r="BFD13" s="60"/>
      <c r="BFE13" s="60"/>
      <c r="BFF13" s="60"/>
      <c r="BFG13" s="60"/>
      <c r="BFH13" s="60"/>
      <c r="BFI13" s="60"/>
      <c r="BFJ13" s="60"/>
      <c r="BFK13" s="60"/>
      <c r="BFL13" s="60"/>
      <c r="BFM13" s="60"/>
      <c r="BFN13" s="60"/>
      <c r="BFO13" s="60"/>
      <c r="BFP13" s="60"/>
      <c r="BFQ13" s="60"/>
      <c r="BFR13" s="60"/>
      <c r="BFS13" s="60"/>
      <c r="BFT13" s="60"/>
      <c r="BFU13" s="60"/>
      <c r="BFV13" s="60"/>
      <c r="BFW13" s="60"/>
      <c r="BFX13" s="60"/>
      <c r="BFY13" s="60"/>
      <c r="BFZ13" s="60"/>
      <c r="BGA13" s="60"/>
      <c r="BGB13" s="60"/>
      <c r="BGC13" s="60"/>
      <c r="BGD13" s="60"/>
      <c r="BGE13" s="60"/>
      <c r="BGF13" s="60"/>
      <c r="BGG13" s="60"/>
      <c r="BGH13" s="60"/>
      <c r="BGI13" s="60"/>
      <c r="BGJ13" s="60"/>
      <c r="BGK13" s="60"/>
      <c r="BGL13" s="60"/>
      <c r="BGM13" s="60"/>
      <c r="BGN13" s="60"/>
      <c r="BGO13" s="60"/>
      <c r="BGP13" s="60"/>
      <c r="BGQ13" s="60"/>
      <c r="BGR13" s="60"/>
      <c r="BGS13" s="60"/>
      <c r="BGT13" s="60"/>
      <c r="BGU13" s="60"/>
      <c r="BGV13" s="60"/>
      <c r="BGW13" s="60"/>
      <c r="BGX13" s="60"/>
      <c r="BGY13" s="60"/>
      <c r="BGZ13" s="60"/>
      <c r="BHA13" s="60"/>
      <c r="BHB13" s="60"/>
      <c r="BHC13" s="60"/>
      <c r="BHD13" s="60"/>
      <c r="BHE13" s="60"/>
      <c r="BHF13" s="60"/>
      <c r="BHG13" s="60"/>
      <c r="BHH13" s="60"/>
      <c r="BHI13" s="60"/>
      <c r="BHJ13" s="60"/>
      <c r="BHK13" s="60"/>
      <c r="BHL13" s="60"/>
      <c r="BHM13" s="60"/>
      <c r="BHN13" s="60"/>
      <c r="BHO13" s="60"/>
      <c r="BHP13" s="60"/>
      <c r="BHQ13" s="60"/>
      <c r="BHR13" s="60"/>
      <c r="BHS13" s="60"/>
      <c r="BHT13" s="60"/>
      <c r="BHU13" s="60"/>
      <c r="BHV13" s="60"/>
      <c r="BHW13" s="60"/>
      <c r="BHX13" s="60"/>
      <c r="BHY13" s="60"/>
      <c r="BHZ13" s="60"/>
      <c r="BIA13" s="60"/>
      <c r="BIB13" s="60"/>
      <c r="BIC13" s="60"/>
      <c r="BID13" s="60"/>
      <c r="BIE13" s="60"/>
      <c r="BIF13" s="60"/>
      <c r="BIG13" s="60"/>
      <c r="BIH13" s="60"/>
      <c r="BII13" s="60"/>
      <c r="BIJ13" s="60"/>
      <c r="BIK13" s="60"/>
      <c r="BIL13" s="60"/>
      <c r="BIM13" s="60"/>
      <c r="BIN13" s="60"/>
      <c r="BIO13" s="60"/>
      <c r="BIP13" s="60"/>
      <c r="BIQ13" s="60"/>
      <c r="BIR13" s="60"/>
      <c r="BIS13" s="60"/>
      <c r="BIT13" s="60"/>
      <c r="BIU13" s="60"/>
      <c r="BIV13" s="60"/>
      <c r="BIW13" s="60"/>
      <c r="BIX13" s="60"/>
      <c r="BIY13" s="60"/>
      <c r="BIZ13" s="60"/>
      <c r="BJA13" s="60"/>
      <c r="BJB13" s="60"/>
      <c r="BJC13" s="60"/>
      <c r="BJD13" s="60"/>
      <c r="BJE13" s="60"/>
      <c r="BJF13" s="60"/>
      <c r="BJG13" s="60"/>
      <c r="BJH13" s="60"/>
      <c r="BJI13" s="60"/>
      <c r="BJJ13" s="60"/>
      <c r="BJK13" s="60"/>
      <c r="BJL13" s="60"/>
      <c r="BJM13" s="60"/>
      <c r="BJN13" s="60"/>
      <c r="BJO13" s="60"/>
      <c r="BJP13" s="60"/>
      <c r="BJQ13" s="60"/>
      <c r="BJR13" s="60"/>
      <c r="BJS13" s="60"/>
      <c r="BJT13" s="60"/>
      <c r="BJU13" s="60"/>
      <c r="BJV13" s="60"/>
      <c r="BJW13" s="60"/>
      <c r="BJX13" s="60"/>
      <c r="BJY13" s="60"/>
      <c r="BJZ13" s="60"/>
      <c r="BKA13" s="60"/>
      <c r="BKB13" s="60"/>
      <c r="BKC13" s="60"/>
      <c r="BKD13" s="60"/>
      <c r="BKE13" s="60"/>
      <c r="BKF13" s="60"/>
      <c r="BKG13" s="60"/>
      <c r="BKH13" s="60"/>
      <c r="BKI13" s="60"/>
      <c r="BKJ13" s="60"/>
      <c r="BKK13" s="60"/>
      <c r="BKL13" s="60"/>
      <c r="BKM13" s="60"/>
      <c r="BKN13" s="60"/>
      <c r="BKO13" s="60"/>
      <c r="BKP13" s="60"/>
      <c r="BKQ13" s="60"/>
      <c r="BKR13" s="60"/>
      <c r="BKS13" s="60"/>
      <c r="BKT13" s="60"/>
      <c r="BKU13" s="60"/>
      <c r="BKV13" s="60"/>
      <c r="BKW13" s="60"/>
      <c r="BKX13" s="60"/>
      <c r="BKY13" s="60"/>
      <c r="BKZ13" s="60"/>
      <c r="BLA13" s="60"/>
      <c r="BLB13" s="60"/>
      <c r="BLC13" s="60"/>
      <c r="BLD13" s="60"/>
      <c r="BLE13" s="60"/>
      <c r="BLF13" s="60"/>
      <c r="BLG13" s="60"/>
      <c r="BLH13" s="60"/>
      <c r="BLI13" s="60"/>
      <c r="BLJ13" s="60"/>
      <c r="BLK13" s="60"/>
      <c r="BLL13" s="60"/>
      <c r="BLM13" s="60"/>
      <c r="BLN13" s="60"/>
      <c r="BLO13" s="60"/>
      <c r="BLP13" s="60"/>
      <c r="BLQ13" s="60"/>
      <c r="BLR13" s="60"/>
      <c r="BLS13" s="60"/>
      <c r="BLT13" s="60"/>
      <c r="BLU13" s="60"/>
      <c r="BLV13" s="60"/>
      <c r="BLW13" s="60"/>
      <c r="BLX13" s="60"/>
      <c r="BLY13" s="60"/>
      <c r="BLZ13" s="60"/>
      <c r="BMA13" s="60"/>
      <c r="BMB13" s="60"/>
      <c r="BMC13" s="60"/>
      <c r="BMD13" s="60"/>
      <c r="BME13" s="60"/>
      <c r="BMF13" s="60"/>
      <c r="BMG13" s="60"/>
      <c r="BMH13" s="60"/>
      <c r="BMI13" s="60"/>
      <c r="BMJ13" s="60"/>
      <c r="BMK13" s="60"/>
      <c r="BML13" s="60"/>
      <c r="BMM13" s="60"/>
      <c r="BMN13" s="60"/>
      <c r="BMO13" s="60"/>
      <c r="BMP13" s="60"/>
      <c r="BMQ13" s="60"/>
      <c r="BMR13" s="60"/>
      <c r="BMS13" s="60"/>
      <c r="BMT13" s="60"/>
      <c r="BMU13" s="60"/>
      <c r="BMV13" s="60"/>
      <c r="BMW13" s="60"/>
      <c r="BMX13" s="60"/>
      <c r="BMY13" s="60"/>
      <c r="BMZ13" s="60"/>
      <c r="BNA13" s="60"/>
      <c r="BNB13" s="60"/>
      <c r="BNC13" s="60"/>
      <c r="BND13" s="60"/>
      <c r="BNE13" s="60"/>
      <c r="BNF13" s="60"/>
      <c r="BNG13" s="60"/>
      <c r="BNH13" s="60"/>
      <c r="BNI13" s="60"/>
      <c r="BNJ13" s="60"/>
      <c r="BNK13" s="60"/>
      <c r="BNL13" s="60"/>
      <c r="BNM13" s="60"/>
      <c r="BNN13" s="60"/>
      <c r="BNO13" s="60"/>
      <c r="BNP13" s="60"/>
      <c r="BNQ13" s="60"/>
      <c r="BNR13" s="60"/>
      <c r="BNS13" s="60"/>
      <c r="BNT13" s="60"/>
      <c r="BNU13" s="60"/>
      <c r="BNV13" s="60"/>
      <c r="BNW13" s="60"/>
      <c r="BNX13" s="60"/>
      <c r="BNY13" s="60"/>
      <c r="BNZ13" s="60"/>
      <c r="BOA13" s="60"/>
      <c r="BOB13" s="60"/>
      <c r="BOC13" s="60"/>
      <c r="BOD13" s="60"/>
      <c r="BOE13" s="60"/>
      <c r="BOF13" s="60"/>
      <c r="BOG13" s="60"/>
      <c r="BOH13" s="60"/>
      <c r="BOI13" s="60"/>
      <c r="BOJ13" s="60"/>
      <c r="BOK13" s="60"/>
      <c r="BOL13" s="60"/>
      <c r="BOM13" s="60"/>
      <c r="BON13" s="60"/>
      <c r="BOO13" s="60"/>
      <c r="BOP13" s="60"/>
      <c r="BOQ13" s="60"/>
      <c r="BOR13" s="60"/>
      <c r="BOS13" s="60"/>
      <c r="BOT13" s="60"/>
      <c r="BOU13" s="60"/>
      <c r="BOV13" s="60"/>
      <c r="BOW13" s="60"/>
      <c r="BOX13" s="60"/>
      <c r="BOY13" s="60"/>
      <c r="BOZ13" s="60"/>
      <c r="BPA13" s="60"/>
      <c r="BPB13" s="60"/>
      <c r="BPC13" s="60"/>
      <c r="BPD13" s="60"/>
      <c r="BPE13" s="60"/>
      <c r="BPF13" s="60"/>
      <c r="BPG13" s="60"/>
      <c r="BPH13" s="60"/>
      <c r="BPI13" s="60"/>
      <c r="BPJ13" s="60"/>
      <c r="BPK13" s="60"/>
      <c r="BPL13" s="60"/>
      <c r="BPM13" s="60"/>
      <c r="BPN13" s="60"/>
      <c r="BPO13" s="60"/>
      <c r="BPP13" s="60"/>
      <c r="BPQ13" s="60"/>
      <c r="BPR13" s="60"/>
      <c r="BPS13" s="60"/>
      <c r="BPT13" s="60"/>
      <c r="BPU13" s="60"/>
      <c r="BPV13" s="60"/>
      <c r="BPW13" s="60"/>
      <c r="BPX13" s="60"/>
      <c r="BPY13" s="60"/>
      <c r="BPZ13" s="60"/>
      <c r="BQA13" s="60"/>
      <c r="BQB13" s="60"/>
      <c r="BQC13" s="60"/>
      <c r="BQD13" s="60"/>
      <c r="BQE13" s="60"/>
      <c r="BQF13" s="60"/>
      <c r="BQG13" s="60"/>
      <c r="BQH13" s="60"/>
      <c r="BQI13" s="60"/>
      <c r="BQJ13" s="60"/>
      <c r="BQK13" s="60"/>
      <c r="BQL13" s="60"/>
      <c r="BQM13" s="60"/>
      <c r="BQN13" s="60"/>
      <c r="BQO13" s="60"/>
      <c r="BQP13" s="60"/>
      <c r="BQQ13" s="60"/>
      <c r="BQR13" s="60"/>
      <c r="BQS13" s="60"/>
      <c r="BQT13" s="60"/>
      <c r="BQU13" s="60"/>
      <c r="BQV13" s="60"/>
      <c r="BQW13" s="60"/>
      <c r="BQX13" s="60"/>
      <c r="BQY13" s="60"/>
      <c r="BQZ13" s="60"/>
      <c r="BRA13" s="60"/>
      <c r="BRB13" s="60"/>
      <c r="BRC13" s="60"/>
      <c r="BRD13" s="60"/>
      <c r="BRE13" s="60"/>
      <c r="BRF13" s="60"/>
      <c r="BRG13" s="60"/>
      <c r="BRH13" s="60"/>
      <c r="BRI13" s="60"/>
      <c r="BRJ13" s="60"/>
      <c r="BRK13" s="60"/>
      <c r="BRL13" s="60"/>
      <c r="BRM13" s="60"/>
      <c r="BRN13" s="60"/>
      <c r="BRO13" s="60"/>
      <c r="BRP13" s="60"/>
      <c r="BRQ13" s="60"/>
      <c r="BRR13" s="60"/>
      <c r="BRS13" s="60"/>
      <c r="BRT13" s="60"/>
      <c r="BRU13" s="60"/>
      <c r="BRV13" s="60"/>
      <c r="BRW13" s="60"/>
      <c r="BRX13" s="60"/>
      <c r="BRY13" s="60"/>
      <c r="BRZ13" s="60"/>
      <c r="BSA13" s="60"/>
      <c r="BSB13" s="60"/>
      <c r="BSC13" s="60"/>
      <c r="BSD13" s="60"/>
      <c r="BSE13" s="60"/>
      <c r="BSF13" s="60"/>
      <c r="BSG13" s="60"/>
      <c r="BSH13" s="60"/>
      <c r="BSI13" s="60"/>
      <c r="BSJ13" s="60"/>
      <c r="BSK13" s="60"/>
      <c r="BSL13" s="60"/>
      <c r="BSM13" s="60"/>
      <c r="BSN13" s="60"/>
      <c r="BSO13" s="60"/>
      <c r="BSP13" s="60"/>
      <c r="BSQ13" s="60"/>
      <c r="BSR13" s="60"/>
      <c r="BSS13" s="60"/>
      <c r="BST13" s="60"/>
      <c r="BSU13" s="60"/>
      <c r="BSV13" s="60"/>
      <c r="BSW13" s="60"/>
      <c r="BSX13" s="60"/>
      <c r="BSY13" s="60"/>
      <c r="BSZ13" s="60"/>
      <c r="BTA13" s="60"/>
      <c r="BTB13" s="60"/>
      <c r="BTC13" s="60"/>
      <c r="BTD13" s="60"/>
      <c r="BTE13" s="60"/>
      <c r="BTF13" s="60"/>
      <c r="BTG13" s="60"/>
      <c r="BTH13" s="60"/>
      <c r="BTI13" s="60"/>
      <c r="BTJ13" s="60"/>
      <c r="BTK13" s="60"/>
      <c r="BTL13" s="60"/>
      <c r="BTM13" s="60"/>
      <c r="BTN13" s="60"/>
      <c r="BTO13" s="60"/>
      <c r="BTP13" s="60"/>
      <c r="BTQ13" s="60"/>
      <c r="BTR13" s="60"/>
      <c r="BTS13" s="60"/>
      <c r="BTT13" s="60"/>
      <c r="BTU13" s="60"/>
      <c r="BTV13" s="60"/>
      <c r="BTW13" s="60"/>
      <c r="BTX13" s="60"/>
      <c r="BTY13" s="60"/>
      <c r="BTZ13" s="60"/>
      <c r="BUA13" s="60"/>
      <c r="BUB13" s="60"/>
      <c r="BUC13" s="60"/>
      <c r="BUD13" s="60"/>
      <c r="BUE13" s="60"/>
      <c r="BUF13" s="60"/>
      <c r="BUG13" s="60"/>
      <c r="BUH13" s="60"/>
      <c r="BUI13" s="60"/>
      <c r="BUJ13" s="60"/>
      <c r="BUK13" s="60"/>
      <c r="BUL13" s="60"/>
      <c r="BUM13" s="60"/>
      <c r="BUN13" s="60"/>
      <c r="BUO13" s="60"/>
      <c r="BUP13" s="60"/>
      <c r="BUQ13" s="60"/>
      <c r="BUR13" s="60"/>
      <c r="BUS13" s="60"/>
      <c r="BUT13" s="60"/>
      <c r="BUU13" s="60"/>
      <c r="BUV13" s="60"/>
      <c r="BUW13" s="60"/>
      <c r="BUX13" s="60"/>
      <c r="BUY13" s="60"/>
      <c r="BUZ13" s="60"/>
      <c r="BVA13" s="60"/>
      <c r="BVB13" s="60"/>
      <c r="BVC13" s="60"/>
      <c r="BVD13" s="60"/>
      <c r="BVE13" s="60"/>
      <c r="BVF13" s="60"/>
      <c r="BVG13" s="60"/>
      <c r="BVH13" s="60"/>
      <c r="BVI13" s="60"/>
      <c r="BVJ13" s="60"/>
      <c r="BVK13" s="60"/>
      <c r="BVL13" s="60"/>
      <c r="BVM13" s="60"/>
      <c r="BVN13" s="60"/>
      <c r="BVO13" s="60"/>
      <c r="BVP13" s="60"/>
      <c r="BVQ13" s="60"/>
      <c r="BVR13" s="60"/>
      <c r="BVS13" s="60"/>
      <c r="BVT13" s="60"/>
      <c r="BVU13" s="60"/>
      <c r="BVV13" s="60"/>
      <c r="BVW13" s="60"/>
      <c r="BVX13" s="60"/>
      <c r="BVY13" s="60"/>
      <c r="BVZ13" s="60"/>
      <c r="BWA13" s="60"/>
      <c r="BWB13" s="60"/>
      <c r="BWC13" s="60"/>
      <c r="BWD13" s="60"/>
      <c r="BWE13" s="60"/>
      <c r="BWF13" s="60"/>
      <c r="BWG13" s="60"/>
      <c r="BWH13" s="60"/>
      <c r="BWI13" s="60"/>
      <c r="BWJ13" s="60"/>
      <c r="BWK13" s="60"/>
      <c r="BWL13" s="60"/>
      <c r="BWM13" s="60"/>
      <c r="BWN13" s="60"/>
      <c r="BWO13" s="60"/>
      <c r="BWP13" s="60"/>
      <c r="BWQ13" s="60"/>
      <c r="BWR13" s="60"/>
      <c r="BWS13" s="60"/>
      <c r="BWT13" s="60"/>
      <c r="BWU13" s="60"/>
      <c r="BWV13" s="60"/>
      <c r="BWW13" s="60"/>
      <c r="BWX13" s="60"/>
      <c r="BWY13" s="60"/>
      <c r="BWZ13" s="60"/>
      <c r="BXA13" s="60"/>
      <c r="BXB13" s="60"/>
      <c r="BXC13" s="60"/>
      <c r="BXD13" s="60"/>
      <c r="BXE13" s="60"/>
      <c r="BXF13" s="60"/>
      <c r="BXG13" s="60"/>
      <c r="BXH13" s="60"/>
      <c r="BXI13" s="60"/>
      <c r="BXJ13" s="60"/>
      <c r="BXK13" s="60"/>
      <c r="BXL13" s="60"/>
      <c r="BXM13" s="60"/>
      <c r="BXN13" s="60"/>
      <c r="BXO13" s="60"/>
      <c r="BXP13" s="60"/>
      <c r="BXQ13" s="60"/>
      <c r="BXR13" s="60"/>
      <c r="BXS13" s="60"/>
      <c r="BXT13" s="60"/>
      <c r="BXU13" s="60"/>
      <c r="BXV13" s="60"/>
      <c r="BXW13" s="60"/>
      <c r="BXX13" s="60"/>
      <c r="BXY13" s="60"/>
      <c r="BXZ13" s="60"/>
      <c r="BYA13" s="60"/>
      <c r="BYB13" s="60"/>
      <c r="BYC13" s="60"/>
      <c r="BYD13" s="60"/>
      <c r="BYE13" s="60"/>
      <c r="BYF13" s="60"/>
      <c r="BYG13" s="60"/>
      <c r="BYH13" s="60"/>
      <c r="BYI13" s="60"/>
      <c r="BYJ13" s="60"/>
      <c r="BYK13" s="60"/>
      <c r="BYL13" s="60"/>
      <c r="BYM13" s="60"/>
      <c r="BYN13" s="60"/>
      <c r="BYO13" s="60"/>
      <c r="BYP13" s="60"/>
      <c r="BYQ13" s="60"/>
      <c r="BYR13" s="60"/>
      <c r="BYS13" s="60"/>
      <c r="BYT13" s="60"/>
      <c r="BYU13" s="60"/>
      <c r="BYV13" s="60"/>
      <c r="BYW13" s="60"/>
      <c r="BYX13" s="60"/>
      <c r="BYY13" s="60"/>
      <c r="BYZ13" s="60"/>
      <c r="BZA13" s="60"/>
      <c r="BZB13" s="60"/>
      <c r="BZC13" s="60"/>
      <c r="BZD13" s="60"/>
      <c r="BZE13" s="60"/>
      <c r="BZF13" s="60"/>
      <c r="BZG13" s="60"/>
      <c r="BZH13" s="60"/>
      <c r="BZI13" s="60"/>
      <c r="BZJ13" s="60"/>
      <c r="BZK13" s="60"/>
      <c r="BZL13" s="60"/>
      <c r="BZM13" s="60"/>
      <c r="BZN13" s="60"/>
      <c r="BZO13" s="60"/>
      <c r="BZP13" s="60"/>
      <c r="BZQ13" s="60"/>
      <c r="BZR13" s="60"/>
      <c r="BZS13" s="60"/>
      <c r="BZT13" s="60"/>
      <c r="BZU13" s="60"/>
      <c r="BZV13" s="60"/>
      <c r="BZW13" s="60"/>
      <c r="BZX13" s="60"/>
      <c r="BZY13" s="60"/>
      <c r="BZZ13" s="60"/>
      <c r="CAA13" s="60"/>
      <c r="CAB13" s="60"/>
      <c r="CAC13" s="60"/>
      <c r="CAD13" s="60"/>
      <c r="CAE13" s="60"/>
      <c r="CAF13" s="60"/>
      <c r="CAG13" s="60"/>
      <c r="CAH13" s="60"/>
      <c r="CAI13" s="60"/>
      <c r="CAJ13" s="60"/>
      <c r="CAK13" s="60"/>
      <c r="CAL13" s="60"/>
      <c r="CAM13" s="60"/>
      <c r="CAN13" s="60"/>
      <c r="CAO13" s="60"/>
      <c r="CAP13" s="60"/>
      <c r="CAQ13" s="60"/>
      <c r="CAR13" s="60"/>
      <c r="CAS13" s="60"/>
      <c r="CAT13" s="60"/>
      <c r="CAU13" s="60"/>
      <c r="CAV13" s="60"/>
      <c r="CAW13" s="60"/>
      <c r="CAX13" s="60"/>
      <c r="CAY13" s="60"/>
      <c r="CAZ13" s="60"/>
      <c r="CBA13" s="60"/>
      <c r="CBB13" s="60"/>
      <c r="CBC13" s="60"/>
      <c r="CBD13" s="60"/>
      <c r="CBE13" s="60"/>
      <c r="CBF13" s="60"/>
      <c r="CBG13" s="60"/>
      <c r="CBH13" s="60"/>
      <c r="CBI13" s="60"/>
      <c r="CBJ13" s="60"/>
      <c r="CBK13" s="60"/>
      <c r="CBL13" s="60"/>
      <c r="CBM13" s="60"/>
      <c r="CBN13" s="60"/>
      <c r="CBO13" s="60"/>
      <c r="CBP13" s="60"/>
      <c r="CBQ13" s="60"/>
      <c r="CBR13" s="60"/>
      <c r="CBS13" s="60"/>
      <c r="CBT13" s="60"/>
      <c r="CBU13" s="60"/>
      <c r="CBV13" s="60"/>
      <c r="CBW13" s="60"/>
      <c r="CBX13" s="60"/>
      <c r="CBY13" s="60"/>
      <c r="CBZ13" s="60"/>
      <c r="CCA13" s="60"/>
      <c r="CCB13" s="60"/>
      <c r="CCC13" s="60"/>
      <c r="CCD13" s="60"/>
      <c r="CCE13" s="60"/>
      <c r="CCF13" s="60"/>
      <c r="CCG13" s="60"/>
      <c r="CCH13" s="60"/>
      <c r="CCI13" s="60"/>
      <c r="CCJ13" s="60"/>
      <c r="CCK13" s="60"/>
      <c r="CCL13" s="60"/>
      <c r="CCM13" s="60"/>
      <c r="CCN13" s="60"/>
      <c r="CCO13" s="60"/>
      <c r="CCP13" s="60"/>
      <c r="CCQ13" s="60"/>
      <c r="CCR13" s="60"/>
      <c r="CCS13" s="60"/>
      <c r="CCT13" s="60"/>
      <c r="CCU13" s="60"/>
      <c r="CCV13" s="60"/>
      <c r="CCW13" s="60"/>
      <c r="CCX13" s="60"/>
      <c r="CCY13" s="60"/>
      <c r="CCZ13" s="60"/>
      <c r="CDA13" s="60"/>
      <c r="CDB13" s="60"/>
      <c r="CDC13" s="60"/>
      <c r="CDD13" s="60"/>
      <c r="CDE13" s="60"/>
      <c r="CDF13" s="60"/>
      <c r="CDG13" s="60"/>
      <c r="CDH13" s="60"/>
      <c r="CDI13" s="60"/>
      <c r="CDJ13" s="60"/>
      <c r="CDK13" s="60"/>
      <c r="CDL13" s="60"/>
      <c r="CDM13" s="60"/>
      <c r="CDN13" s="60"/>
      <c r="CDO13" s="60"/>
      <c r="CDP13" s="60"/>
      <c r="CDQ13" s="60"/>
      <c r="CDR13" s="60"/>
      <c r="CDS13" s="60"/>
      <c r="CDT13" s="60"/>
      <c r="CDU13" s="60"/>
      <c r="CDV13" s="60"/>
      <c r="CDW13" s="60"/>
      <c r="CDX13" s="60"/>
      <c r="CDY13" s="60"/>
      <c r="CDZ13" s="60"/>
      <c r="CEA13" s="60"/>
      <c r="CEB13" s="60"/>
      <c r="CEC13" s="60"/>
      <c r="CED13" s="60"/>
      <c r="CEE13" s="60"/>
      <c r="CEF13" s="60"/>
      <c r="CEG13" s="60"/>
      <c r="CEH13" s="60"/>
      <c r="CEI13" s="60"/>
      <c r="CEJ13" s="60"/>
      <c r="CEK13" s="60"/>
      <c r="CEL13" s="60"/>
      <c r="CEM13" s="60"/>
      <c r="CEN13" s="60"/>
      <c r="CEO13" s="60"/>
      <c r="CEP13" s="60"/>
      <c r="CEQ13" s="60"/>
      <c r="CER13" s="60"/>
      <c r="CES13" s="60"/>
      <c r="CET13" s="60"/>
      <c r="CEU13" s="60"/>
      <c r="CEV13" s="60"/>
      <c r="CEW13" s="60"/>
      <c r="CEX13" s="60"/>
      <c r="CEY13" s="60"/>
      <c r="CEZ13" s="60"/>
      <c r="CFA13" s="60"/>
      <c r="CFB13" s="60"/>
      <c r="CFC13" s="60"/>
      <c r="CFD13" s="60"/>
      <c r="CFE13" s="60"/>
      <c r="CFF13" s="60"/>
      <c r="CFG13" s="60"/>
      <c r="CFH13" s="60"/>
      <c r="CFI13" s="60"/>
      <c r="CFJ13" s="60"/>
      <c r="CFK13" s="60"/>
      <c r="CFL13" s="60"/>
      <c r="CFM13" s="60"/>
      <c r="CFN13" s="60"/>
      <c r="CFO13" s="60"/>
      <c r="CFP13" s="60"/>
      <c r="CFQ13" s="60"/>
      <c r="CFR13" s="60"/>
      <c r="CFS13" s="60"/>
      <c r="CFT13" s="60"/>
      <c r="CFU13" s="60"/>
      <c r="CFV13" s="60"/>
      <c r="CFW13" s="60"/>
      <c r="CFX13" s="60"/>
      <c r="CFY13" s="60"/>
      <c r="CFZ13" s="60"/>
      <c r="CGA13" s="60"/>
      <c r="CGB13" s="60"/>
      <c r="CGC13" s="60"/>
      <c r="CGD13" s="60"/>
      <c r="CGE13" s="60"/>
      <c r="CGF13" s="60"/>
      <c r="CGG13" s="60"/>
      <c r="CGH13" s="60"/>
      <c r="CGI13" s="60"/>
      <c r="CGJ13" s="60"/>
      <c r="CGK13" s="60"/>
      <c r="CGL13" s="60"/>
      <c r="CGM13" s="60"/>
      <c r="CGN13" s="60"/>
      <c r="CGO13" s="60"/>
      <c r="CGP13" s="60"/>
      <c r="CGQ13" s="60"/>
      <c r="CGR13" s="60"/>
      <c r="CGS13" s="60"/>
      <c r="CGT13" s="60"/>
      <c r="CGU13" s="60"/>
      <c r="CGV13" s="60"/>
      <c r="CGW13" s="60"/>
      <c r="CGX13" s="60"/>
      <c r="CGY13" s="60"/>
      <c r="CGZ13" s="60"/>
      <c r="CHA13" s="60"/>
      <c r="CHB13" s="60"/>
      <c r="CHC13" s="60"/>
      <c r="CHD13" s="60"/>
      <c r="CHE13" s="60"/>
      <c r="CHF13" s="60"/>
      <c r="CHG13" s="60"/>
      <c r="CHH13" s="60"/>
      <c r="CHI13" s="60"/>
      <c r="CHJ13" s="60"/>
      <c r="CHK13" s="60"/>
      <c r="CHL13" s="60"/>
      <c r="CHM13" s="60"/>
      <c r="CHN13" s="60"/>
      <c r="CHO13" s="60"/>
      <c r="CHP13" s="60"/>
      <c r="CHQ13" s="60"/>
      <c r="CHR13" s="60"/>
      <c r="CHS13" s="60"/>
      <c r="CHT13" s="60"/>
      <c r="CHU13" s="60"/>
      <c r="CHV13" s="60"/>
      <c r="CHW13" s="60"/>
      <c r="CHX13" s="60"/>
      <c r="CHY13" s="60"/>
      <c r="CHZ13" s="60"/>
      <c r="CIA13" s="60"/>
      <c r="CIB13" s="60"/>
      <c r="CIC13" s="60"/>
      <c r="CID13" s="60"/>
      <c r="CIE13" s="60"/>
      <c r="CIF13" s="60"/>
      <c r="CIG13" s="60"/>
      <c r="CIH13" s="60"/>
      <c r="CII13" s="60"/>
      <c r="CIJ13" s="60"/>
      <c r="CIK13" s="60"/>
      <c r="CIL13" s="60"/>
      <c r="CIM13" s="60"/>
      <c r="CIN13" s="60"/>
      <c r="CIO13" s="60"/>
      <c r="CIP13" s="60"/>
      <c r="CIQ13" s="60"/>
      <c r="CIR13" s="60"/>
      <c r="CIS13" s="60"/>
      <c r="CIT13" s="60"/>
      <c r="CIU13" s="60"/>
      <c r="CIV13" s="60"/>
      <c r="CIW13" s="60"/>
      <c r="CIX13" s="60"/>
      <c r="CIY13" s="60"/>
      <c r="CIZ13" s="60"/>
      <c r="CJA13" s="60"/>
      <c r="CJB13" s="60"/>
      <c r="CJC13" s="60"/>
      <c r="CJD13" s="60"/>
      <c r="CJE13" s="60"/>
      <c r="CJF13" s="60"/>
      <c r="CJG13" s="60"/>
      <c r="CJH13" s="60"/>
      <c r="CJI13" s="60"/>
      <c r="CJJ13" s="60"/>
      <c r="CJK13" s="60"/>
      <c r="CJL13" s="60"/>
      <c r="CJM13" s="60"/>
      <c r="CJN13" s="60"/>
      <c r="CJO13" s="60"/>
      <c r="CJP13" s="60"/>
      <c r="CJQ13" s="60"/>
      <c r="CJR13" s="60"/>
      <c r="CJS13" s="60"/>
      <c r="CJT13" s="60"/>
      <c r="CJU13" s="60"/>
      <c r="CJV13" s="60"/>
      <c r="CJW13" s="60"/>
      <c r="CJX13" s="60"/>
      <c r="CJY13" s="60"/>
      <c r="CJZ13" s="60"/>
      <c r="CKA13" s="60"/>
      <c r="CKB13" s="60"/>
      <c r="CKC13" s="60"/>
      <c r="CKD13" s="60"/>
      <c r="CKE13" s="60"/>
      <c r="CKF13" s="60"/>
      <c r="CKG13" s="60"/>
      <c r="CKH13" s="60"/>
      <c r="CKI13" s="60"/>
      <c r="CKJ13" s="60"/>
      <c r="CKK13" s="60"/>
      <c r="CKL13" s="60"/>
      <c r="CKM13" s="60"/>
      <c r="CKN13" s="60"/>
      <c r="CKO13" s="60"/>
      <c r="CKP13" s="60"/>
      <c r="CKQ13" s="60"/>
      <c r="CKR13" s="60"/>
      <c r="CKS13" s="60"/>
      <c r="CKT13" s="60"/>
      <c r="CKU13" s="60"/>
      <c r="CKV13" s="60"/>
      <c r="CKW13" s="60"/>
      <c r="CKX13" s="60"/>
      <c r="CKY13" s="60"/>
      <c r="CKZ13" s="60"/>
      <c r="CLA13" s="60"/>
      <c r="CLB13" s="60"/>
      <c r="CLC13" s="60"/>
      <c r="CLD13" s="60"/>
      <c r="CLE13" s="60"/>
      <c r="CLF13" s="60"/>
      <c r="CLG13" s="60"/>
      <c r="CLH13" s="60"/>
      <c r="CLI13" s="60"/>
      <c r="CLJ13" s="60"/>
      <c r="CLK13" s="60"/>
      <c r="CLL13" s="60"/>
      <c r="CLM13" s="60"/>
      <c r="CLN13" s="60"/>
      <c r="CLO13" s="60"/>
      <c r="CLP13" s="60"/>
      <c r="CLQ13" s="60"/>
      <c r="CLR13" s="60"/>
      <c r="CLS13" s="60"/>
      <c r="CLT13" s="60"/>
      <c r="CLU13" s="60"/>
      <c r="CLV13" s="60"/>
      <c r="CLW13" s="60"/>
      <c r="CLX13" s="60"/>
      <c r="CLY13" s="60"/>
      <c r="CLZ13" s="60"/>
      <c r="CMA13" s="60"/>
      <c r="CMB13" s="60"/>
      <c r="CMC13" s="60"/>
      <c r="CMD13" s="60"/>
      <c r="CME13" s="60"/>
      <c r="CMF13" s="60"/>
      <c r="CMG13" s="60"/>
      <c r="CMH13" s="60"/>
      <c r="CMI13" s="60"/>
      <c r="CMJ13" s="60"/>
      <c r="CMK13" s="60"/>
      <c r="CML13" s="60"/>
      <c r="CMM13" s="60"/>
      <c r="CMN13" s="60"/>
      <c r="CMO13" s="60"/>
      <c r="CMP13" s="60"/>
      <c r="CMQ13" s="60"/>
      <c r="CMR13" s="60"/>
      <c r="CMS13" s="60"/>
      <c r="CMT13" s="60"/>
      <c r="CMU13" s="60"/>
      <c r="CMV13" s="60"/>
      <c r="CMW13" s="60"/>
      <c r="CMX13" s="60"/>
      <c r="CMY13" s="60"/>
      <c r="CMZ13" s="60"/>
      <c r="CNA13" s="60"/>
      <c r="CNB13" s="60"/>
      <c r="CNC13" s="60"/>
      <c r="CND13" s="60"/>
      <c r="CNE13" s="60"/>
      <c r="CNF13" s="60"/>
      <c r="CNG13" s="60"/>
      <c r="CNH13" s="60"/>
      <c r="CNI13" s="60"/>
      <c r="CNJ13" s="60"/>
      <c r="CNK13" s="60"/>
      <c r="CNL13" s="60"/>
      <c r="CNM13" s="60"/>
      <c r="CNN13" s="60"/>
      <c r="CNO13" s="60"/>
      <c r="CNP13" s="60"/>
      <c r="CNQ13" s="60"/>
      <c r="CNR13" s="60"/>
      <c r="CNS13" s="60"/>
      <c r="CNT13" s="60"/>
      <c r="CNU13" s="60"/>
      <c r="CNV13" s="60"/>
      <c r="CNW13" s="60"/>
      <c r="CNX13" s="60"/>
      <c r="CNY13" s="60"/>
      <c r="CNZ13" s="60"/>
      <c r="COA13" s="60"/>
      <c r="COB13" s="60"/>
      <c r="COC13" s="60"/>
      <c r="COD13" s="60"/>
      <c r="COE13" s="60"/>
      <c r="COF13" s="60"/>
      <c r="COG13" s="60"/>
      <c r="COH13" s="60"/>
      <c r="COI13" s="60"/>
      <c r="COJ13" s="60"/>
      <c r="COK13" s="60"/>
      <c r="COL13" s="60"/>
      <c r="COM13" s="60"/>
      <c r="CON13" s="60"/>
      <c r="COO13" s="60"/>
      <c r="COP13" s="60"/>
      <c r="COQ13" s="60"/>
      <c r="COR13" s="60"/>
      <c r="COS13" s="60"/>
      <c r="COT13" s="60"/>
      <c r="COU13" s="60"/>
      <c r="COV13" s="60"/>
      <c r="COW13" s="60"/>
      <c r="COX13" s="60"/>
      <c r="COY13" s="60"/>
      <c r="COZ13" s="60"/>
      <c r="CPA13" s="60"/>
      <c r="CPB13" s="60"/>
      <c r="CPC13" s="60"/>
      <c r="CPD13" s="60"/>
      <c r="CPE13" s="60"/>
      <c r="CPF13" s="60"/>
      <c r="CPG13" s="60"/>
      <c r="CPH13" s="60"/>
      <c r="CPI13" s="60"/>
      <c r="CPJ13" s="60"/>
      <c r="CPK13" s="60"/>
      <c r="CPL13" s="60"/>
      <c r="CPM13" s="60"/>
      <c r="CPN13" s="60"/>
      <c r="CPO13" s="60"/>
      <c r="CPP13" s="60"/>
      <c r="CPQ13" s="60"/>
      <c r="CPR13" s="60"/>
      <c r="CPS13" s="60"/>
      <c r="CPT13" s="60"/>
      <c r="CPU13" s="60"/>
      <c r="CPV13" s="60"/>
      <c r="CPW13" s="60"/>
      <c r="CPX13" s="60"/>
      <c r="CPY13" s="60"/>
      <c r="CPZ13" s="60"/>
      <c r="CQA13" s="60"/>
      <c r="CQB13" s="60"/>
      <c r="CQC13" s="60"/>
      <c r="CQD13" s="60"/>
      <c r="CQE13" s="60"/>
      <c r="CQF13" s="60"/>
      <c r="CQG13" s="60"/>
      <c r="CQH13" s="60"/>
      <c r="CQI13" s="60"/>
      <c r="CQJ13" s="60"/>
      <c r="CQK13" s="60"/>
      <c r="CQL13" s="60"/>
      <c r="CQM13" s="60"/>
      <c r="CQN13" s="60"/>
      <c r="CQO13" s="60"/>
      <c r="CQP13" s="60"/>
      <c r="CQQ13" s="60"/>
      <c r="CQR13" s="60"/>
      <c r="CQS13" s="60"/>
      <c r="CQT13" s="60"/>
      <c r="CQU13" s="60"/>
      <c r="CQV13" s="60"/>
      <c r="CQW13" s="60"/>
      <c r="CQX13" s="60"/>
      <c r="CQY13" s="60"/>
      <c r="CQZ13" s="60"/>
      <c r="CRA13" s="60"/>
      <c r="CRB13" s="60"/>
      <c r="CRC13" s="60"/>
      <c r="CRD13" s="60"/>
      <c r="CRE13" s="60"/>
      <c r="CRF13" s="60"/>
      <c r="CRG13" s="60"/>
      <c r="CRH13" s="60"/>
      <c r="CRI13" s="60"/>
      <c r="CRJ13" s="60"/>
      <c r="CRK13" s="60"/>
      <c r="CRL13" s="60"/>
      <c r="CRM13" s="60"/>
      <c r="CRN13" s="60"/>
      <c r="CRO13" s="60"/>
      <c r="CRP13" s="60"/>
      <c r="CRQ13" s="60"/>
      <c r="CRR13" s="60"/>
      <c r="CRS13" s="60"/>
      <c r="CRT13" s="60"/>
      <c r="CRU13" s="60"/>
      <c r="CRV13" s="60"/>
      <c r="CRW13" s="60"/>
      <c r="CRX13" s="60"/>
      <c r="CRY13" s="60"/>
      <c r="CRZ13" s="60"/>
      <c r="CSA13" s="60"/>
      <c r="CSB13" s="60"/>
      <c r="CSC13" s="60"/>
      <c r="CSD13" s="60"/>
      <c r="CSE13" s="60"/>
      <c r="CSF13" s="60"/>
      <c r="CSG13" s="60"/>
      <c r="CSH13" s="60"/>
      <c r="CSI13" s="60"/>
      <c r="CSJ13" s="60"/>
      <c r="CSK13" s="60"/>
      <c r="CSL13" s="60"/>
      <c r="CSM13" s="60"/>
      <c r="CSN13" s="60"/>
      <c r="CSO13" s="60"/>
      <c r="CSP13" s="60"/>
      <c r="CSQ13" s="60"/>
      <c r="CSR13" s="60"/>
      <c r="CSS13" s="60"/>
      <c r="CST13" s="60"/>
      <c r="CSU13" s="60"/>
      <c r="CSV13" s="60"/>
      <c r="CSW13" s="60"/>
      <c r="CSX13" s="60"/>
      <c r="CSY13" s="60"/>
      <c r="CSZ13" s="60"/>
      <c r="CTA13" s="60"/>
      <c r="CTB13" s="60"/>
      <c r="CTC13" s="60"/>
      <c r="CTD13" s="60"/>
      <c r="CTE13" s="60"/>
      <c r="CTF13" s="60"/>
      <c r="CTG13" s="60"/>
      <c r="CTH13" s="60"/>
      <c r="CTI13" s="60"/>
      <c r="CTJ13" s="60"/>
      <c r="CTK13" s="60"/>
      <c r="CTL13" s="60"/>
      <c r="CTM13" s="60"/>
      <c r="CTN13" s="60"/>
      <c r="CTO13" s="60"/>
      <c r="CTP13" s="60"/>
      <c r="CTQ13" s="60"/>
      <c r="CTR13" s="60"/>
      <c r="CTS13" s="60"/>
      <c r="CTT13" s="60"/>
      <c r="CTU13" s="60"/>
      <c r="CTV13" s="60"/>
      <c r="CTW13" s="60"/>
      <c r="CTX13" s="60"/>
      <c r="CTY13" s="60"/>
      <c r="CTZ13" s="60"/>
      <c r="CUA13" s="60"/>
      <c r="CUB13" s="60"/>
      <c r="CUC13" s="60"/>
      <c r="CUD13" s="60"/>
      <c r="CUE13" s="60"/>
      <c r="CUF13" s="60"/>
      <c r="CUG13" s="60"/>
      <c r="CUH13" s="60"/>
      <c r="CUI13" s="60"/>
      <c r="CUJ13" s="60"/>
      <c r="CUK13" s="60"/>
      <c r="CUL13" s="60"/>
      <c r="CUM13" s="60"/>
      <c r="CUN13" s="60"/>
      <c r="CUO13" s="60"/>
      <c r="CUP13" s="60"/>
      <c r="CUQ13" s="60"/>
      <c r="CUR13" s="60"/>
      <c r="CUS13" s="60"/>
      <c r="CUT13" s="60"/>
      <c r="CUU13" s="60"/>
      <c r="CUV13" s="60"/>
      <c r="CUW13" s="60"/>
      <c r="CUX13" s="60"/>
      <c r="CUY13" s="60"/>
      <c r="CUZ13" s="60"/>
      <c r="CVA13" s="60"/>
      <c r="CVB13" s="60"/>
      <c r="CVC13" s="60"/>
      <c r="CVD13" s="60"/>
      <c r="CVE13" s="60"/>
      <c r="CVF13" s="60"/>
      <c r="CVG13" s="60"/>
      <c r="CVH13" s="60"/>
      <c r="CVI13" s="60"/>
      <c r="CVJ13" s="60"/>
      <c r="CVK13" s="60"/>
      <c r="CVL13" s="60"/>
      <c r="CVM13" s="60"/>
      <c r="CVN13" s="60"/>
      <c r="CVO13" s="60"/>
      <c r="CVP13" s="60"/>
      <c r="CVQ13" s="60"/>
      <c r="CVR13" s="60"/>
      <c r="CVS13" s="60"/>
      <c r="CVT13" s="60"/>
      <c r="CVU13" s="60"/>
      <c r="CVV13" s="60"/>
      <c r="CVW13" s="60"/>
      <c r="CVX13" s="60"/>
      <c r="CVY13" s="60"/>
      <c r="CVZ13" s="60"/>
      <c r="CWA13" s="60"/>
      <c r="CWB13" s="60"/>
      <c r="CWC13" s="60"/>
      <c r="CWD13" s="60"/>
      <c r="CWE13" s="60"/>
      <c r="CWF13" s="60"/>
      <c r="CWG13" s="60"/>
      <c r="CWH13" s="60"/>
      <c r="CWI13" s="60"/>
      <c r="CWJ13" s="60"/>
      <c r="CWK13" s="60"/>
      <c r="CWL13" s="60"/>
      <c r="CWM13" s="60"/>
      <c r="CWN13" s="60"/>
      <c r="CWO13" s="60"/>
      <c r="CWP13" s="60"/>
      <c r="CWQ13" s="60"/>
      <c r="CWR13" s="60"/>
      <c r="CWS13" s="60"/>
      <c r="CWT13" s="60"/>
      <c r="CWU13" s="60"/>
      <c r="CWV13" s="60"/>
      <c r="CWW13" s="60"/>
      <c r="CWX13" s="60"/>
      <c r="CWY13" s="60"/>
      <c r="CWZ13" s="60"/>
      <c r="CXA13" s="60"/>
      <c r="CXB13" s="60"/>
      <c r="CXC13" s="60"/>
      <c r="CXD13" s="60"/>
      <c r="CXE13" s="60"/>
      <c r="CXF13" s="60"/>
      <c r="CXG13" s="60"/>
      <c r="CXH13" s="60"/>
      <c r="CXI13" s="60"/>
      <c r="CXJ13" s="60"/>
      <c r="CXK13" s="60"/>
      <c r="CXL13" s="60"/>
      <c r="CXM13" s="60"/>
      <c r="CXN13" s="60"/>
      <c r="CXO13" s="60"/>
      <c r="CXP13" s="60"/>
      <c r="CXQ13" s="60"/>
      <c r="CXR13" s="60"/>
      <c r="CXS13" s="60"/>
      <c r="CXT13" s="60"/>
      <c r="CXU13" s="60"/>
      <c r="CXV13" s="60"/>
      <c r="CXW13" s="60"/>
      <c r="CXX13" s="60"/>
      <c r="CXY13" s="60"/>
      <c r="CXZ13" s="60"/>
      <c r="CYA13" s="60"/>
      <c r="CYB13" s="60"/>
      <c r="CYC13" s="60"/>
      <c r="CYD13" s="60"/>
      <c r="CYE13" s="60"/>
      <c r="CYF13" s="60"/>
      <c r="CYG13" s="60"/>
      <c r="CYH13" s="60"/>
      <c r="CYI13" s="60"/>
      <c r="CYJ13" s="60"/>
      <c r="CYK13" s="60"/>
      <c r="CYL13" s="60"/>
      <c r="CYM13" s="60"/>
      <c r="CYN13" s="60"/>
      <c r="CYO13" s="60"/>
      <c r="CYP13" s="60"/>
      <c r="CYQ13" s="60"/>
      <c r="CYR13" s="60"/>
      <c r="CYS13" s="60"/>
      <c r="CYT13" s="60"/>
      <c r="CYU13" s="60"/>
      <c r="CYV13" s="60"/>
      <c r="CYW13" s="60"/>
      <c r="CYX13" s="60"/>
      <c r="CYY13" s="60"/>
      <c r="CYZ13" s="60"/>
      <c r="CZA13" s="60"/>
      <c r="CZB13" s="60"/>
      <c r="CZC13" s="60"/>
      <c r="CZD13" s="60"/>
      <c r="CZE13" s="60"/>
      <c r="CZF13" s="60"/>
      <c r="CZG13" s="60"/>
      <c r="CZH13" s="60"/>
      <c r="CZI13" s="60"/>
      <c r="CZJ13" s="60"/>
      <c r="CZK13" s="60"/>
      <c r="CZL13" s="60"/>
      <c r="CZM13" s="60"/>
      <c r="CZN13" s="60"/>
      <c r="CZO13" s="60"/>
      <c r="CZP13" s="60"/>
      <c r="CZQ13" s="60"/>
      <c r="CZR13" s="60"/>
      <c r="CZS13" s="60"/>
      <c r="CZT13" s="60"/>
      <c r="CZU13" s="60"/>
      <c r="CZV13" s="60"/>
      <c r="CZW13" s="60"/>
      <c r="CZX13" s="60"/>
      <c r="CZY13" s="60"/>
      <c r="CZZ13" s="60"/>
      <c r="DAA13" s="60"/>
      <c r="DAB13" s="60"/>
      <c r="DAC13" s="60"/>
      <c r="DAD13" s="60"/>
      <c r="DAE13" s="60"/>
      <c r="DAF13" s="60"/>
      <c r="DAG13" s="60"/>
      <c r="DAH13" s="60"/>
      <c r="DAI13" s="60"/>
      <c r="DAJ13" s="60"/>
      <c r="DAK13" s="60"/>
      <c r="DAL13" s="60"/>
      <c r="DAM13" s="60"/>
      <c r="DAN13" s="60"/>
      <c r="DAO13" s="60"/>
      <c r="DAP13" s="60"/>
      <c r="DAQ13" s="60"/>
      <c r="DAR13" s="60"/>
      <c r="DAS13" s="60"/>
      <c r="DAT13" s="60"/>
      <c r="DAU13" s="60"/>
      <c r="DAV13" s="60"/>
      <c r="DAW13" s="60"/>
      <c r="DAX13" s="60"/>
      <c r="DAY13" s="60"/>
      <c r="DAZ13" s="60"/>
      <c r="DBA13" s="60"/>
      <c r="DBB13" s="60"/>
      <c r="DBC13" s="60"/>
      <c r="DBD13" s="60"/>
      <c r="DBE13" s="60"/>
      <c r="DBF13" s="60"/>
      <c r="DBG13" s="60"/>
      <c r="DBH13" s="60"/>
      <c r="DBI13" s="60"/>
      <c r="DBJ13" s="60"/>
      <c r="DBK13" s="60"/>
      <c r="DBL13" s="60"/>
      <c r="DBM13" s="60"/>
      <c r="DBN13" s="60"/>
      <c r="DBO13" s="60"/>
      <c r="DBP13" s="60"/>
      <c r="DBQ13" s="60"/>
      <c r="DBR13" s="60"/>
      <c r="DBS13" s="60"/>
      <c r="DBT13" s="60"/>
      <c r="DBU13" s="60"/>
      <c r="DBV13" s="60"/>
      <c r="DBW13" s="60"/>
      <c r="DBX13" s="60"/>
      <c r="DBY13" s="60"/>
      <c r="DBZ13" s="60"/>
      <c r="DCA13" s="60"/>
      <c r="DCB13" s="60"/>
      <c r="DCC13" s="60"/>
      <c r="DCD13" s="60"/>
      <c r="DCE13" s="60"/>
      <c r="DCF13" s="60"/>
      <c r="DCG13" s="60"/>
      <c r="DCH13" s="60"/>
      <c r="DCI13" s="60"/>
      <c r="DCJ13" s="60"/>
      <c r="DCK13" s="60"/>
      <c r="DCL13" s="60"/>
      <c r="DCM13" s="60"/>
      <c r="DCN13" s="60"/>
      <c r="DCO13" s="60"/>
      <c r="DCP13" s="60"/>
      <c r="DCQ13" s="60"/>
      <c r="DCR13" s="60"/>
      <c r="DCS13" s="60"/>
      <c r="DCT13" s="60"/>
      <c r="DCU13" s="60"/>
      <c r="DCV13" s="60"/>
      <c r="DCW13" s="60"/>
      <c r="DCX13" s="60"/>
      <c r="DCY13" s="60"/>
      <c r="DCZ13" s="60"/>
      <c r="DDA13" s="60"/>
      <c r="DDB13" s="60"/>
      <c r="DDC13" s="60"/>
      <c r="DDD13" s="60"/>
      <c r="DDE13" s="60"/>
      <c r="DDF13" s="60"/>
      <c r="DDG13" s="60"/>
      <c r="DDH13" s="60"/>
      <c r="DDI13" s="60"/>
      <c r="DDJ13" s="60"/>
      <c r="DDK13" s="60"/>
      <c r="DDL13" s="60"/>
      <c r="DDM13" s="60"/>
      <c r="DDN13" s="60"/>
      <c r="DDO13" s="60"/>
      <c r="DDP13" s="60"/>
      <c r="DDQ13" s="60"/>
      <c r="DDR13" s="60"/>
      <c r="DDS13" s="60"/>
      <c r="DDT13" s="60"/>
      <c r="DDU13" s="60"/>
      <c r="DDV13" s="60"/>
      <c r="DDW13" s="60"/>
      <c r="DDX13" s="60"/>
      <c r="DDY13" s="60"/>
      <c r="DDZ13" s="60"/>
      <c r="DEA13" s="60"/>
      <c r="DEB13" s="60"/>
      <c r="DEC13" s="60"/>
      <c r="DED13" s="60"/>
      <c r="DEE13" s="60"/>
      <c r="DEF13" s="60"/>
      <c r="DEG13" s="60"/>
      <c r="DEH13" s="60"/>
      <c r="DEI13" s="60"/>
      <c r="DEJ13" s="60"/>
      <c r="DEK13" s="60"/>
      <c r="DEL13" s="60"/>
      <c r="DEM13" s="60"/>
      <c r="DEN13" s="60"/>
      <c r="DEO13" s="60"/>
      <c r="DEP13" s="60"/>
      <c r="DEQ13" s="60"/>
      <c r="DER13" s="60"/>
      <c r="DES13" s="60"/>
      <c r="DET13" s="60"/>
      <c r="DEU13" s="60"/>
      <c r="DEV13" s="60"/>
      <c r="DEW13" s="60"/>
      <c r="DEX13" s="60"/>
      <c r="DEY13" s="60"/>
      <c r="DEZ13" s="60"/>
      <c r="DFA13" s="60"/>
      <c r="DFB13" s="60"/>
      <c r="DFC13" s="60"/>
      <c r="DFD13" s="60"/>
      <c r="DFE13" s="60"/>
      <c r="DFF13" s="60"/>
      <c r="DFG13" s="60"/>
      <c r="DFH13" s="60"/>
      <c r="DFI13" s="60"/>
      <c r="DFJ13" s="60"/>
      <c r="DFK13" s="60"/>
      <c r="DFL13" s="60"/>
      <c r="DFM13" s="60"/>
      <c r="DFN13" s="60"/>
      <c r="DFO13" s="60"/>
      <c r="DFP13" s="60"/>
      <c r="DFQ13" s="60"/>
      <c r="DFR13" s="60"/>
      <c r="DFS13" s="60"/>
      <c r="DFT13" s="60"/>
      <c r="DFU13" s="60"/>
      <c r="DFV13" s="60"/>
      <c r="DFW13" s="60"/>
      <c r="DFX13" s="60"/>
      <c r="DFY13" s="60"/>
      <c r="DFZ13" s="60"/>
      <c r="DGA13" s="60"/>
      <c r="DGB13" s="60"/>
      <c r="DGC13" s="60"/>
      <c r="DGD13" s="60"/>
      <c r="DGE13" s="60"/>
      <c r="DGF13" s="60"/>
      <c r="DGG13" s="60"/>
      <c r="DGH13" s="60"/>
      <c r="DGI13" s="60"/>
      <c r="DGJ13" s="60"/>
      <c r="DGK13" s="60"/>
      <c r="DGL13" s="60"/>
      <c r="DGM13" s="60"/>
      <c r="DGN13" s="60"/>
      <c r="DGO13" s="60"/>
      <c r="DGP13" s="60"/>
      <c r="DGQ13" s="60"/>
      <c r="DGR13" s="60"/>
      <c r="DGS13" s="60"/>
      <c r="DGT13" s="60"/>
      <c r="DGU13" s="60"/>
      <c r="DGV13" s="60"/>
      <c r="DGW13" s="60"/>
      <c r="DGX13" s="60"/>
      <c r="DGY13" s="60"/>
      <c r="DGZ13" s="60"/>
      <c r="DHA13" s="60"/>
      <c r="DHB13" s="60"/>
      <c r="DHC13" s="60"/>
      <c r="DHD13" s="60"/>
      <c r="DHE13" s="60"/>
      <c r="DHF13" s="60"/>
      <c r="DHG13" s="60"/>
      <c r="DHH13" s="60"/>
      <c r="DHI13" s="60"/>
      <c r="DHJ13" s="60"/>
      <c r="DHK13" s="60"/>
      <c r="DHL13" s="60"/>
      <c r="DHM13" s="60"/>
      <c r="DHN13" s="60"/>
      <c r="DHO13" s="60"/>
      <c r="DHP13" s="60"/>
      <c r="DHQ13" s="60"/>
      <c r="DHR13" s="60"/>
      <c r="DHS13" s="60"/>
      <c r="DHT13" s="60"/>
      <c r="DHU13" s="60"/>
      <c r="DHV13" s="60"/>
      <c r="DHW13" s="60"/>
      <c r="DHX13" s="60"/>
      <c r="DHY13" s="60"/>
      <c r="DHZ13" s="60"/>
      <c r="DIA13" s="60"/>
      <c r="DIB13" s="60"/>
      <c r="DIC13" s="60"/>
      <c r="DID13" s="60"/>
      <c r="DIE13" s="60"/>
      <c r="DIF13" s="60"/>
      <c r="DIG13" s="60"/>
      <c r="DIH13" s="60"/>
      <c r="DII13" s="60"/>
      <c r="DIJ13" s="60"/>
      <c r="DIK13" s="60"/>
      <c r="DIL13" s="60"/>
      <c r="DIM13" s="60"/>
      <c r="DIN13" s="60"/>
      <c r="DIO13" s="60"/>
      <c r="DIP13" s="60"/>
      <c r="DIQ13" s="60"/>
      <c r="DIR13" s="60"/>
      <c r="DIS13" s="60"/>
      <c r="DIT13" s="60"/>
      <c r="DIU13" s="60"/>
      <c r="DIV13" s="60"/>
      <c r="DIW13" s="60"/>
      <c r="DIX13" s="60"/>
      <c r="DIY13" s="60"/>
      <c r="DIZ13" s="60"/>
      <c r="DJA13" s="60"/>
      <c r="DJB13" s="60"/>
      <c r="DJC13" s="60"/>
      <c r="DJD13" s="60"/>
      <c r="DJE13" s="60"/>
      <c r="DJF13" s="60"/>
      <c r="DJG13" s="60"/>
      <c r="DJH13" s="60"/>
      <c r="DJI13" s="60"/>
      <c r="DJJ13" s="60"/>
      <c r="DJK13" s="60"/>
      <c r="DJL13" s="60"/>
      <c r="DJM13" s="60"/>
      <c r="DJN13" s="60"/>
      <c r="DJO13" s="60"/>
      <c r="DJP13" s="60"/>
      <c r="DJQ13" s="60"/>
      <c r="DJR13" s="60"/>
      <c r="DJS13" s="60"/>
      <c r="DJT13" s="60"/>
      <c r="DJU13" s="60"/>
      <c r="DJV13" s="60"/>
      <c r="DJW13" s="60"/>
      <c r="DJX13" s="60"/>
      <c r="DJY13" s="60"/>
      <c r="DJZ13" s="60"/>
      <c r="DKA13" s="60"/>
      <c r="DKB13" s="60"/>
      <c r="DKC13" s="60"/>
      <c r="DKD13" s="60"/>
      <c r="DKE13" s="60"/>
      <c r="DKF13" s="60"/>
      <c r="DKG13" s="60"/>
      <c r="DKH13" s="60"/>
      <c r="DKI13" s="60"/>
      <c r="DKJ13" s="60"/>
      <c r="DKK13" s="60"/>
      <c r="DKL13" s="60"/>
      <c r="DKM13" s="60"/>
      <c r="DKN13" s="60"/>
      <c r="DKO13" s="60"/>
      <c r="DKP13" s="60"/>
      <c r="DKQ13" s="60"/>
      <c r="DKR13" s="60"/>
      <c r="DKS13" s="60"/>
      <c r="DKT13" s="60"/>
      <c r="DKU13" s="60"/>
      <c r="DKV13" s="60"/>
      <c r="DKW13" s="60"/>
      <c r="DKX13" s="60"/>
      <c r="DKY13" s="60"/>
      <c r="DKZ13" s="60"/>
      <c r="DLA13" s="60"/>
      <c r="DLB13" s="60"/>
      <c r="DLC13" s="60"/>
      <c r="DLD13" s="60"/>
      <c r="DLE13" s="60"/>
      <c r="DLF13" s="60"/>
      <c r="DLG13" s="60"/>
      <c r="DLH13" s="60"/>
      <c r="DLI13" s="60"/>
      <c r="DLJ13" s="60"/>
      <c r="DLK13" s="60"/>
      <c r="DLL13" s="60"/>
      <c r="DLM13" s="60"/>
      <c r="DLN13" s="60"/>
      <c r="DLO13" s="60"/>
      <c r="DLP13" s="60"/>
      <c r="DLQ13" s="60"/>
      <c r="DLR13" s="60"/>
      <c r="DLS13" s="60"/>
      <c r="DLT13" s="60"/>
      <c r="DLU13" s="60"/>
      <c r="DLV13" s="60"/>
      <c r="DLW13" s="60"/>
      <c r="DLX13" s="60"/>
      <c r="DLY13" s="60"/>
      <c r="DLZ13" s="60"/>
      <c r="DMA13" s="60"/>
      <c r="DMB13" s="60"/>
      <c r="DMC13" s="60"/>
      <c r="DMD13" s="60"/>
      <c r="DME13" s="60"/>
      <c r="DMF13" s="60"/>
      <c r="DMG13" s="60"/>
      <c r="DMH13" s="60"/>
      <c r="DMI13" s="60"/>
      <c r="DMJ13" s="60"/>
      <c r="DMK13" s="60"/>
      <c r="DML13" s="60"/>
      <c r="DMM13" s="60"/>
      <c r="DMN13" s="60"/>
      <c r="DMO13" s="60"/>
      <c r="DMP13" s="60"/>
      <c r="DMQ13" s="60"/>
      <c r="DMR13" s="60"/>
      <c r="DMS13" s="60"/>
      <c r="DMT13" s="60"/>
      <c r="DMU13" s="60"/>
      <c r="DMV13" s="60"/>
      <c r="DMW13" s="60"/>
      <c r="DMX13" s="60"/>
      <c r="DMY13" s="60"/>
      <c r="DMZ13" s="60"/>
      <c r="DNA13" s="60"/>
      <c r="DNB13" s="60"/>
      <c r="DNC13" s="60"/>
      <c r="DND13" s="60"/>
      <c r="DNE13" s="60"/>
      <c r="DNF13" s="60"/>
      <c r="DNG13" s="60"/>
      <c r="DNH13" s="60"/>
      <c r="DNI13" s="60"/>
      <c r="DNJ13" s="60"/>
      <c r="DNK13" s="60"/>
      <c r="DNL13" s="60"/>
      <c r="DNM13" s="60"/>
      <c r="DNN13" s="60"/>
      <c r="DNO13" s="60"/>
      <c r="DNP13" s="60"/>
      <c r="DNQ13" s="60"/>
      <c r="DNR13" s="60"/>
      <c r="DNS13" s="60"/>
      <c r="DNT13" s="60"/>
      <c r="DNU13" s="60"/>
      <c r="DNV13" s="60"/>
      <c r="DNW13" s="60"/>
      <c r="DNX13" s="60"/>
      <c r="DNY13" s="60"/>
      <c r="DNZ13" s="60"/>
      <c r="DOA13" s="60"/>
      <c r="DOB13" s="60"/>
      <c r="DOC13" s="60"/>
      <c r="DOD13" s="60"/>
      <c r="DOE13" s="60"/>
      <c r="DOF13" s="60"/>
      <c r="DOG13" s="60"/>
      <c r="DOH13" s="60"/>
      <c r="DOI13" s="60"/>
      <c r="DOJ13" s="60"/>
      <c r="DOK13" s="60"/>
      <c r="DOL13" s="60"/>
      <c r="DOM13" s="60"/>
      <c r="DON13" s="60"/>
      <c r="DOO13" s="60"/>
      <c r="DOP13" s="60"/>
      <c r="DOQ13" s="60"/>
      <c r="DOR13" s="60"/>
      <c r="DOS13" s="60"/>
      <c r="DOT13" s="60"/>
      <c r="DOU13" s="60"/>
      <c r="DOV13" s="60"/>
      <c r="DOW13" s="60"/>
      <c r="DOX13" s="60"/>
      <c r="DOY13" s="60"/>
      <c r="DOZ13" s="60"/>
      <c r="DPA13" s="60"/>
      <c r="DPB13" s="60"/>
      <c r="DPC13" s="60"/>
      <c r="DPD13" s="60"/>
      <c r="DPE13" s="60"/>
      <c r="DPF13" s="60"/>
      <c r="DPG13" s="60"/>
      <c r="DPH13" s="60"/>
      <c r="DPI13" s="60"/>
      <c r="DPJ13" s="60"/>
      <c r="DPK13" s="60"/>
      <c r="DPL13" s="60"/>
      <c r="DPM13" s="60"/>
      <c r="DPN13" s="60"/>
      <c r="DPO13" s="60"/>
      <c r="DPP13" s="60"/>
      <c r="DPQ13" s="60"/>
      <c r="DPR13" s="60"/>
      <c r="DPS13" s="60"/>
      <c r="DPT13" s="60"/>
      <c r="DPU13" s="60"/>
      <c r="DPV13" s="60"/>
      <c r="DPW13" s="60"/>
      <c r="DPX13" s="60"/>
      <c r="DPY13" s="60"/>
      <c r="DPZ13" s="60"/>
      <c r="DQA13" s="60"/>
      <c r="DQB13" s="60"/>
      <c r="DQC13" s="60"/>
      <c r="DQD13" s="60"/>
      <c r="DQE13" s="60"/>
      <c r="DQF13" s="60"/>
      <c r="DQG13" s="60"/>
      <c r="DQH13" s="60"/>
      <c r="DQI13" s="60"/>
      <c r="DQJ13" s="60"/>
      <c r="DQK13" s="60"/>
      <c r="DQL13" s="60"/>
      <c r="DQM13" s="60"/>
      <c r="DQN13" s="60"/>
      <c r="DQO13" s="60"/>
      <c r="DQP13" s="60"/>
      <c r="DQQ13" s="60"/>
      <c r="DQR13" s="60"/>
      <c r="DQS13" s="60"/>
      <c r="DQT13" s="60"/>
      <c r="DQU13" s="60"/>
      <c r="DQV13" s="60"/>
      <c r="DQW13" s="60"/>
      <c r="DQX13" s="60"/>
      <c r="DQY13" s="60"/>
      <c r="DQZ13" s="60"/>
      <c r="DRA13" s="60"/>
      <c r="DRB13" s="60"/>
      <c r="DRC13" s="60"/>
      <c r="DRD13" s="60"/>
      <c r="DRE13" s="60"/>
      <c r="DRF13" s="60"/>
      <c r="DRG13" s="60"/>
      <c r="DRH13" s="60"/>
      <c r="DRI13" s="60"/>
      <c r="DRJ13" s="60"/>
      <c r="DRK13" s="60"/>
      <c r="DRL13" s="60"/>
      <c r="DRM13" s="60"/>
      <c r="DRN13" s="60"/>
      <c r="DRO13" s="60"/>
      <c r="DRP13" s="60"/>
      <c r="DRQ13" s="60"/>
      <c r="DRR13" s="60"/>
      <c r="DRS13" s="60"/>
      <c r="DRT13" s="60"/>
      <c r="DRU13" s="60"/>
      <c r="DRV13" s="60"/>
      <c r="DRW13" s="60"/>
      <c r="DRX13" s="60"/>
      <c r="DRY13" s="60"/>
      <c r="DRZ13" s="60"/>
      <c r="DSA13" s="60"/>
      <c r="DSB13" s="60"/>
      <c r="DSC13" s="60"/>
      <c r="DSD13" s="60"/>
      <c r="DSE13" s="60"/>
      <c r="DSF13" s="60"/>
      <c r="DSG13" s="60"/>
      <c r="DSH13" s="60"/>
      <c r="DSI13" s="60"/>
      <c r="DSJ13" s="60"/>
      <c r="DSK13" s="60"/>
      <c r="DSL13" s="60"/>
      <c r="DSM13" s="60"/>
      <c r="DSN13" s="60"/>
      <c r="DSO13" s="60"/>
      <c r="DSP13" s="60"/>
      <c r="DSQ13" s="60"/>
      <c r="DSR13" s="60"/>
      <c r="DSS13" s="60"/>
      <c r="DST13" s="60"/>
      <c r="DSU13" s="60"/>
      <c r="DSV13" s="60"/>
      <c r="DSW13" s="60"/>
      <c r="DSX13" s="60"/>
      <c r="DSY13" s="60"/>
      <c r="DSZ13" s="60"/>
      <c r="DTA13" s="60"/>
      <c r="DTB13" s="60"/>
      <c r="DTC13" s="60"/>
      <c r="DTD13" s="60"/>
      <c r="DTE13" s="60"/>
      <c r="DTF13" s="60"/>
      <c r="DTG13" s="60"/>
      <c r="DTH13" s="60"/>
      <c r="DTI13" s="60"/>
      <c r="DTJ13" s="60"/>
      <c r="DTK13" s="60"/>
      <c r="DTL13" s="60"/>
      <c r="DTM13" s="60"/>
      <c r="DTN13" s="60"/>
      <c r="DTO13" s="60"/>
      <c r="DTP13" s="60"/>
      <c r="DTQ13" s="60"/>
      <c r="DTR13" s="60"/>
      <c r="DTS13" s="60"/>
      <c r="DTT13" s="60"/>
      <c r="DTU13" s="60"/>
      <c r="DTV13" s="60"/>
      <c r="DTW13" s="60"/>
      <c r="DTX13" s="60"/>
      <c r="DTY13" s="60"/>
      <c r="DTZ13" s="60"/>
      <c r="DUA13" s="60"/>
      <c r="DUB13" s="60"/>
      <c r="DUC13" s="60"/>
      <c r="DUD13" s="60"/>
      <c r="DUE13" s="60"/>
      <c r="DUF13" s="60"/>
      <c r="DUG13" s="60"/>
      <c r="DUH13" s="60"/>
      <c r="DUI13" s="60"/>
      <c r="DUJ13" s="60"/>
      <c r="DUK13" s="60"/>
      <c r="DUL13" s="60"/>
      <c r="DUM13" s="60"/>
      <c r="DUN13" s="60"/>
      <c r="DUO13" s="60"/>
      <c r="DUP13" s="60"/>
      <c r="DUQ13" s="60"/>
      <c r="DUR13" s="60"/>
      <c r="DUS13" s="60"/>
      <c r="DUT13" s="60"/>
      <c r="DUU13" s="60"/>
      <c r="DUV13" s="60"/>
      <c r="DUW13" s="60"/>
      <c r="DUX13" s="60"/>
      <c r="DUY13" s="60"/>
      <c r="DUZ13" s="60"/>
      <c r="DVA13" s="60"/>
      <c r="DVB13" s="60"/>
      <c r="DVC13" s="60"/>
      <c r="DVD13" s="60"/>
      <c r="DVE13" s="60"/>
      <c r="DVF13" s="60"/>
      <c r="DVG13" s="60"/>
      <c r="DVH13" s="60"/>
      <c r="DVI13" s="60"/>
      <c r="DVJ13" s="60"/>
      <c r="DVK13" s="60"/>
      <c r="DVL13" s="60"/>
      <c r="DVM13" s="60"/>
      <c r="DVN13" s="60"/>
      <c r="DVO13" s="60"/>
      <c r="DVP13" s="60"/>
      <c r="DVQ13" s="60"/>
      <c r="DVR13" s="60"/>
      <c r="DVS13" s="60"/>
      <c r="DVT13" s="60"/>
      <c r="DVU13" s="60"/>
      <c r="DVV13" s="60"/>
      <c r="DVW13" s="60"/>
      <c r="DVX13" s="60"/>
      <c r="DVY13" s="60"/>
      <c r="DVZ13" s="60"/>
      <c r="DWA13" s="60"/>
      <c r="DWB13" s="60"/>
      <c r="DWC13" s="60"/>
      <c r="DWD13" s="60"/>
      <c r="DWE13" s="60"/>
      <c r="DWF13" s="60"/>
      <c r="DWG13" s="60"/>
      <c r="DWH13" s="60"/>
      <c r="DWI13" s="60"/>
      <c r="DWJ13" s="60"/>
      <c r="DWK13" s="60"/>
      <c r="DWL13" s="60"/>
      <c r="DWM13" s="60"/>
      <c r="DWN13" s="60"/>
      <c r="DWO13" s="60"/>
      <c r="DWP13" s="60"/>
      <c r="DWQ13" s="60"/>
      <c r="DWR13" s="60"/>
      <c r="DWS13" s="60"/>
      <c r="DWT13" s="60"/>
      <c r="DWU13" s="60"/>
      <c r="DWV13" s="60"/>
      <c r="DWW13" s="60"/>
      <c r="DWX13" s="60"/>
      <c r="DWY13" s="60"/>
      <c r="DWZ13" s="60"/>
      <c r="DXA13" s="60"/>
      <c r="DXB13" s="60"/>
      <c r="DXC13" s="60"/>
      <c r="DXD13" s="60"/>
      <c r="DXE13" s="60"/>
      <c r="DXF13" s="60"/>
      <c r="DXG13" s="60"/>
      <c r="DXH13" s="60"/>
      <c r="DXI13" s="60"/>
      <c r="DXJ13" s="60"/>
      <c r="DXK13" s="60"/>
      <c r="DXL13" s="60"/>
      <c r="DXM13" s="60"/>
      <c r="DXN13" s="60"/>
      <c r="DXO13" s="60"/>
      <c r="DXP13" s="60"/>
      <c r="DXQ13" s="60"/>
      <c r="DXR13" s="60"/>
      <c r="DXS13" s="60"/>
      <c r="DXT13" s="60"/>
      <c r="DXU13" s="60"/>
      <c r="DXV13" s="60"/>
      <c r="DXW13" s="60"/>
      <c r="DXX13" s="60"/>
      <c r="DXY13" s="60"/>
      <c r="DXZ13" s="60"/>
      <c r="DYA13" s="60"/>
      <c r="DYB13" s="60"/>
      <c r="DYC13" s="60"/>
      <c r="DYD13" s="60"/>
      <c r="DYE13" s="60"/>
      <c r="DYF13" s="60"/>
      <c r="DYG13" s="60"/>
      <c r="DYH13" s="60"/>
      <c r="DYI13" s="60"/>
      <c r="DYJ13" s="60"/>
      <c r="DYK13" s="60"/>
      <c r="DYL13" s="60"/>
      <c r="DYM13" s="60"/>
      <c r="DYN13" s="60"/>
      <c r="DYO13" s="60"/>
      <c r="DYP13" s="60"/>
      <c r="DYQ13" s="60"/>
      <c r="DYR13" s="60"/>
      <c r="DYS13" s="60"/>
      <c r="DYT13" s="60"/>
      <c r="DYU13" s="60"/>
      <c r="DYV13" s="60"/>
      <c r="DYW13" s="60"/>
      <c r="DYX13" s="60"/>
      <c r="DYY13" s="60"/>
      <c r="DYZ13" s="60"/>
      <c r="DZA13" s="60"/>
      <c r="DZB13" s="60"/>
      <c r="DZC13" s="60"/>
      <c r="DZD13" s="60"/>
      <c r="DZE13" s="60"/>
      <c r="DZF13" s="60"/>
      <c r="DZG13" s="60"/>
      <c r="DZH13" s="60"/>
      <c r="DZI13" s="60"/>
      <c r="DZJ13" s="60"/>
      <c r="DZK13" s="60"/>
      <c r="DZL13" s="60"/>
      <c r="DZM13" s="60"/>
      <c r="DZN13" s="60"/>
      <c r="DZO13" s="60"/>
      <c r="DZP13" s="60"/>
      <c r="DZQ13" s="60"/>
      <c r="DZR13" s="60"/>
      <c r="DZS13" s="60"/>
      <c r="DZT13" s="60"/>
      <c r="DZU13" s="60"/>
      <c r="DZV13" s="60"/>
      <c r="DZW13" s="60"/>
      <c r="DZX13" s="60"/>
      <c r="DZY13" s="60"/>
      <c r="DZZ13" s="60"/>
      <c r="EAA13" s="60"/>
      <c r="EAB13" s="60"/>
      <c r="EAC13" s="60"/>
      <c r="EAD13" s="60"/>
      <c r="EAE13" s="60"/>
      <c r="EAF13" s="60"/>
      <c r="EAG13" s="60"/>
      <c r="EAH13" s="60"/>
      <c r="EAI13" s="60"/>
      <c r="EAJ13" s="60"/>
      <c r="EAK13" s="60"/>
      <c r="EAL13" s="60"/>
      <c r="EAM13" s="60"/>
      <c r="EAN13" s="60"/>
      <c r="EAO13" s="60"/>
      <c r="EAP13" s="60"/>
      <c r="EAQ13" s="60"/>
      <c r="EAR13" s="60"/>
      <c r="EAS13" s="60"/>
      <c r="EAT13" s="60"/>
      <c r="EAU13" s="60"/>
      <c r="EAV13" s="60"/>
      <c r="EAW13" s="60"/>
      <c r="EAX13" s="60"/>
      <c r="EAY13" s="60"/>
      <c r="EAZ13" s="60"/>
      <c r="EBA13" s="60"/>
      <c r="EBB13" s="60"/>
      <c r="EBC13" s="60"/>
      <c r="EBD13" s="60"/>
      <c r="EBE13" s="60"/>
      <c r="EBF13" s="60"/>
      <c r="EBG13" s="60"/>
      <c r="EBH13" s="60"/>
      <c r="EBI13" s="60"/>
      <c r="EBJ13" s="60"/>
      <c r="EBK13" s="60"/>
      <c r="EBL13" s="60"/>
      <c r="EBM13" s="60"/>
      <c r="EBN13" s="60"/>
      <c r="EBO13" s="60"/>
      <c r="EBP13" s="60"/>
      <c r="EBQ13" s="60"/>
      <c r="EBR13" s="60"/>
      <c r="EBS13" s="60"/>
      <c r="EBT13" s="60"/>
      <c r="EBU13" s="60"/>
      <c r="EBV13" s="60"/>
      <c r="EBW13" s="60"/>
      <c r="EBX13" s="60"/>
      <c r="EBY13" s="60"/>
      <c r="EBZ13" s="60"/>
      <c r="ECA13" s="60"/>
      <c r="ECB13" s="60"/>
      <c r="ECC13" s="60"/>
      <c r="ECD13" s="60"/>
      <c r="ECE13" s="60"/>
      <c r="ECF13" s="60"/>
      <c r="ECG13" s="60"/>
      <c r="ECH13" s="60"/>
      <c r="ECI13" s="60"/>
      <c r="ECJ13" s="60"/>
      <c r="ECK13" s="60"/>
      <c r="ECL13" s="60"/>
      <c r="ECM13" s="60"/>
      <c r="ECN13" s="60"/>
      <c r="ECO13" s="60"/>
      <c r="ECP13" s="60"/>
      <c r="ECQ13" s="60"/>
      <c r="ECR13" s="60"/>
      <c r="ECS13" s="60"/>
      <c r="ECT13" s="60"/>
      <c r="ECU13" s="60"/>
      <c r="ECV13" s="60"/>
      <c r="ECW13" s="60"/>
      <c r="ECX13" s="60"/>
      <c r="ECY13" s="60"/>
      <c r="ECZ13" s="60"/>
      <c r="EDA13" s="60"/>
      <c r="EDB13" s="60"/>
      <c r="EDC13" s="60"/>
      <c r="EDD13" s="60"/>
      <c r="EDE13" s="60"/>
      <c r="EDF13" s="60"/>
      <c r="EDG13" s="60"/>
      <c r="EDH13" s="60"/>
      <c r="EDI13" s="60"/>
      <c r="EDJ13" s="60"/>
      <c r="EDK13" s="60"/>
      <c r="EDL13" s="60"/>
      <c r="EDM13" s="60"/>
      <c r="EDN13" s="60"/>
      <c r="EDO13" s="60"/>
      <c r="EDP13" s="60"/>
      <c r="EDQ13" s="60"/>
      <c r="EDR13" s="60"/>
      <c r="EDS13" s="60"/>
      <c r="EDT13" s="60"/>
      <c r="EDU13" s="60"/>
      <c r="EDV13" s="60"/>
      <c r="EDW13" s="60"/>
      <c r="EDX13" s="60"/>
      <c r="EDY13" s="60"/>
      <c r="EDZ13" s="60"/>
      <c r="EEA13" s="60"/>
      <c r="EEB13" s="60"/>
      <c r="EEC13" s="60"/>
      <c r="EED13" s="60"/>
      <c r="EEE13" s="60"/>
      <c r="EEF13" s="60"/>
      <c r="EEG13" s="60"/>
      <c r="EEH13" s="60"/>
      <c r="EEI13" s="60"/>
      <c r="EEJ13" s="60"/>
      <c r="EEK13" s="60"/>
      <c r="EEL13" s="60"/>
      <c r="EEM13" s="60"/>
      <c r="EEN13" s="60"/>
      <c r="EEO13" s="60"/>
      <c r="EEP13" s="60"/>
      <c r="EEQ13" s="60"/>
      <c r="EER13" s="60"/>
      <c r="EES13" s="60"/>
      <c r="EET13" s="60"/>
      <c r="EEU13" s="60"/>
      <c r="EEV13" s="60"/>
      <c r="EEW13" s="60"/>
      <c r="EEX13" s="60"/>
      <c r="EEY13" s="60"/>
      <c r="EEZ13" s="60"/>
      <c r="EFA13" s="60"/>
      <c r="EFB13" s="60"/>
      <c r="EFC13" s="60"/>
      <c r="EFD13" s="60"/>
      <c r="EFE13" s="60"/>
      <c r="EFF13" s="60"/>
      <c r="EFG13" s="60"/>
      <c r="EFH13" s="60"/>
      <c r="EFI13" s="60"/>
      <c r="EFJ13" s="60"/>
      <c r="EFK13" s="60"/>
      <c r="EFL13" s="60"/>
      <c r="EFM13" s="60"/>
      <c r="EFN13" s="60"/>
      <c r="EFO13" s="60"/>
      <c r="EFP13" s="60"/>
      <c r="EFQ13" s="60"/>
      <c r="EFR13" s="60"/>
      <c r="EFS13" s="60"/>
      <c r="EFT13" s="60"/>
      <c r="EFU13" s="60"/>
      <c r="EFV13" s="60"/>
      <c r="EFW13" s="60"/>
      <c r="EFX13" s="60"/>
      <c r="EFY13" s="60"/>
      <c r="EFZ13" s="60"/>
      <c r="EGA13" s="60"/>
      <c r="EGB13" s="60"/>
      <c r="EGC13" s="60"/>
      <c r="EGD13" s="60"/>
      <c r="EGE13" s="60"/>
      <c r="EGF13" s="60"/>
      <c r="EGG13" s="60"/>
      <c r="EGH13" s="60"/>
      <c r="EGI13" s="60"/>
      <c r="EGJ13" s="60"/>
      <c r="EGK13" s="60"/>
      <c r="EGL13" s="60"/>
      <c r="EGM13" s="60"/>
      <c r="EGN13" s="60"/>
      <c r="EGO13" s="60"/>
      <c r="EGP13" s="60"/>
      <c r="EGQ13" s="60"/>
      <c r="EGR13" s="60"/>
      <c r="EGS13" s="60"/>
      <c r="EGT13" s="60"/>
      <c r="EGU13" s="60"/>
      <c r="EGV13" s="60"/>
      <c r="EGW13" s="60"/>
      <c r="EGX13" s="60"/>
      <c r="EGY13" s="60"/>
      <c r="EGZ13" s="60"/>
      <c r="EHA13" s="60"/>
      <c r="EHB13" s="60"/>
      <c r="EHC13" s="60"/>
      <c r="EHD13" s="60"/>
      <c r="EHE13" s="60"/>
      <c r="EHF13" s="60"/>
      <c r="EHG13" s="60"/>
      <c r="EHH13" s="60"/>
      <c r="EHI13" s="60"/>
      <c r="EHJ13" s="60"/>
      <c r="EHK13" s="60"/>
      <c r="EHL13" s="60"/>
      <c r="EHM13" s="60"/>
      <c r="EHN13" s="60"/>
      <c r="EHO13" s="60"/>
      <c r="EHP13" s="60"/>
      <c r="EHQ13" s="60"/>
      <c r="EHR13" s="60"/>
      <c r="EHS13" s="60"/>
      <c r="EHT13" s="60"/>
      <c r="EHU13" s="60"/>
      <c r="EHV13" s="60"/>
      <c r="EHW13" s="60"/>
      <c r="EHX13" s="60"/>
      <c r="EHY13" s="60"/>
      <c r="EHZ13" s="60"/>
      <c r="EIA13" s="60"/>
      <c r="EIB13" s="60"/>
      <c r="EIC13" s="60"/>
      <c r="EID13" s="60"/>
      <c r="EIE13" s="60"/>
      <c r="EIF13" s="60"/>
      <c r="EIG13" s="60"/>
      <c r="EIH13" s="60"/>
      <c r="EII13" s="60"/>
      <c r="EIJ13" s="60"/>
      <c r="EIK13" s="60"/>
      <c r="EIL13" s="60"/>
      <c r="EIM13" s="60"/>
      <c r="EIN13" s="60"/>
      <c r="EIO13" s="60"/>
      <c r="EIP13" s="60"/>
      <c r="EIQ13" s="60"/>
      <c r="EIR13" s="60"/>
      <c r="EIS13" s="60"/>
      <c r="EIT13" s="60"/>
      <c r="EIU13" s="60"/>
      <c r="EIV13" s="60"/>
      <c r="EIW13" s="60"/>
      <c r="EIX13" s="60"/>
      <c r="EIY13" s="60"/>
      <c r="EIZ13" s="60"/>
      <c r="EJA13" s="60"/>
      <c r="EJB13" s="60"/>
      <c r="EJC13" s="60"/>
      <c r="EJD13" s="60"/>
      <c r="EJE13" s="60"/>
      <c r="EJF13" s="60"/>
      <c r="EJG13" s="60"/>
      <c r="EJH13" s="60"/>
      <c r="EJI13" s="60"/>
      <c r="EJJ13" s="60"/>
      <c r="EJK13" s="60"/>
      <c r="EJL13" s="60"/>
      <c r="EJM13" s="60"/>
      <c r="EJN13" s="60"/>
      <c r="EJO13" s="60"/>
      <c r="EJP13" s="60"/>
      <c r="EJQ13" s="60"/>
      <c r="EJR13" s="60"/>
      <c r="EJS13" s="60"/>
      <c r="EJT13" s="60"/>
      <c r="EJU13" s="60"/>
      <c r="EJV13" s="60"/>
      <c r="EJW13" s="60"/>
      <c r="EJX13" s="60"/>
      <c r="EJY13" s="60"/>
      <c r="EJZ13" s="60"/>
      <c r="EKA13" s="60"/>
      <c r="EKB13" s="60"/>
      <c r="EKC13" s="60"/>
      <c r="EKD13" s="60"/>
      <c r="EKE13" s="60"/>
      <c r="EKF13" s="60"/>
      <c r="EKG13" s="60"/>
      <c r="EKH13" s="60"/>
      <c r="EKI13" s="60"/>
      <c r="EKJ13" s="60"/>
      <c r="EKK13" s="60"/>
      <c r="EKL13" s="60"/>
      <c r="EKM13" s="60"/>
      <c r="EKN13" s="60"/>
      <c r="EKO13" s="60"/>
      <c r="EKP13" s="60"/>
      <c r="EKQ13" s="60"/>
      <c r="EKR13" s="60"/>
      <c r="EKS13" s="60"/>
      <c r="EKT13" s="60"/>
      <c r="EKU13" s="60"/>
      <c r="EKV13" s="60"/>
      <c r="EKW13" s="60"/>
      <c r="EKX13" s="60"/>
      <c r="EKY13" s="60"/>
      <c r="EKZ13" s="60"/>
      <c r="ELA13" s="60"/>
      <c r="ELB13" s="60"/>
      <c r="ELC13" s="60"/>
      <c r="ELD13" s="60"/>
      <c r="ELE13" s="60"/>
      <c r="ELF13" s="60"/>
      <c r="ELG13" s="60"/>
      <c r="ELH13" s="60"/>
      <c r="ELI13" s="60"/>
      <c r="ELJ13" s="60"/>
      <c r="ELK13" s="60"/>
      <c r="ELL13" s="60"/>
      <c r="ELM13" s="60"/>
      <c r="ELN13" s="60"/>
      <c r="ELO13" s="60"/>
      <c r="ELP13" s="60"/>
      <c r="ELQ13" s="60"/>
      <c r="ELR13" s="60"/>
      <c r="ELS13" s="60"/>
      <c r="ELT13" s="60"/>
      <c r="ELU13" s="60"/>
      <c r="ELV13" s="60"/>
      <c r="ELW13" s="60"/>
      <c r="ELX13" s="60"/>
      <c r="ELY13" s="60"/>
      <c r="ELZ13" s="60"/>
      <c r="EMA13" s="60"/>
      <c r="EMB13" s="60"/>
      <c r="EMC13" s="60"/>
      <c r="EMD13" s="60"/>
      <c r="EME13" s="60"/>
      <c r="EMF13" s="60"/>
      <c r="EMG13" s="60"/>
      <c r="EMH13" s="60"/>
      <c r="EMI13" s="60"/>
      <c r="EMJ13" s="60"/>
      <c r="EMK13" s="60"/>
      <c r="EML13" s="60"/>
      <c r="EMM13" s="60"/>
      <c r="EMN13" s="60"/>
      <c r="EMO13" s="60"/>
      <c r="EMP13" s="60"/>
      <c r="EMQ13" s="60"/>
      <c r="EMR13" s="60"/>
      <c r="EMS13" s="60"/>
      <c r="EMT13" s="60"/>
      <c r="EMU13" s="60"/>
      <c r="EMV13" s="60"/>
      <c r="EMW13" s="60"/>
      <c r="EMX13" s="60"/>
      <c r="EMY13" s="60"/>
      <c r="EMZ13" s="60"/>
      <c r="ENA13" s="60"/>
      <c r="ENB13" s="60"/>
      <c r="ENC13" s="60"/>
      <c r="END13" s="60"/>
      <c r="ENE13" s="60"/>
      <c r="ENF13" s="60"/>
      <c r="ENG13" s="60"/>
      <c r="ENH13" s="60"/>
      <c r="ENI13" s="60"/>
      <c r="ENJ13" s="60"/>
      <c r="ENK13" s="60"/>
      <c r="ENL13" s="60"/>
      <c r="ENM13" s="60"/>
      <c r="ENN13" s="60"/>
      <c r="ENO13" s="60"/>
      <c r="ENP13" s="60"/>
      <c r="ENQ13" s="60"/>
      <c r="ENR13" s="60"/>
      <c r="ENS13" s="60"/>
      <c r="ENT13" s="60"/>
      <c r="ENU13" s="60"/>
      <c r="ENV13" s="60"/>
      <c r="ENW13" s="60"/>
      <c r="ENX13" s="60"/>
      <c r="ENY13" s="60"/>
      <c r="ENZ13" s="60"/>
      <c r="EOA13" s="60"/>
      <c r="EOB13" s="60"/>
      <c r="EOC13" s="60"/>
      <c r="EOD13" s="60"/>
      <c r="EOE13" s="60"/>
      <c r="EOF13" s="60"/>
      <c r="EOG13" s="60"/>
      <c r="EOH13" s="60"/>
      <c r="EOI13" s="60"/>
      <c r="EOJ13" s="60"/>
      <c r="EOK13" s="60"/>
      <c r="EOL13" s="60"/>
      <c r="EOM13" s="60"/>
      <c r="EON13" s="60"/>
      <c r="EOO13" s="60"/>
      <c r="EOP13" s="60"/>
      <c r="EOQ13" s="60"/>
      <c r="EOR13" s="60"/>
      <c r="EOS13" s="60"/>
      <c r="EOT13" s="60"/>
      <c r="EOU13" s="60"/>
      <c r="EOV13" s="60"/>
      <c r="EOW13" s="60"/>
      <c r="EOX13" s="60"/>
      <c r="EOY13" s="60"/>
      <c r="EOZ13" s="60"/>
      <c r="EPA13" s="60"/>
      <c r="EPB13" s="60"/>
      <c r="EPC13" s="60"/>
      <c r="EPD13" s="60"/>
      <c r="EPE13" s="60"/>
      <c r="EPF13" s="60"/>
      <c r="EPG13" s="60"/>
      <c r="EPH13" s="60"/>
      <c r="EPI13" s="60"/>
      <c r="EPJ13" s="60"/>
      <c r="EPK13" s="60"/>
      <c r="EPL13" s="60"/>
      <c r="EPM13" s="60"/>
      <c r="EPN13" s="60"/>
      <c r="EPO13" s="60"/>
      <c r="EPP13" s="60"/>
      <c r="EPQ13" s="60"/>
      <c r="EPR13" s="60"/>
      <c r="EPS13" s="60"/>
      <c r="EPT13" s="60"/>
      <c r="EPU13" s="60"/>
      <c r="EPV13" s="60"/>
      <c r="EPW13" s="60"/>
      <c r="EPX13" s="60"/>
      <c r="EPY13" s="60"/>
      <c r="EPZ13" s="60"/>
      <c r="EQA13" s="60"/>
      <c r="EQB13" s="60"/>
      <c r="EQC13" s="60"/>
      <c r="EQD13" s="60"/>
      <c r="EQE13" s="60"/>
      <c r="EQF13" s="60"/>
      <c r="EQG13" s="60"/>
      <c r="EQH13" s="60"/>
      <c r="EQI13" s="60"/>
      <c r="EQJ13" s="60"/>
      <c r="EQK13" s="60"/>
      <c r="EQL13" s="60"/>
      <c r="EQM13" s="60"/>
      <c r="EQN13" s="60"/>
      <c r="EQO13" s="60"/>
      <c r="EQP13" s="60"/>
      <c r="EQQ13" s="60"/>
      <c r="EQR13" s="60"/>
      <c r="EQS13" s="60"/>
      <c r="EQT13" s="60"/>
      <c r="EQU13" s="60"/>
      <c r="EQV13" s="60"/>
      <c r="EQW13" s="60"/>
      <c r="EQX13" s="60"/>
      <c r="EQY13" s="60"/>
      <c r="EQZ13" s="60"/>
      <c r="ERA13" s="60"/>
      <c r="ERB13" s="60"/>
      <c r="ERC13" s="60"/>
      <c r="ERD13" s="60"/>
      <c r="ERE13" s="60"/>
      <c r="ERF13" s="60"/>
      <c r="ERG13" s="60"/>
      <c r="ERH13" s="60"/>
      <c r="ERI13" s="60"/>
      <c r="ERJ13" s="60"/>
      <c r="ERK13" s="60"/>
      <c r="ERL13" s="60"/>
      <c r="ERM13" s="60"/>
      <c r="ERN13" s="60"/>
      <c r="ERO13" s="60"/>
      <c r="ERP13" s="60"/>
      <c r="ERQ13" s="60"/>
      <c r="ERR13" s="60"/>
      <c r="ERS13" s="60"/>
      <c r="ERT13" s="60"/>
      <c r="ERU13" s="60"/>
      <c r="ERV13" s="60"/>
      <c r="ERW13" s="60"/>
      <c r="ERX13" s="60"/>
      <c r="ERY13" s="60"/>
      <c r="ERZ13" s="60"/>
      <c r="ESA13" s="60"/>
      <c r="ESB13" s="60"/>
      <c r="ESC13" s="60"/>
      <c r="ESD13" s="60"/>
      <c r="ESE13" s="60"/>
      <c r="ESF13" s="60"/>
      <c r="ESG13" s="60"/>
      <c r="ESH13" s="60"/>
      <c r="ESI13" s="60"/>
      <c r="ESJ13" s="60"/>
      <c r="ESK13" s="60"/>
      <c r="ESL13" s="60"/>
      <c r="ESM13" s="60"/>
      <c r="ESN13" s="60"/>
      <c r="ESO13" s="60"/>
      <c r="ESP13" s="60"/>
      <c r="ESQ13" s="60"/>
      <c r="ESR13" s="60"/>
      <c r="ESS13" s="60"/>
      <c r="EST13" s="60"/>
      <c r="ESU13" s="60"/>
      <c r="ESV13" s="60"/>
      <c r="ESW13" s="60"/>
      <c r="ESX13" s="60"/>
      <c r="ESY13" s="60"/>
      <c r="ESZ13" s="60"/>
      <c r="ETA13" s="60"/>
      <c r="ETB13" s="60"/>
      <c r="ETC13" s="60"/>
      <c r="ETD13" s="60"/>
      <c r="ETE13" s="60"/>
      <c r="ETF13" s="60"/>
      <c r="ETG13" s="60"/>
      <c r="ETH13" s="60"/>
      <c r="ETI13" s="60"/>
      <c r="ETJ13" s="60"/>
      <c r="ETK13" s="60"/>
      <c r="ETL13" s="60"/>
      <c r="ETM13" s="60"/>
      <c r="ETN13" s="60"/>
      <c r="ETO13" s="60"/>
      <c r="ETP13" s="60"/>
      <c r="ETQ13" s="60"/>
      <c r="ETR13" s="60"/>
      <c r="ETS13" s="60"/>
      <c r="ETT13" s="60"/>
      <c r="ETU13" s="60"/>
      <c r="ETV13" s="60"/>
      <c r="ETW13" s="60"/>
      <c r="ETX13" s="60"/>
      <c r="ETY13" s="60"/>
      <c r="ETZ13" s="60"/>
      <c r="EUA13" s="60"/>
      <c r="EUB13" s="60"/>
      <c r="EUC13" s="60"/>
      <c r="EUD13" s="60"/>
      <c r="EUE13" s="60"/>
      <c r="EUF13" s="60"/>
      <c r="EUG13" s="60"/>
      <c r="EUH13" s="60"/>
      <c r="EUI13" s="60"/>
      <c r="EUJ13" s="60"/>
      <c r="EUK13" s="60"/>
      <c r="EUL13" s="60"/>
      <c r="EUM13" s="60"/>
      <c r="EUN13" s="60"/>
      <c r="EUO13" s="60"/>
      <c r="EUP13" s="60"/>
      <c r="EUQ13" s="60"/>
      <c r="EUR13" s="60"/>
      <c r="EUS13" s="60"/>
      <c r="EUT13" s="60"/>
      <c r="EUU13" s="60"/>
      <c r="EUV13" s="60"/>
      <c r="EUW13" s="60"/>
      <c r="EUX13" s="60"/>
      <c r="EUY13" s="60"/>
      <c r="EUZ13" s="60"/>
      <c r="EVA13" s="60"/>
      <c r="EVB13" s="60"/>
      <c r="EVC13" s="60"/>
      <c r="EVD13" s="60"/>
      <c r="EVE13" s="60"/>
      <c r="EVF13" s="60"/>
      <c r="EVG13" s="60"/>
      <c r="EVH13" s="60"/>
      <c r="EVI13" s="60"/>
      <c r="EVJ13" s="60"/>
      <c r="EVK13" s="60"/>
      <c r="EVL13" s="60"/>
      <c r="EVM13" s="60"/>
      <c r="EVN13" s="60"/>
      <c r="EVO13" s="60"/>
      <c r="EVP13" s="60"/>
      <c r="EVQ13" s="60"/>
      <c r="EVR13" s="60"/>
      <c r="EVS13" s="60"/>
      <c r="EVT13" s="60"/>
      <c r="EVU13" s="60"/>
      <c r="EVV13" s="60"/>
      <c r="EVW13" s="60"/>
      <c r="EVX13" s="60"/>
      <c r="EVY13" s="60"/>
      <c r="EVZ13" s="60"/>
      <c r="EWA13" s="60"/>
      <c r="EWB13" s="60"/>
      <c r="EWC13" s="60"/>
      <c r="EWD13" s="60"/>
      <c r="EWE13" s="60"/>
      <c r="EWF13" s="60"/>
      <c r="EWG13" s="60"/>
      <c r="EWH13" s="60"/>
      <c r="EWI13" s="60"/>
      <c r="EWJ13" s="60"/>
      <c r="EWK13" s="60"/>
      <c r="EWL13" s="60"/>
      <c r="EWM13" s="60"/>
      <c r="EWN13" s="60"/>
      <c r="EWO13" s="60"/>
      <c r="EWP13" s="60"/>
      <c r="EWQ13" s="60"/>
      <c r="EWR13" s="60"/>
      <c r="EWS13" s="60"/>
      <c r="EWT13" s="60"/>
      <c r="EWU13" s="60"/>
      <c r="EWV13" s="60"/>
      <c r="EWW13" s="60"/>
      <c r="EWX13" s="60"/>
      <c r="EWY13" s="60"/>
      <c r="EWZ13" s="60"/>
      <c r="EXA13" s="60"/>
      <c r="EXB13" s="60"/>
      <c r="EXC13" s="60"/>
      <c r="EXD13" s="60"/>
      <c r="EXE13" s="60"/>
      <c r="EXF13" s="60"/>
      <c r="EXG13" s="60"/>
      <c r="EXH13" s="60"/>
      <c r="EXI13" s="60"/>
      <c r="EXJ13" s="60"/>
      <c r="EXK13" s="60"/>
      <c r="EXL13" s="60"/>
      <c r="EXM13" s="60"/>
      <c r="EXN13" s="60"/>
      <c r="EXO13" s="60"/>
      <c r="EXP13" s="60"/>
      <c r="EXQ13" s="60"/>
      <c r="EXR13" s="60"/>
      <c r="EXS13" s="60"/>
      <c r="EXT13" s="60"/>
      <c r="EXU13" s="60"/>
      <c r="EXV13" s="60"/>
      <c r="EXW13" s="60"/>
      <c r="EXX13" s="60"/>
      <c r="EXY13" s="60"/>
      <c r="EXZ13" s="60"/>
      <c r="EYA13" s="60"/>
      <c r="EYB13" s="60"/>
      <c r="EYC13" s="60"/>
      <c r="EYD13" s="60"/>
      <c r="EYE13" s="60"/>
      <c r="EYF13" s="60"/>
      <c r="EYG13" s="60"/>
      <c r="EYH13" s="60"/>
      <c r="EYI13" s="60"/>
      <c r="EYJ13" s="60"/>
      <c r="EYK13" s="60"/>
      <c r="EYL13" s="60"/>
      <c r="EYM13" s="60"/>
      <c r="EYN13" s="60"/>
      <c r="EYO13" s="60"/>
      <c r="EYP13" s="60"/>
      <c r="EYQ13" s="60"/>
      <c r="EYR13" s="60"/>
      <c r="EYS13" s="60"/>
      <c r="EYT13" s="60"/>
      <c r="EYU13" s="60"/>
      <c r="EYV13" s="60"/>
      <c r="EYW13" s="60"/>
      <c r="EYX13" s="60"/>
      <c r="EYY13" s="60"/>
      <c r="EYZ13" s="60"/>
      <c r="EZA13" s="60"/>
      <c r="EZB13" s="60"/>
      <c r="EZC13" s="60"/>
      <c r="EZD13" s="60"/>
      <c r="EZE13" s="60"/>
      <c r="EZF13" s="60"/>
      <c r="EZG13" s="60"/>
      <c r="EZH13" s="60"/>
      <c r="EZI13" s="60"/>
      <c r="EZJ13" s="60"/>
      <c r="EZK13" s="60"/>
      <c r="EZL13" s="60"/>
      <c r="EZM13" s="60"/>
      <c r="EZN13" s="60"/>
      <c r="EZO13" s="60"/>
      <c r="EZP13" s="60"/>
      <c r="EZQ13" s="60"/>
      <c r="EZR13" s="60"/>
      <c r="EZS13" s="60"/>
      <c r="EZT13" s="60"/>
      <c r="EZU13" s="60"/>
      <c r="EZV13" s="60"/>
      <c r="EZW13" s="60"/>
      <c r="EZX13" s="60"/>
      <c r="EZY13" s="60"/>
      <c r="EZZ13" s="60"/>
      <c r="FAA13" s="60"/>
      <c r="FAB13" s="60"/>
      <c r="FAC13" s="60"/>
      <c r="FAD13" s="60"/>
      <c r="FAE13" s="60"/>
      <c r="FAF13" s="60"/>
      <c r="FAG13" s="60"/>
      <c r="FAH13" s="60"/>
      <c r="FAI13" s="60"/>
      <c r="FAJ13" s="60"/>
      <c r="FAK13" s="60"/>
      <c r="FAL13" s="60"/>
      <c r="FAM13" s="60"/>
      <c r="FAN13" s="60"/>
      <c r="FAO13" s="60"/>
      <c r="FAP13" s="60"/>
      <c r="FAQ13" s="60"/>
      <c r="FAR13" s="60"/>
      <c r="FAS13" s="60"/>
      <c r="FAT13" s="60"/>
      <c r="FAU13" s="60"/>
      <c r="FAV13" s="60"/>
      <c r="FAW13" s="60"/>
      <c r="FAX13" s="60"/>
      <c r="FAY13" s="60"/>
      <c r="FAZ13" s="60"/>
      <c r="FBA13" s="60"/>
      <c r="FBB13" s="60"/>
      <c r="FBC13" s="60"/>
      <c r="FBD13" s="60"/>
      <c r="FBE13" s="60"/>
      <c r="FBF13" s="60"/>
      <c r="FBG13" s="60"/>
      <c r="FBH13" s="60"/>
      <c r="FBI13" s="60"/>
      <c r="FBJ13" s="60"/>
      <c r="FBK13" s="60"/>
      <c r="FBL13" s="60"/>
      <c r="FBM13" s="60"/>
      <c r="FBN13" s="60"/>
      <c r="FBO13" s="60"/>
      <c r="FBP13" s="60"/>
      <c r="FBQ13" s="60"/>
      <c r="FBR13" s="60"/>
      <c r="FBS13" s="60"/>
      <c r="FBT13" s="60"/>
      <c r="FBU13" s="60"/>
      <c r="FBV13" s="60"/>
      <c r="FBW13" s="60"/>
      <c r="FBX13" s="60"/>
      <c r="FBY13" s="60"/>
      <c r="FBZ13" s="60"/>
      <c r="FCA13" s="60"/>
      <c r="FCB13" s="60"/>
      <c r="FCC13" s="60"/>
      <c r="FCD13" s="60"/>
      <c r="FCE13" s="60"/>
      <c r="FCF13" s="60"/>
      <c r="FCG13" s="60"/>
      <c r="FCH13" s="60"/>
      <c r="FCI13" s="60"/>
      <c r="FCJ13" s="60"/>
      <c r="FCK13" s="60"/>
      <c r="FCL13" s="60"/>
      <c r="FCM13" s="60"/>
      <c r="FCN13" s="60"/>
      <c r="FCO13" s="60"/>
      <c r="FCP13" s="60"/>
      <c r="FCQ13" s="60"/>
      <c r="FCR13" s="60"/>
      <c r="FCS13" s="60"/>
      <c r="FCT13" s="60"/>
      <c r="FCU13" s="60"/>
      <c r="FCV13" s="60"/>
      <c r="FCW13" s="60"/>
      <c r="FCX13" s="60"/>
      <c r="FCY13" s="60"/>
      <c r="FCZ13" s="60"/>
      <c r="FDA13" s="60"/>
      <c r="FDB13" s="60"/>
      <c r="FDC13" s="60"/>
      <c r="FDD13" s="60"/>
      <c r="FDE13" s="60"/>
      <c r="FDF13" s="60"/>
      <c r="FDG13" s="60"/>
      <c r="FDH13" s="60"/>
      <c r="FDI13" s="60"/>
      <c r="FDJ13" s="60"/>
      <c r="FDK13" s="60"/>
      <c r="FDL13" s="60"/>
      <c r="FDM13" s="60"/>
      <c r="FDN13" s="60"/>
      <c r="FDO13" s="60"/>
      <c r="FDP13" s="60"/>
      <c r="FDQ13" s="60"/>
      <c r="FDR13" s="60"/>
      <c r="FDS13" s="60"/>
      <c r="FDT13" s="60"/>
      <c r="FDU13" s="60"/>
      <c r="FDV13" s="60"/>
      <c r="FDW13" s="60"/>
      <c r="FDX13" s="60"/>
      <c r="FDY13" s="60"/>
      <c r="FDZ13" s="60"/>
      <c r="FEA13" s="60"/>
      <c r="FEB13" s="60"/>
      <c r="FEC13" s="60"/>
      <c r="FED13" s="60"/>
      <c r="FEE13" s="60"/>
      <c r="FEF13" s="60"/>
      <c r="FEG13" s="60"/>
      <c r="FEH13" s="60"/>
      <c r="FEI13" s="60"/>
      <c r="FEJ13" s="60"/>
      <c r="FEK13" s="60"/>
      <c r="FEL13" s="60"/>
      <c r="FEM13" s="60"/>
      <c r="FEN13" s="60"/>
      <c r="FEO13" s="60"/>
      <c r="FEP13" s="60"/>
      <c r="FEQ13" s="60"/>
      <c r="FER13" s="60"/>
      <c r="FES13" s="60"/>
      <c r="FET13" s="60"/>
      <c r="FEU13" s="60"/>
      <c r="FEV13" s="60"/>
      <c r="FEW13" s="60"/>
      <c r="FEX13" s="60"/>
      <c r="FEY13" s="60"/>
      <c r="FEZ13" s="60"/>
      <c r="FFA13" s="60"/>
      <c r="FFB13" s="60"/>
      <c r="FFC13" s="60"/>
      <c r="FFD13" s="60"/>
      <c r="FFE13" s="60"/>
      <c r="FFF13" s="60"/>
      <c r="FFG13" s="60"/>
      <c r="FFH13" s="60"/>
      <c r="FFI13" s="60"/>
      <c r="FFJ13" s="60"/>
      <c r="FFK13" s="60"/>
      <c r="FFL13" s="60"/>
      <c r="FFM13" s="60"/>
      <c r="FFN13" s="60"/>
      <c r="FFO13" s="60"/>
      <c r="FFP13" s="60"/>
      <c r="FFQ13" s="60"/>
      <c r="FFR13" s="60"/>
      <c r="FFS13" s="60"/>
      <c r="FFT13" s="60"/>
      <c r="FFU13" s="60"/>
      <c r="FFV13" s="60"/>
      <c r="FFW13" s="60"/>
      <c r="FFX13" s="60"/>
      <c r="FFY13" s="60"/>
      <c r="FFZ13" s="60"/>
      <c r="FGA13" s="60"/>
      <c r="FGB13" s="60"/>
      <c r="FGC13" s="60"/>
      <c r="FGD13" s="60"/>
      <c r="FGE13" s="60"/>
      <c r="FGF13" s="60"/>
      <c r="FGG13" s="60"/>
      <c r="FGH13" s="60"/>
      <c r="FGI13" s="60"/>
      <c r="FGJ13" s="60"/>
      <c r="FGK13" s="60"/>
      <c r="FGL13" s="60"/>
      <c r="FGM13" s="60"/>
      <c r="FGN13" s="60"/>
      <c r="FGO13" s="60"/>
      <c r="FGP13" s="60"/>
      <c r="FGQ13" s="60"/>
      <c r="FGR13" s="60"/>
      <c r="FGS13" s="60"/>
      <c r="FGT13" s="60"/>
      <c r="FGU13" s="60"/>
      <c r="FGV13" s="60"/>
      <c r="FGW13" s="60"/>
      <c r="FGX13" s="60"/>
      <c r="FGY13" s="60"/>
      <c r="FGZ13" s="60"/>
      <c r="FHA13" s="60"/>
      <c r="FHB13" s="60"/>
      <c r="FHC13" s="60"/>
      <c r="FHD13" s="60"/>
      <c r="FHE13" s="60"/>
      <c r="FHF13" s="60"/>
      <c r="FHG13" s="60"/>
      <c r="FHH13" s="60"/>
      <c r="FHI13" s="60"/>
      <c r="FHJ13" s="60"/>
      <c r="FHK13" s="60"/>
      <c r="FHL13" s="60"/>
      <c r="FHM13" s="60"/>
      <c r="FHN13" s="60"/>
      <c r="FHO13" s="60"/>
      <c r="FHP13" s="60"/>
      <c r="FHQ13" s="60"/>
      <c r="FHR13" s="60"/>
      <c r="FHS13" s="60"/>
      <c r="FHT13" s="60"/>
      <c r="FHU13" s="60"/>
      <c r="FHV13" s="60"/>
      <c r="FHW13" s="60"/>
      <c r="FHX13" s="60"/>
      <c r="FHY13" s="60"/>
      <c r="FHZ13" s="60"/>
      <c r="FIA13" s="60"/>
      <c r="FIB13" s="60"/>
      <c r="FIC13" s="60"/>
      <c r="FID13" s="60"/>
      <c r="FIE13" s="60"/>
      <c r="FIF13" s="60"/>
      <c r="FIG13" s="60"/>
      <c r="FIH13" s="60"/>
      <c r="FII13" s="60"/>
      <c r="FIJ13" s="60"/>
      <c r="FIK13" s="60"/>
      <c r="FIL13" s="60"/>
      <c r="FIM13" s="60"/>
      <c r="FIN13" s="60"/>
      <c r="FIO13" s="60"/>
      <c r="FIP13" s="60"/>
      <c r="FIQ13" s="60"/>
      <c r="FIR13" s="60"/>
      <c r="FIS13" s="60"/>
      <c r="FIT13" s="60"/>
      <c r="FIU13" s="60"/>
      <c r="FIV13" s="60"/>
      <c r="FIW13" s="60"/>
      <c r="FIX13" s="60"/>
      <c r="FIY13" s="60"/>
      <c r="FIZ13" s="60"/>
      <c r="FJA13" s="60"/>
      <c r="FJB13" s="60"/>
      <c r="FJC13" s="60"/>
      <c r="FJD13" s="60"/>
      <c r="FJE13" s="60"/>
      <c r="FJF13" s="60"/>
      <c r="FJG13" s="60"/>
      <c r="FJH13" s="60"/>
      <c r="FJI13" s="60"/>
      <c r="FJJ13" s="60"/>
      <c r="FJK13" s="60"/>
      <c r="FJL13" s="60"/>
      <c r="FJM13" s="60"/>
      <c r="FJN13" s="60"/>
      <c r="FJO13" s="60"/>
      <c r="FJP13" s="60"/>
      <c r="FJQ13" s="60"/>
      <c r="FJR13" s="60"/>
      <c r="FJS13" s="60"/>
      <c r="FJT13" s="60"/>
      <c r="FJU13" s="60"/>
      <c r="FJV13" s="60"/>
      <c r="FJW13" s="60"/>
      <c r="FJX13" s="60"/>
      <c r="FJY13" s="60"/>
      <c r="FJZ13" s="60"/>
      <c r="FKA13" s="60"/>
      <c r="FKB13" s="60"/>
      <c r="FKC13" s="60"/>
      <c r="FKD13" s="60"/>
      <c r="FKE13" s="60"/>
      <c r="FKF13" s="60"/>
      <c r="FKG13" s="60"/>
      <c r="FKH13" s="60"/>
      <c r="FKI13" s="60"/>
      <c r="FKJ13" s="60"/>
      <c r="FKK13" s="60"/>
      <c r="FKL13" s="60"/>
      <c r="FKM13" s="60"/>
      <c r="FKN13" s="60"/>
      <c r="FKO13" s="60"/>
      <c r="FKP13" s="60"/>
      <c r="FKQ13" s="60"/>
      <c r="FKR13" s="60"/>
      <c r="FKS13" s="60"/>
      <c r="FKT13" s="60"/>
      <c r="FKU13" s="60"/>
      <c r="FKV13" s="60"/>
      <c r="FKW13" s="60"/>
      <c r="FKX13" s="60"/>
      <c r="FKY13" s="60"/>
      <c r="FKZ13" s="60"/>
      <c r="FLA13" s="60"/>
      <c r="FLB13" s="60"/>
      <c r="FLC13" s="60"/>
      <c r="FLD13" s="60"/>
      <c r="FLE13" s="60"/>
      <c r="FLF13" s="60"/>
      <c r="FLG13" s="60"/>
      <c r="FLH13" s="60"/>
      <c r="FLI13" s="60"/>
      <c r="FLJ13" s="60"/>
      <c r="FLK13" s="60"/>
      <c r="FLL13" s="60"/>
      <c r="FLM13" s="60"/>
      <c r="FLN13" s="60"/>
      <c r="FLO13" s="60"/>
      <c r="FLP13" s="60"/>
      <c r="FLQ13" s="60"/>
      <c r="FLR13" s="60"/>
      <c r="FLS13" s="60"/>
      <c r="FLT13" s="60"/>
      <c r="FLU13" s="60"/>
      <c r="FLV13" s="60"/>
      <c r="FLW13" s="60"/>
      <c r="FLX13" s="60"/>
      <c r="FLY13" s="60"/>
      <c r="FLZ13" s="60"/>
      <c r="FMA13" s="60"/>
      <c r="FMB13" s="60"/>
      <c r="FMC13" s="60"/>
      <c r="FMD13" s="60"/>
      <c r="FME13" s="60"/>
      <c r="FMF13" s="60"/>
      <c r="FMG13" s="60"/>
      <c r="FMH13" s="60"/>
      <c r="FMI13" s="60"/>
      <c r="FMJ13" s="60"/>
      <c r="FMK13" s="60"/>
      <c r="FML13" s="60"/>
      <c r="FMM13" s="60"/>
      <c r="FMN13" s="60"/>
      <c r="FMO13" s="60"/>
      <c r="FMP13" s="60"/>
      <c r="FMQ13" s="60"/>
      <c r="FMR13" s="60"/>
      <c r="FMS13" s="60"/>
      <c r="FMT13" s="60"/>
      <c r="FMU13" s="60"/>
      <c r="FMV13" s="60"/>
      <c r="FMW13" s="60"/>
      <c r="FMX13" s="60"/>
      <c r="FMY13" s="60"/>
      <c r="FMZ13" s="60"/>
      <c r="FNA13" s="60"/>
      <c r="FNB13" s="60"/>
      <c r="FNC13" s="60"/>
      <c r="FND13" s="60"/>
      <c r="FNE13" s="60"/>
      <c r="FNF13" s="60"/>
      <c r="FNG13" s="60"/>
      <c r="FNH13" s="60"/>
      <c r="FNI13" s="60"/>
      <c r="FNJ13" s="60"/>
      <c r="FNK13" s="60"/>
      <c r="FNL13" s="60"/>
      <c r="FNM13" s="60"/>
      <c r="FNN13" s="60"/>
      <c r="FNO13" s="60"/>
      <c r="FNP13" s="60"/>
      <c r="FNQ13" s="60"/>
      <c r="FNR13" s="60"/>
      <c r="FNS13" s="60"/>
      <c r="FNT13" s="60"/>
      <c r="FNU13" s="60"/>
      <c r="FNV13" s="60"/>
      <c r="FNW13" s="60"/>
      <c r="FNX13" s="60"/>
      <c r="FNY13" s="60"/>
      <c r="FNZ13" s="60"/>
      <c r="FOA13" s="60"/>
      <c r="FOB13" s="60"/>
      <c r="FOC13" s="60"/>
      <c r="FOD13" s="60"/>
      <c r="FOE13" s="60"/>
      <c r="FOF13" s="60"/>
      <c r="FOG13" s="60"/>
      <c r="FOH13" s="60"/>
      <c r="FOI13" s="60"/>
      <c r="FOJ13" s="60"/>
      <c r="FOK13" s="60"/>
      <c r="FOL13" s="60"/>
      <c r="FOM13" s="60"/>
      <c r="FON13" s="60"/>
      <c r="FOO13" s="60"/>
      <c r="FOP13" s="60"/>
      <c r="FOQ13" s="60"/>
      <c r="FOR13" s="60"/>
      <c r="FOS13" s="60"/>
      <c r="FOT13" s="60"/>
      <c r="FOU13" s="60"/>
      <c r="FOV13" s="60"/>
      <c r="FOW13" s="60"/>
      <c r="FOX13" s="60"/>
      <c r="FOY13" s="60"/>
      <c r="FOZ13" s="60"/>
      <c r="FPA13" s="60"/>
      <c r="FPB13" s="60"/>
      <c r="FPC13" s="60"/>
      <c r="FPD13" s="60"/>
      <c r="FPE13" s="60"/>
      <c r="FPF13" s="60"/>
      <c r="FPG13" s="60"/>
      <c r="FPH13" s="60"/>
      <c r="FPI13" s="60"/>
      <c r="FPJ13" s="60"/>
      <c r="FPK13" s="60"/>
      <c r="FPL13" s="60"/>
      <c r="FPM13" s="60"/>
      <c r="FPN13" s="60"/>
      <c r="FPO13" s="60"/>
      <c r="FPP13" s="60"/>
      <c r="FPQ13" s="60"/>
      <c r="FPR13" s="60"/>
      <c r="FPS13" s="60"/>
      <c r="FPT13" s="60"/>
      <c r="FPU13" s="60"/>
      <c r="FPV13" s="60"/>
      <c r="FPW13" s="60"/>
      <c r="FPX13" s="60"/>
      <c r="FPY13" s="60"/>
      <c r="FPZ13" s="60"/>
      <c r="FQA13" s="60"/>
      <c r="FQB13" s="60"/>
      <c r="FQC13" s="60"/>
      <c r="FQD13" s="60"/>
      <c r="FQE13" s="60"/>
      <c r="FQF13" s="60"/>
      <c r="FQG13" s="60"/>
      <c r="FQH13" s="60"/>
      <c r="FQI13" s="60"/>
      <c r="FQJ13" s="60"/>
      <c r="FQK13" s="60"/>
      <c r="FQL13" s="60"/>
      <c r="FQM13" s="60"/>
      <c r="FQN13" s="60"/>
      <c r="FQO13" s="60"/>
      <c r="FQP13" s="60"/>
      <c r="FQQ13" s="60"/>
      <c r="FQR13" s="60"/>
      <c r="FQS13" s="60"/>
      <c r="FQT13" s="60"/>
      <c r="FQU13" s="60"/>
      <c r="FQV13" s="60"/>
      <c r="FQW13" s="60"/>
      <c r="FQX13" s="60"/>
      <c r="FQY13" s="60"/>
      <c r="FQZ13" s="60"/>
      <c r="FRA13" s="60"/>
      <c r="FRB13" s="60"/>
      <c r="FRC13" s="60"/>
      <c r="FRD13" s="60"/>
      <c r="FRE13" s="60"/>
      <c r="FRF13" s="60"/>
      <c r="FRG13" s="60"/>
      <c r="FRH13" s="60"/>
      <c r="FRI13" s="60"/>
      <c r="FRJ13" s="60"/>
      <c r="FRK13" s="60"/>
      <c r="FRL13" s="60"/>
      <c r="FRM13" s="60"/>
      <c r="FRN13" s="60"/>
      <c r="FRO13" s="60"/>
      <c r="FRP13" s="60"/>
      <c r="FRQ13" s="60"/>
      <c r="FRR13" s="60"/>
      <c r="FRS13" s="60"/>
      <c r="FRT13" s="60"/>
      <c r="FRU13" s="60"/>
      <c r="FRV13" s="60"/>
      <c r="FRW13" s="60"/>
      <c r="FRX13" s="60"/>
      <c r="FRY13" s="60"/>
      <c r="FRZ13" s="60"/>
      <c r="FSA13" s="60"/>
      <c r="FSB13" s="60"/>
      <c r="FSC13" s="60"/>
      <c r="FSD13" s="60"/>
      <c r="FSE13" s="60"/>
      <c r="FSF13" s="60"/>
      <c r="FSG13" s="60"/>
      <c r="FSH13" s="60"/>
      <c r="FSI13" s="60"/>
      <c r="FSJ13" s="60"/>
      <c r="FSK13" s="60"/>
      <c r="FSL13" s="60"/>
      <c r="FSM13" s="60"/>
      <c r="FSN13" s="60"/>
      <c r="FSO13" s="60"/>
      <c r="FSP13" s="60"/>
      <c r="FSQ13" s="60"/>
      <c r="FSR13" s="60"/>
      <c r="FSS13" s="60"/>
      <c r="FST13" s="60"/>
      <c r="FSU13" s="60"/>
      <c r="FSV13" s="60"/>
      <c r="FSW13" s="60"/>
      <c r="FSX13" s="60"/>
      <c r="FSY13" s="60"/>
      <c r="FSZ13" s="60"/>
      <c r="FTA13" s="60"/>
      <c r="FTB13" s="60"/>
      <c r="FTC13" s="60"/>
      <c r="FTD13" s="60"/>
      <c r="FTE13" s="60"/>
      <c r="FTF13" s="60"/>
      <c r="FTG13" s="60"/>
      <c r="FTH13" s="60"/>
      <c r="FTI13" s="60"/>
      <c r="FTJ13" s="60"/>
      <c r="FTK13" s="60"/>
      <c r="FTL13" s="60"/>
      <c r="FTM13" s="60"/>
      <c r="FTN13" s="60"/>
      <c r="FTO13" s="60"/>
      <c r="FTP13" s="60"/>
      <c r="FTQ13" s="60"/>
      <c r="FTR13" s="60"/>
      <c r="FTS13" s="60"/>
      <c r="FTT13" s="60"/>
      <c r="FTU13" s="60"/>
      <c r="FTV13" s="60"/>
      <c r="FTW13" s="60"/>
      <c r="FTX13" s="60"/>
      <c r="FTY13" s="60"/>
      <c r="FTZ13" s="60"/>
      <c r="FUA13" s="60"/>
      <c r="FUB13" s="60"/>
      <c r="FUC13" s="60"/>
      <c r="FUD13" s="60"/>
      <c r="FUE13" s="60"/>
      <c r="FUF13" s="60"/>
      <c r="FUG13" s="60"/>
      <c r="FUH13" s="60"/>
      <c r="FUI13" s="60"/>
      <c r="FUJ13" s="60"/>
      <c r="FUK13" s="60"/>
      <c r="FUL13" s="60"/>
      <c r="FUM13" s="60"/>
      <c r="FUN13" s="60"/>
      <c r="FUO13" s="60"/>
      <c r="FUP13" s="60"/>
      <c r="FUQ13" s="60"/>
      <c r="FUR13" s="60"/>
      <c r="FUS13" s="60"/>
      <c r="FUT13" s="60"/>
      <c r="FUU13" s="60"/>
      <c r="FUV13" s="60"/>
      <c r="FUW13" s="60"/>
      <c r="FUX13" s="60"/>
      <c r="FUY13" s="60"/>
      <c r="FUZ13" s="60"/>
      <c r="FVA13" s="60"/>
      <c r="FVB13" s="60"/>
      <c r="FVC13" s="60"/>
      <c r="FVD13" s="60"/>
      <c r="FVE13" s="60"/>
      <c r="FVF13" s="60"/>
      <c r="FVG13" s="60"/>
      <c r="FVH13" s="60"/>
      <c r="FVI13" s="60"/>
      <c r="FVJ13" s="60"/>
      <c r="FVK13" s="60"/>
      <c r="FVL13" s="60"/>
      <c r="FVM13" s="60"/>
      <c r="FVN13" s="60"/>
      <c r="FVO13" s="60"/>
      <c r="FVP13" s="60"/>
      <c r="FVQ13" s="60"/>
      <c r="FVR13" s="60"/>
      <c r="FVS13" s="60"/>
      <c r="FVT13" s="60"/>
      <c r="FVU13" s="60"/>
      <c r="FVV13" s="60"/>
      <c r="FVW13" s="60"/>
      <c r="FVX13" s="60"/>
      <c r="FVY13" s="60"/>
      <c r="FVZ13" s="60"/>
      <c r="FWA13" s="60"/>
      <c r="FWB13" s="60"/>
      <c r="FWC13" s="60"/>
      <c r="FWD13" s="60"/>
      <c r="FWE13" s="60"/>
      <c r="FWF13" s="60"/>
      <c r="FWG13" s="60"/>
      <c r="FWH13" s="60"/>
      <c r="FWI13" s="60"/>
      <c r="FWJ13" s="60"/>
      <c r="FWK13" s="60"/>
      <c r="FWL13" s="60"/>
      <c r="FWM13" s="60"/>
      <c r="FWN13" s="60"/>
      <c r="FWO13" s="60"/>
      <c r="FWP13" s="60"/>
      <c r="FWQ13" s="60"/>
      <c r="FWR13" s="60"/>
      <c r="FWS13" s="60"/>
      <c r="FWT13" s="60"/>
      <c r="FWU13" s="60"/>
      <c r="FWV13" s="60"/>
      <c r="FWW13" s="60"/>
      <c r="FWX13" s="60"/>
      <c r="FWY13" s="60"/>
      <c r="FWZ13" s="60"/>
      <c r="FXA13" s="60"/>
      <c r="FXB13" s="60"/>
      <c r="FXC13" s="60"/>
      <c r="FXD13" s="60"/>
      <c r="FXE13" s="60"/>
      <c r="FXF13" s="60"/>
      <c r="FXG13" s="60"/>
      <c r="FXH13" s="60"/>
      <c r="FXI13" s="60"/>
      <c r="FXJ13" s="60"/>
      <c r="FXK13" s="60"/>
      <c r="FXL13" s="60"/>
      <c r="FXM13" s="60"/>
      <c r="FXN13" s="60"/>
      <c r="FXO13" s="60"/>
      <c r="FXP13" s="60"/>
      <c r="FXQ13" s="60"/>
      <c r="FXR13" s="60"/>
      <c r="FXS13" s="60"/>
      <c r="FXT13" s="60"/>
      <c r="FXU13" s="60"/>
      <c r="FXV13" s="60"/>
      <c r="FXW13" s="60"/>
      <c r="FXX13" s="60"/>
      <c r="FXY13" s="60"/>
      <c r="FXZ13" s="60"/>
      <c r="FYA13" s="60"/>
      <c r="FYB13" s="60"/>
      <c r="FYC13" s="60"/>
      <c r="FYD13" s="60"/>
      <c r="FYE13" s="60"/>
      <c r="FYF13" s="60"/>
      <c r="FYG13" s="60"/>
      <c r="FYH13" s="60"/>
      <c r="FYI13" s="60"/>
      <c r="FYJ13" s="60"/>
      <c r="FYK13" s="60"/>
      <c r="FYL13" s="60"/>
      <c r="FYM13" s="60"/>
      <c r="FYN13" s="60"/>
      <c r="FYO13" s="60"/>
      <c r="FYP13" s="60"/>
      <c r="FYQ13" s="60"/>
      <c r="FYR13" s="60"/>
      <c r="FYS13" s="60"/>
      <c r="FYT13" s="60"/>
      <c r="FYU13" s="60"/>
      <c r="FYV13" s="60"/>
      <c r="FYW13" s="60"/>
      <c r="FYX13" s="60"/>
      <c r="FYY13" s="60"/>
      <c r="FYZ13" s="60"/>
      <c r="FZA13" s="60"/>
      <c r="FZB13" s="60"/>
      <c r="FZC13" s="60"/>
      <c r="FZD13" s="60"/>
      <c r="FZE13" s="60"/>
      <c r="FZF13" s="60"/>
      <c r="FZG13" s="60"/>
      <c r="FZH13" s="60"/>
      <c r="FZI13" s="60"/>
      <c r="FZJ13" s="60"/>
      <c r="FZK13" s="60"/>
      <c r="FZL13" s="60"/>
      <c r="FZM13" s="60"/>
      <c r="FZN13" s="60"/>
      <c r="FZO13" s="60"/>
      <c r="FZP13" s="60"/>
      <c r="FZQ13" s="60"/>
      <c r="FZR13" s="60"/>
      <c r="FZS13" s="60"/>
      <c r="FZT13" s="60"/>
      <c r="FZU13" s="60"/>
      <c r="FZV13" s="60"/>
      <c r="FZW13" s="60"/>
      <c r="FZX13" s="60"/>
      <c r="FZY13" s="60"/>
      <c r="FZZ13" s="60"/>
      <c r="GAA13" s="60"/>
      <c r="GAB13" s="60"/>
      <c r="GAC13" s="60"/>
      <c r="GAD13" s="60"/>
      <c r="GAE13" s="60"/>
      <c r="GAF13" s="60"/>
      <c r="GAG13" s="60"/>
      <c r="GAH13" s="60"/>
      <c r="GAI13" s="60"/>
      <c r="GAJ13" s="60"/>
      <c r="GAK13" s="60"/>
      <c r="GAL13" s="60"/>
      <c r="GAM13" s="60"/>
      <c r="GAN13" s="60"/>
      <c r="GAO13" s="60"/>
      <c r="GAP13" s="60"/>
      <c r="GAQ13" s="60"/>
      <c r="GAR13" s="60"/>
      <c r="GAS13" s="60"/>
      <c r="GAT13" s="60"/>
      <c r="GAU13" s="60"/>
      <c r="GAV13" s="60"/>
      <c r="GAW13" s="60"/>
      <c r="GAX13" s="60"/>
      <c r="GAY13" s="60"/>
      <c r="GAZ13" s="60"/>
      <c r="GBA13" s="60"/>
      <c r="GBB13" s="60"/>
      <c r="GBC13" s="60"/>
      <c r="GBD13" s="60"/>
      <c r="GBE13" s="60"/>
      <c r="GBF13" s="60"/>
      <c r="GBG13" s="60"/>
      <c r="GBH13" s="60"/>
      <c r="GBI13" s="60"/>
      <c r="GBJ13" s="60"/>
      <c r="GBK13" s="60"/>
      <c r="GBL13" s="60"/>
      <c r="GBM13" s="60"/>
      <c r="GBN13" s="60"/>
      <c r="GBO13" s="60"/>
      <c r="GBP13" s="60"/>
      <c r="GBQ13" s="60"/>
      <c r="GBR13" s="60"/>
      <c r="GBS13" s="60"/>
      <c r="GBT13" s="60"/>
      <c r="GBU13" s="60"/>
      <c r="GBV13" s="60"/>
      <c r="GBW13" s="60"/>
      <c r="GBX13" s="60"/>
      <c r="GBY13" s="60"/>
      <c r="GBZ13" s="60"/>
      <c r="GCA13" s="60"/>
      <c r="GCB13" s="60"/>
      <c r="GCC13" s="60"/>
      <c r="GCD13" s="60"/>
      <c r="GCE13" s="60"/>
      <c r="GCF13" s="60"/>
      <c r="GCG13" s="60"/>
      <c r="GCH13" s="60"/>
      <c r="GCI13" s="60"/>
      <c r="GCJ13" s="60"/>
      <c r="GCK13" s="60"/>
      <c r="GCL13" s="60"/>
      <c r="GCM13" s="60"/>
      <c r="GCN13" s="60"/>
      <c r="GCO13" s="60"/>
      <c r="GCP13" s="60"/>
      <c r="GCQ13" s="60"/>
      <c r="GCR13" s="60"/>
      <c r="GCS13" s="60"/>
      <c r="GCT13" s="60"/>
      <c r="GCU13" s="60"/>
      <c r="GCV13" s="60"/>
      <c r="GCW13" s="60"/>
      <c r="GCX13" s="60"/>
      <c r="GCY13" s="60"/>
      <c r="GCZ13" s="60"/>
      <c r="GDA13" s="60"/>
      <c r="GDB13" s="60"/>
      <c r="GDC13" s="60"/>
      <c r="GDD13" s="60"/>
      <c r="GDE13" s="60"/>
      <c r="GDF13" s="60"/>
      <c r="GDG13" s="60"/>
      <c r="GDH13" s="60"/>
      <c r="GDI13" s="60"/>
      <c r="GDJ13" s="60"/>
      <c r="GDK13" s="60"/>
      <c r="GDL13" s="60"/>
      <c r="GDM13" s="60"/>
      <c r="GDN13" s="60"/>
      <c r="GDO13" s="60"/>
      <c r="GDP13" s="60"/>
      <c r="GDQ13" s="60"/>
      <c r="GDR13" s="60"/>
      <c r="GDS13" s="60"/>
      <c r="GDT13" s="60"/>
      <c r="GDU13" s="60"/>
      <c r="GDV13" s="60"/>
      <c r="GDW13" s="60"/>
      <c r="GDX13" s="60"/>
      <c r="GDY13" s="60"/>
      <c r="GDZ13" s="60"/>
      <c r="GEA13" s="60"/>
      <c r="GEB13" s="60"/>
      <c r="GEC13" s="60"/>
      <c r="GED13" s="60"/>
      <c r="GEE13" s="60"/>
      <c r="GEF13" s="60"/>
      <c r="GEG13" s="60"/>
      <c r="GEH13" s="60"/>
      <c r="GEI13" s="60"/>
      <c r="GEJ13" s="60"/>
      <c r="GEK13" s="60"/>
      <c r="GEL13" s="60"/>
      <c r="GEM13" s="60"/>
      <c r="GEN13" s="60"/>
      <c r="GEO13" s="60"/>
      <c r="GEP13" s="60"/>
      <c r="GEQ13" s="60"/>
      <c r="GER13" s="60"/>
      <c r="GES13" s="60"/>
      <c r="GET13" s="60"/>
      <c r="GEU13" s="60"/>
      <c r="GEV13" s="60"/>
      <c r="GEW13" s="60"/>
      <c r="GEX13" s="60"/>
      <c r="GEY13" s="60"/>
      <c r="GEZ13" s="60"/>
      <c r="GFA13" s="60"/>
      <c r="GFB13" s="60"/>
      <c r="GFC13" s="60"/>
      <c r="GFD13" s="60"/>
      <c r="GFE13" s="60"/>
      <c r="GFF13" s="60"/>
      <c r="GFG13" s="60"/>
      <c r="GFH13" s="60"/>
      <c r="GFI13" s="60"/>
      <c r="GFJ13" s="60"/>
      <c r="GFK13" s="60"/>
      <c r="GFL13" s="60"/>
      <c r="GFM13" s="60"/>
      <c r="GFN13" s="60"/>
      <c r="GFO13" s="60"/>
      <c r="GFP13" s="60"/>
      <c r="GFQ13" s="60"/>
      <c r="GFR13" s="60"/>
      <c r="GFS13" s="60"/>
      <c r="GFT13" s="60"/>
      <c r="GFU13" s="60"/>
      <c r="GFV13" s="60"/>
      <c r="GFW13" s="60"/>
      <c r="GFX13" s="60"/>
      <c r="GFY13" s="60"/>
      <c r="GFZ13" s="60"/>
      <c r="GGA13" s="60"/>
      <c r="GGB13" s="60"/>
      <c r="GGC13" s="60"/>
      <c r="GGD13" s="60"/>
      <c r="GGE13" s="60"/>
      <c r="GGF13" s="60"/>
      <c r="GGG13" s="60"/>
      <c r="GGH13" s="60"/>
      <c r="GGI13" s="60"/>
      <c r="GGJ13" s="60"/>
      <c r="GGK13" s="60"/>
      <c r="GGL13" s="60"/>
      <c r="GGM13" s="60"/>
      <c r="GGN13" s="60"/>
      <c r="GGO13" s="60"/>
      <c r="GGP13" s="60"/>
      <c r="GGQ13" s="60"/>
      <c r="GGR13" s="60"/>
      <c r="GGS13" s="60"/>
      <c r="GGT13" s="60"/>
      <c r="GGU13" s="60"/>
      <c r="GGV13" s="60"/>
      <c r="GGW13" s="60"/>
      <c r="GGX13" s="60"/>
      <c r="GGY13" s="60"/>
      <c r="GGZ13" s="60"/>
      <c r="GHA13" s="60"/>
      <c r="GHB13" s="60"/>
      <c r="GHC13" s="60"/>
      <c r="GHD13" s="60"/>
      <c r="GHE13" s="60"/>
      <c r="GHF13" s="60"/>
      <c r="GHG13" s="60"/>
      <c r="GHH13" s="60"/>
      <c r="GHI13" s="60"/>
      <c r="GHJ13" s="60"/>
      <c r="GHK13" s="60"/>
      <c r="GHL13" s="60"/>
      <c r="GHM13" s="60"/>
      <c r="GHN13" s="60"/>
      <c r="GHO13" s="60"/>
      <c r="GHP13" s="60"/>
      <c r="GHQ13" s="60"/>
      <c r="GHR13" s="60"/>
      <c r="GHS13" s="60"/>
      <c r="GHT13" s="60"/>
      <c r="GHU13" s="60"/>
      <c r="GHV13" s="60"/>
      <c r="GHW13" s="60"/>
      <c r="GHX13" s="60"/>
      <c r="GHY13" s="60"/>
      <c r="GHZ13" s="60"/>
      <c r="GIA13" s="60"/>
      <c r="GIB13" s="60"/>
      <c r="GIC13" s="60"/>
      <c r="GID13" s="60"/>
      <c r="GIE13" s="60"/>
      <c r="GIF13" s="60"/>
      <c r="GIG13" s="60"/>
      <c r="GIH13" s="60"/>
      <c r="GII13" s="60"/>
      <c r="GIJ13" s="60"/>
      <c r="GIK13" s="60"/>
      <c r="GIL13" s="60"/>
      <c r="GIM13" s="60"/>
      <c r="GIN13" s="60"/>
      <c r="GIO13" s="60"/>
      <c r="GIP13" s="60"/>
      <c r="GIQ13" s="60"/>
      <c r="GIR13" s="60"/>
      <c r="GIS13" s="60"/>
      <c r="GIT13" s="60"/>
      <c r="GIU13" s="60"/>
      <c r="GIV13" s="60"/>
      <c r="GIW13" s="60"/>
      <c r="GIX13" s="60"/>
      <c r="GIY13" s="60"/>
      <c r="GIZ13" s="60"/>
      <c r="GJA13" s="60"/>
      <c r="GJB13" s="60"/>
      <c r="GJC13" s="60"/>
      <c r="GJD13" s="60"/>
      <c r="GJE13" s="60"/>
      <c r="GJF13" s="60"/>
      <c r="GJG13" s="60"/>
      <c r="GJH13" s="60"/>
      <c r="GJI13" s="60"/>
      <c r="GJJ13" s="60"/>
      <c r="GJK13" s="60"/>
      <c r="GJL13" s="60"/>
      <c r="GJM13" s="60"/>
      <c r="GJN13" s="60"/>
      <c r="GJO13" s="60"/>
      <c r="GJP13" s="60"/>
      <c r="GJQ13" s="60"/>
      <c r="GJR13" s="60"/>
      <c r="GJS13" s="60"/>
      <c r="GJT13" s="60"/>
      <c r="GJU13" s="60"/>
      <c r="GJV13" s="60"/>
      <c r="GJW13" s="60"/>
      <c r="GJX13" s="60"/>
      <c r="GJY13" s="60"/>
      <c r="GJZ13" s="60"/>
      <c r="GKA13" s="60"/>
      <c r="GKB13" s="60"/>
      <c r="GKC13" s="60"/>
      <c r="GKD13" s="60"/>
      <c r="GKE13" s="60"/>
      <c r="GKF13" s="60"/>
      <c r="GKG13" s="60"/>
      <c r="GKH13" s="60"/>
      <c r="GKI13" s="60"/>
      <c r="GKJ13" s="60"/>
      <c r="GKK13" s="60"/>
      <c r="GKL13" s="60"/>
      <c r="GKM13" s="60"/>
      <c r="GKN13" s="60"/>
      <c r="GKO13" s="60"/>
      <c r="GKP13" s="60"/>
      <c r="GKQ13" s="60"/>
      <c r="GKR13" s="60"/>
      <c r="GKS13" s="60"/>
      <c r="GKT13" s="60"/>
      <c r="GKU13" s="60"/>
      <c r="GKV13" s="60"/>
      <c r="GKW13" s="60"/>
      <c r="GKX13" s="60"/>
      <c r="GKY13" s="60"/>
      <c r="GKZ13" s="60"/>
      <c r="GLA13" s="60"/>
      <c r="GLB13" s="60"/>
      <c r="GLC13" s="60"/>
      <c r="GLD13" s="60"/>
      <c r="GLE13" s="60"/>
      <c r="GLF13" s="60"/>
      <c r="GLG13" s="60"/>
      <c r="GLH13" s="60"/>
      <c r="GLI13" s="60"/>
      <c r="GLJ13" s="60"/>
      <c r="GLK13" s="60"/>
      <c r="GLL13" s="60"/>
      <c r="GLM13" s="60"/>
      <c r="GLN13" s="60"/>
      <c r="GLO13" s="60"/>
      <c r="GLP13" s="60"/>
      <c r="GLQ13" s="60"/>
      <c r="GLR13" s="60"/>
      <c r="GLS13" s="60"/>
      <c r="GLT13" s="60"/>
      <c r="GLU13" s="60"/>
      <c r="GLV13" s="60"/>
      <c r="GLW13" s="60"/>
      <c r="GLX13" s="60"/>
      <c r="GLY13" s="60"/>
      <c r="GLZ13" s="60"/>
      <c r="GMA13" s="60"/>
      <c r="GMB13" s="60"/>
      <c r="GMC13" s="60"/>
      <c r="GMD13" s="60"/>
      <c r="GME13" s="60"/>
      <c r="GMF13" s="60"/>
      <c r="GMG13" s="60"/>
      <c r="GMH13" s="60"/>
      <c r="GMI13" s="60"/>
      <c r="GMJ13" s="60"/>
      <c r="GMK13" s="60"/>
      <c r="GML13" s="60"/>
      <c r="GMM13" s="60"/>
      <c r="GMN13" s="60"/>
      <c r="GMO13" s="60"/>
      <c r="GMP13" s="60"/>
      <c r="GMQ13" s="60"/>
      <c r="GMR13" s="60"/>
      <c r="GMS13" s="60"/>
      <c r="GMT13" s="60"/>
      <c r="GMU13" s="60"/>
      <c r="GMV13" s="60"/>
      <c r="GMW13" s="60"/>
      <c r="GMX13" s="60"/>
      <c r="GMY13" s="60"/>
      <c r="GMZ13" s="60"/>
      <c r="GNA13" s="60"/>
      <c r="GNB13" s="60"/>
      <c r="GNC13" s="60"/>
      <c r="GND13" s="60"/>
      <c r="GNE13" s="60"/>
      <c r="GNF13" s="60"/>
      <c r="GNG13" s="60"/>
      <c r="GNH13" s="60"/>
      <c r="GNI13" s="60"/>
      <c r="GNJ13" s="60"/>
      <c r="GNK13" s="60"/>
      <c r="GNL13" s="60"/>
      <c r="GNM13" s="60"/>
      <c r="GNN13" s="60"/>
      <c r="GNO13" s="60"/>
      <c r="GNP13" s="60"/>
      <c r="GNQ13" s="60"/>
      <c r="GNR13" s="60"/>
      <c r="GNS13" s="60"/>
      <c r="GNT13" s="60"/>
      <c r="GNU13" s="60"/>
      <c r="GNV13" s="60"/>
      <c r="GNW13" s="60"/>
      <c r="GNX13" s="60"/>
      <c r="GNY13" s="60"/>
      <c r="GNZ13" s="60"/>
      <c r="GOA13" s="60"/>
      <c r="GOB13" s="60"/>
      <c r="GOC13" s="60"/>
      <c r="GOD13" s="60"/>
      <c r="GOE13" s="60"/>
      <c r="GOF13" s="60"/>
      <c r="GOG13" s="60"/>
      <c r="GOH13" s="60"/>
      <c r="GOI13" s="60"/>
      <c r="GOJ13" s="60"/>
      <c r="GOK13" s="60"/>
      <c r="GOL13" s="60"/>
      <c r="GOM13" s="60"/>
      <c r="GON13" s="60"/>
      <c r="GOO13" s="60"/>
      <c r="GOP13" s="60"/>
      <c r="GOQ13" s="60"/>
      <c r="GOR13" s="60"/>
      <c r="GOS13" s="60"/>
      <c r="GOT13" s="60"/>
      <c r="GOU13" s="60"/>
      <c r="GOV13" s="60"/>
      <c r="GOW13" s="60"/>
      <c r="GOX13" s="60"/>
      <c r="GOY13" s="60"/>
      <c r="GOZ13" s="60"/>
      <c r="GPA13" s="60"/>
      <c r="GPB13" s="60"/>
      <c r="GPC13" s="60"/>
      <c r="GPD13" s="60"/>
      <c r="GPE13" s="60"/>
      <c r="GPF13" s="60"/>
      <c r="GPG13" s="60"/>
      <c r="GPH13" s="60"/>
      <c r="GPI13" s="60"/>
      <c r="GPJ13" s="60"/>
      <c r="GPK13" s="60"/>
      <c r="GPL13" s="60"/>
      <c r="GPM13" s="60"/>
      <c r="GPN13" s="60"/>
      <c r="GPO13" s="60"/>
      <c r="GPP13" s="60"/>
      <c r="GPQ13" s="60"/>
      <c r="GPR13" s="60"/>
      <c r="GPS13" s="60"/>
      <c r="GPT13" s="60"/>
      <c r="GPU13" s="60"/>
      <c r="GPV13" s="60"/>
      <c r="GPW13" s="60"/>
      <c r="GPX13" s="60"/>
      <c r="GPY13" s="60"/>
      <c r="GPZ13" s="60"/>
      <c r="GQA13" s="60"/>
      <c r="GQB13" s="60"/>
      <c r="GQC13" s="60"/>
      <c r="GQD13" s="60"/>
      <c r="GQE13" s="60"/>
      <c r="GQF13" s="60"/>
      <c r="GQG13" s="60"/>
      <c r="GQH13" s="60"/>
      <c r="GQI13" s="60"/>
      <c r="GQJ13" s="60"/>
      <c r="GQK13" s="60"/>
      <c r="GQL13" s="60"/>
      <c r="GQM13" s="60"/>
      <c r="GQN13" s="60"/>
      <c r="GQO13" s="60"/>
      <c r="GQP13" s="60"/>
      <c r="GQQ13" s="60"/>
      <c r="GQR13" s="60"/>
      <c r="GQS13" s="60"/>
      <c r="GQT13" s="60"/>
      <c r="GQU13" s="60"/>
      <c r="GQV13" s="60"/>
      <c r="GQW13" s="60"/>
      <c r="GQX13" s="60"/>
      <c r="GQY13" s="60"/>
      <c r="GQZ13" s="60"/>
      <c r="GRA13" s="60"/>
      <c r="GRB13" s="60"/>
      <c r="GRC13" s="60"/>
      <c r="GRD13" s="60"/>
      <c r="GRE13" s="60"/>
      <c r="GRF13" s="60"/>
      <c r="GRG13" s="60"/>
      <c r="GRH13" s="60"/>
      <c r="GRI13" s="60"/>
      <c r="GRJ13" s="60"/>
      <c r="GRK13" s="60"/>
      <c r="GRL13" s="60"/>
      <c r="GRM13" s="60"/>
      <c r="GRN13" s="60"/>
      <c r="GRO13" s="60"/>
      <c r="GRP13" s="60"/>
      <c r="GRQ13" s="60"/>
      <c r="GRR13" s="60"/>
      <c r="GRS13" s="60"/>
      <c r="GRT13" s="60"/>
      <c r="GRU13" s="60"/>
      <c r="GRV13" s="60"/>
      <c r="GRW13" s="60"/>
      <c r="GRX13" s="60"/>
      <c r="GRY13" s="60"/>
      <c r="GRZ13" s="60"/>
      <c r="GSA13" s="60"/>
      <c r="GSB13" s="60"/>
      <c r="GSC13" s="60"/>
      <c r="GSD13" s="60"/>
      <c r="GSE13" s="60"/>
      <c r="GSF13" s="60"/>
      <c r="GSG13" s="60"/>
      <c r="GSH13" s="60"/>
      <c r="GSI13" s="60"/>
      <c r="GSJ13" s="60"/>
      <c r="GSK13" s="60"/>
      <c r="GSL13" s="60"/>
      <c r="GSM13" s="60"/>
      <c r="GSN13" s="60"/>
      <c r="GSO13" s="60"/>
      <c r="GSP13" s="60"/>
      <c r="GSQ13" s="60"/>
      <c r="GSR13" s="60"/>
      <c r="GSS13" s="60"/>
      <c r="GST13" s="60"/>
      <c r="GSU13" s="60"/>
      <c r="GSV13" s="60"/>
      <c r="GSW13" s="60"/>
      <c r="GSX13" s="60"/>
      <c r="GSY13" s="60"/>
      <c r="GSZ13" s="60"/>
      <c r="GTA13" s="60"/>
      <c r="GTB13" s="60"/>
      <c r="GTC13" s="60"/>
      <c r="GTD13" s="60"/>
      <c r="GTE13" s="60"/>
      <c r="GTF13" s="60"/>
      <c r="GTG13" s="60"/>
      <c r="GTH13" s="60"/>
      <c r="GTI13" s="60"/>
      <c r="GTJ13" s="60"/>
      <c r="GTK13" s="60"/>
      <c r="GTL13" s="60"/>
      <c r="GTM13" s="60"/>
      <c r="GTN13" s="60"/>
      <c r="GTO13" s="60"/>
      <c r="GTP13" s="60"/>
      <c r="GTQ13" s="60"/>
      <c r="GTR13" s="60"/>
      <c r="GTS13" s="60"/>
      <c r="GTT13" s="60"/>
      <c r="GTU13" s="60"/>
      <c r="GTV13" s="60"/>
      <c r="GTW13" s="60"/>
      <c r="GTX13" s="60"/>
      <c r="GTY13" s="60"/>
      <c r="GTZ13" s="60"/>
      <c r="GUA13" s="60"/>
      <c r="GUB13" s="60"/>
      <c r="GUC13" s="60"/>
      <c r="GUD13" s="60"/>
      <c r="GUE13" s="60"/>
      <c r="GUF13" s="60"/>
      <c r="GUG13" s="60"/>
      <c r="GUH13" s="60"/>
      <c r="GUI13" s="60"/>
      <c r="GUJ13" s="60"/>
      <c r="GUK13" s="60"/>
      <c r="GUL13" s="60"/>
      <c r="GUM13" s="60"/>
      <c r="GUN13" s="60"/>
      <c r="GUO13" s="60"/>
      <c r="GUP13" s="60"/>
      <c r="GUQ13" s="60"/>
      <c r="GUR13" s="60"/>
      <c r="GUS13" s="60"/>
      <c r="GUT13" s="60"/>
      <c r="GUU13" s="60"/>
      <c r="GUV13" s="60"/>
      <c r="GUW13" s="60"/>
      <c r="GUX13" s="60"/>
      <c r="GUY13" s="60"/>
      <c r="GUZ13" s="60"/>
      <c r="GVA13" s="60"/>
      <c r="GVB13" s="60"/>
      <c r="GVC13" s="60"/>
      <c r="GVD13" s="60"/>
      <c r="GVE13" s="60"/>
      <c r="GVF13" s="60"/>
      <c r="GVG13" s="60"/>
      <c r="GVH13" s="60"/>
      <c r="GVI13" s="60"/>
      <c r="GVJ13" s="60"/>
      <c r="GVK13" s="60"/>
      <c r="GVL13" s="60"/>
      <c r="GVM13" s="60"/>
      <c r="GVN13" s="60"/>
      <c r="GVO13" s="60"/>
      <c r="GVP13" s="60"/>
      <c r="GVQ13" s="60"/>
      <c r="GVR13" s="60"/>
      <c r="GVS13" s="60"/>
      <c r="GVT13" s="60"/>
      <c r="GVU13" s="60"/>
      <c r="GVV13" s="60"/>
      <c r="GVW13" s="60"/>
      <c r="GVX13" s="60"/>
      <c r="GVY13" s="60"/>
      <c r="GVZ13" s="60"/>
      <c r="GWA13" s="60"/>
      <c r="GWB13" s="60"/>
      <c r="GWC13" s="60"/>
      <c r="GWD13" s="60"/>
      <c r="GWE13" s="60"/>
      <c r="GWF13" s="60"/>
      <c r="GWG13" s="60"/>
      <c r="GWH13" s="60"/>
      <c r="GWI13" s="60"/>
      <c r="GWJ13" s="60"/>
      <c r="GWK13" s="60"/>
      <c r="GWL13" s="60"/>
      <c r="GWM13" s="60"/>
      <c r="GWN13" s="60"/>
      <c r="GWO13" s="60"/>
      <c r="GWP13" s="60"/>
      <c r="GWQ13" s="60"/>
      <c r="GWR13" s="60"/>
      <c r="GWS13" s="60"/>
      <c r="GWT13" s="60"/>
      <c r="GWU13" s="60"/>
      <c r="GWV13" s="60"/>
      <c r="GWW13" s="60"/>
      <c r="GWX13" s="60"/>
      <c r="GWY13" s="60"/>
      <c r="GWZ13" s="60"/>
      <c r="GXA13" s="60"/>
      <c r="GXB13" s="60"/>
      <c r="GXC13" s="60"/>
      <c r="GXD13" s="60"/>
      <c r="GXE13" s="60"/>
      <c r="GXF13" s="60"/>
      <c r="GXG13" s="60"/>
      <c r="GXH13" s="60"/>
      <c r="GXI13" s="60"/>
      <c r="GXJ13" s="60"/>
      <c r="GXK13" s="60"/>
      <c r="GXL13" s="60"/>
      <c r="GXM13" s="60"/>
      <c r="GXN13" s="60"/>
      <c r="GXO13" s="60"/>
      <c r="GXP13" s="60"/>
      <c r="GXQ13" s="60"/>
      <c r="GXR13" s="60"/>
      <c r="GXS13" s="60"/>
      <c r="GXT13" s="60"/>
      <c r="GXU13" s="60"/>
      <c r="GXV13" s="60"/>
      <c r="GXW13" s="60"/>
      <c r="GXX13" s="60"/>
      <c r="GXY13" s="60"/>
      <c r="GXZ13" s="60"/>
      <c r="GYA13" s="60"/>
      <c r="GYB13" s="60"/>
      <c r="GYC13" s="60"/>
      <c r="GYD13" s="60"/>
      <c r="GYE13" s="60"/>
      <c r="GYF13" s="60"/>
      <c r="GYG13" s="60"/>
      <c r="GYH13" s="60"/>
      <c r="GYI13" s="60"/>
      <c r="GYJ13" s="60"/>
      <c r="GYK13" s="60"/>
      <c r="GYL13" s="60"/>
      <c r="GYM13" s="60"/>
      <c r="GYN13" s="60"/>
      <c r="GYO13" s="60"/>
      <c r="GYP13" s="60"/>
      <c r="GYQ13" s="60"/>
      <c r="GYR13" s="60"/>
      <c r="GYS13" s="60"/>
      <c r="GYT13" s="60"/>
      <c r="GYU13" s="60"/>
      <c r="GYV13" s="60"/>
      <c r="GYW13" s="60"/>
      <c r="GYX13" s="60"/>
      <c r="GYY13" s="60"/>
      <c r="GYZ13" s="60"/>
      <c r="GZA13" s="60"/>
      <c r="GZB13" s="60"/>
      <c r="GZC13" s="60"/>
      <c r="GZD13" s="60"/>
      <c r="GZE13" s="60"/>
      <c r="GZF13" s="60"/>
      <c r="GZG13" s="60"/>
      <c r="GZH13" s="60"/>
      <c r="GZI13" s="60"/>
      <c r="GZJ13" s="60"/>
      <c r="GZK13" s="60"/>
      <c r="GZL13" s="60"/>
      <c r="GZM13" s="60"/>
      <c r="GZN13" s="60"/>
      <c r="GZO13" s="60"/>
      <c r="GZP13" s="60"/>
      <c r="GZQ13" s="60"/>
      <c r="GZR13" s="60"/>
      <c r="GZS13" s="60"/>
      <c r="GZT13" s="60"/>
      <c r="GZU13" s="60"/>
      <c r="GZV13" s="60"/>
      <c r="GZW13" s="60"/>
      <c r="GZX13" s="60"/>
      <c r="GZY13" s="60"/>
      <c r="GZZ13" s="60"/>
      <c r="HAA13" s="60"/>
      <c r="HAB13" s="60"/>
      <c r="HAC13" s="60"/>
      <c r="HAD13" s="60"/>
      <c r="HAE13" s="60"/>
      <c r="HAF13" s="60"/>
      <c r="HAG13" s="60"/>
      <c r="HAH13" s="60"/>
      <c r="HAI13" s="60"/>
      <c r="HAJ13" s="60"/>
      <c r="HAK13" s="60"/>
      <c r="HAL13" s="60"/>
      <c r="HAM13" s="60"/>
      <c r="HAN13" s="60"/>
      <c r="HAO13" s="60"/>
      <c r="HAP13" s="60"/>
      <c r="HAQ13" s="60"/>
      <c r="HAR13" s="60"/>
      <c r="HAS13" s="60"/>
      <c r="HAT13" s="60"/>
      <c r="HAU13" s="60"/>
      <c r="HAV13" s="60"/>
      <c r="HAW13" s="60"/>
      <c r="HAX13" s="60"/>
      <c r="HAY13" s="60"/>
      <c r="HAZ13" s="60"/>
      <c r="HBA13" s="60"/>
      <c r="HBB13" s="60"/>
      <c r="HBC13" s="60"/>
      <c r="HBD13" s="60"/>
      <c r="HBE13" s="60"/>
      <c r="HBF13" s="60"/>
      <c r="HBG13" s="60"/>
      <c r="HBH13" s="60"/>
      <c r="HBI13" s="60"/>
      <c r="HBJ13" s="60"/>
      <c r="HBK13" s="60"/>
      <c r="HBL13" s="60"/>
      <c r="HBM13" s="60"/>
      <c r="HBN13" s="60"/>
      <c r="HBO13" s="60"/>
      <c r="HBP13" s="60"/>
      <c r="HBQ13" s="60"/>
      <c r="HBR13" s="60"/>
      <c r="HBS13" s="60"/>
      <c r="HBT13" s="60"/>
      <c r="HBU13" s="60"/>
      <c r="HBV13" s="60"/>
      <c r="HBW13" s="60"/>
      <c r="HBX13" s="60"/>
      <c r="HBY13" s="60"/>
      <c r="HBZ13" s="60"/>
      <c r="HCA13" s="60"/>
      <c r="HCB13" s="60"/>
      <c r="HCC13" s="60"/>
      <c r="HCD13" s="60"/>
      <c r="HCE13" s="60"/>
      <c r="HCF13" s="60"/>
      <c r="HCG13" s="60"/>
      <c r="HCH13" s="60"/>
      <c r="HCI13" s="60"/>
      <c r="HCJ13" s="60"/>
      <c r="HCK13" s="60"/>
      <c r="HCL13" s="60"/>
      <c r="HCM13" s="60"/>
      <c r="HCN13" s="60"/>
      <c r="HCO13" s="60"/>
      <c r="HCP13" s="60"/>
      <c r="HCQ13" s="60"/>
      <c r="HCR13" s="60"/>
      <c r="HCS13" s="60"/>
      <c r="HCT13" s="60"/>
      <c r="HCU13" s="60"/>
      <c r="HCV13" s="60"/>
      <c r="HCW13" s="60"/>
      <c r="HCX13" s="60"/>
      <c r="HCY13" s="60"/>
      <c r="HCZ13" s="60"/>
      <c r="HDA13" s="60"/>
      <c r="HDB13" s="60"/>
      <c r="HDC13" s="60"/>
      <c r="HDD13" s="60"/>
      <c r="HDE13" s="60"/>
      <c r="HDF13" s="60"/>
      <c r="HDG13" s="60"/>
      <c r="HDH13" s="60"/>
      <c r="HDI13" s="60"/>
      <c r="HDJ13" s="60"/>
      <c r="HDK13" s="60"/>
      <c r="HDL13" s="60"/>
      <c r="HDM13" s="60"/>
      <c r="HDN13" s="60"/>
      <c r="HDO13" s="60"/>
      <c r="HDP13" s="60"/>
      <c r="HDQ13" s="60"/>
      <c r="HDR13" s="60"/>
      <c r="HDS13" s="60"/>
      <c r="HDT13" s="60"/>
      <c r="HDU13" s="60"/>
      <c r="HDV13" s="60"/>
      <c r="HDW13" s="60"/>
      <c r="HDX13" s="60"/>
      <c r="HDY13" s="60"/>
      <c r="HDZ13" s="60"/>
      <c r="HEA13" s="60"/>
      <c r="HEB13" s="60"/>
      <c r="HEC13" s="60"/>
      <c r="HED13" s="60"/>
      <c r="HEE13" s="60"/>
      <c r="HEF13" s="60"/>
      <c r="HEG13" s="60"/>
      <c r="HEH13" s="60"/>
      <c r="HEI13" s="60"/>
      <c r="HEJ13" s="60"/>
      <c r="HEK13" s="60"/>
      <c r="HEL13" s="60"/>
      <c r="HEM13" s="60"/>
      <c r="HEN13" s="60"/>
      <c r="HEO13" s="60"/>
      <c r="HEP13" s="60"/>
      <c r="HEQ13" s="60"/>
      <c r="HER13" s="60"/>
      <c r="HES13" s="60"/>
      <c r="HET13" s="60"/>
      <c r="HEU13" s="60"/>
      <c r="HEV13" s="60"/>
      <c r="HEW13" s="60"/>
      <c r="HEX13" s="60"/>
      <c r="HEY13" s="60"/>
      <c r="HEZ13" s="60"/>
      <c r="HFA13" s="60"/>
      <c r="HFB13" s="60"/>
      <c r="HFC13" s="60"/>
      <c r="HFD13" s="60"/>
      <c r="HFE13" s="60"/>
      <c r="HFF13" s="60"/>
      <c r="HFG13" s="60"/>
      <c r="HFH13" s="60"/>
      <c r="HFI13" s="60"/>
      <c r="HFJ13" s="60"/>
      <c r="HFK13" s="60"/>
      <c r="HFL13" s="60"/>
      <c r="HFM13" s="60"/>
      <c r="HFN13" s="60"/>
      <c r="HFO13" s="60"/>
      <c r="HFP13" s="60"/>
      <c r="HFQ13" s="60"/>
      <c r="HFR13" s="60"/>
      <c r="HFS13" s="60"/>
      <c r="HFT13" s="60"/>
      <c r="HFU13" s="60"/>
      <c r="HFV13" s="60"/>
      <c r="HFW13" s="60"/>
      <c r="HFX13" s="60"/>
      <c r="HFY13" s="60"/>
      <c r="HFZ13" s="60"/>
      <c r="HGA13" s="60"/>
      <c r="HGB13" s="60"/>
      <c r="HGC13" s="60"/>
      <c r="HGD13" s="60"/>
      <c r="HGE13" s="60"/>
      <c r="HGF13" s="60"/>
      <c r="HGG13" s="60"/>
      <c r="HGH13" s="60"/>
      <c r="HGI13" s="60"/>
      <c r="HGJ13" s="60"/>
      <c r="HGK13" s="60"/>
      <c r="HGL13" s="60"/>
      <c r="HGM13" s="60"/>
      <c r="HGN13" s="60"/>
      <c r="HGO13" s="60"/>
      <c r="HGP13" s="60"/>
      <c r="HGQ13" s="60"/>
      <c r="HGR13" s="60"/>
      <c r="HGS13" s="60"/>
      <c r="HGT13" s="60"/>
      <c r="HGU13" s="60"/>
      <c r="HGV13" s="60"/>
      <c r="HGW13" s="60"/>
      <c r="HGX13" s="60"/>
      <c r="HGY13" s="60"/>
      <c r="HGZ13" s="60"/>
      <c r="HHA13" s="60"/>
      <c r="HHB13" s="60"/>
      <c r="HHC13" s="60"/>
      <c r="HHD13" s="60"/>
      <c r="HHE13" s="60"/>
      <c r="HHF13" s="60"/>
      <c r="HHG13" s="60"/>
      <c r="HHH13" s="60"/>
      <c r="HHI13" s="60"/>
      <c r="HHJ13" s="60"/>
      <c r="HHK13" s="60"/>
      <c r="HHL13" s="60"/>
      <c r="HHM13" s="60"/>
      <c r="HHN13" s="60"/>
      <c r="HHO13" s="60"/>
      <c r="HHP13" s="60"/>
      <c r="HHQ13" s="60"/>
      <c r="HHR13" s="60"/>
      <c r="HHS13" s="60"/>
      <c r="HHT13" s="60"/>
      <c r="HHU13" s="60"/>
      <c r="HHV13" s="60"/>
      <c r="HHW13" s="60"/>
      <c r="HHX13" s="60"/>
      <c r="HHY13" s="60"/>
      <c r="HHZ13" s="60"/>
      <c r="HIA13" s="60"/>
      <c r="HIB13" s="60"/>
      <c r="HIC13" s="60"/>
      <c r="HID13" s="60"/>
      <c r="HIE13" s="60"/>
      <c r="HIF13" s="60"/>
      <c r="HIG13" s="60"/>
      <c r="HIH13" s="60"/>
      <c r="HII13" s="60"/>
      <c r="HIJ13" s="60"/>
      <c r="HIK13" s="60"/>
      <c r="HIL13" s="60"/>
      <c r="HIM13" s="60"/>
      <c r="HIN13" s="60"/>
      <c r="HIO13" s="60"/>
      <c r="HIP13" s="60"/>
      <c r="HIQ13" s="60"/>
      <c r="HIR13" s="60"/>
      <c r="HIS13" s="60"/>
      <c r="HIT13" s="60"/>
      <c r="HIU13" s="60"/>
      <c r="HIV13" s="60"/>
      <c r="HIW13" s="60"/>
      <c r="HIX13" s="60"/>
      <c r="HIY13" s="60"/>
      <c r="HIZ13" s="60"/>
      <c r="HJA13" s="60"/>
      <c r="HJB13" s="60"/>
      <c r="HJC13" s="60"/>
      <c r="HJD13" s="60"/>
      <c r="HJE13" s="60"/>
      <c r="HJF13" s="60"/>
      <c r="HJG13" s="60"/>
      <c r="HJH13" s="60"/>
      <c r="HJI13" s="60"/>
      <c r="HJJ13" s="60"/>
      <c r="HJK13" s="60"/>
      <c r="HJL13" s="60"/>
      <c r="HJM13" s="60"/>
      <c r="HJN13" s="60"/>
      <c r="HJO13" s="60"/>
      <c r="HJP13" s="60"/>
      <c r="HJQ13" s="60"/>
      <c r="HJR13" s="60"/>
      <c r="HJS13" s="60"/>
      <c r="HJT13" s="60"/>
      <c r="HJU13" s="60"/>
      <c r="HJV13" s="60"/>
      <c r="HJW13" s="60"/>
      <c r="HJX13" s="60"/>
      <c r="HJY13" s="60"/>
      <c r="HJZ13" s="60"/>
      <c r="HKA13" s="60"/>
      <c r="HKB13" s="60"/>
      <c r="HKC13" s="60"/>
      <c r="HKD13" s="60"/>
      <c r="HKE13" s="60"/>
      <c r="HKF13" s="60"/>
      <c r="HKG13" s="60"/>
      <c r="HKH13" s="60"/>
      <c r="HKI13" s="60"/>
      <c r="HKJ13" s="60"/>
      <c r="HKK13" s="60"/>
      <c r="HKL13" s="60"/>
      <c r="HKM13" s="60"/>
      <c r="HKN13" s="60"/>
      <c r="HKO13" s="60"/>
      <c r="HKP13" s="60"/>
      <c r="HKQ13" s="60"/>
      <c r="HKR13" s="60"/>
      <c r="HKS13" s="60"/>
      <c r="HKT13" s="60"/>
      <c r="HKU13" s="60"/>
      <c r="HKV13" s="60"/>
      <c r="HKW13" s="60"/>
      <c r="HKX13" s="60"/>
      <c r="HKY13" s="60"/>
      <c r="HKZ13" s="60"/>
      <c r="HLA13" s="60"/>
      <c r="HLB13" s="60"/>
      <c r="HLC13" s="60"/>
      <c r="HLD13" s="60"/>
      <c r="HLE13" s="60"/>
      <c r="HLF13" s="60"/>
      <c r="HLG13" s="60"/>
      <c r="HLH13" s="60"/>
      <c r="HLI13" s="60"/>
      <c r="HLJ13" s="60"/>
      <c r="HLK13" s="60"/>
      <c r="HLL13" s="60"/>
      <c r="HLM13" s="60"/>
      <c r="HLN13" s="60"/>
      <c r="HLO13" s="60"/>
      <c r="HLP13" s="60"/>
      <c r="HLQ13" s="60"/>
      <c r="HLR13" s="60"/>
      <c r="HLS13" s="60"/>
      <c r="HLT13" s="60"/>
      <c r="HLU13" s="60"/>
      <c r="HLV13" s="60"/>
      <c r="HLW13" s="60"/>
      <c r="HLX13" s="60"/>
      <c r="HLY13" s="60"/>
      <c r="HLZ13" s="60"/>
      <c r="HMA13" s="60"/>
      <c r="HMB13" s="60"/>
      <c r="HMC13" s="60"/>
      <c r="HMD13" s="60"/>
      <c r="HME13" s="60"/>
      <c r="HMF13" s="60"/>
      <c r="HMG13" s="60"/>
      <c r="HMH13" s="60"/>
      <c r="HMI13" s="60"/>
      <c r="HMJ13" s="60"/>
      <c r="HMK13" s="60"/>
      <c r="HML13" s="60"/>
      <c r="HMM13" s="60"/>
      <c r="HMN13" s="60"/>
      <c r="HMO13" s="60"/>
      <c r="HMP13" s="60"/>
      <c r="HMQ13" s="60"/>
      <c r="HMR13" s="60"/>
      <c r="HMS13" s="60"/>
      <c r="HMT13" s="60"/>
      <c r="HMU13" s="60"/>
      <c r="HMV13" s="60"/>
      <c r="HMW13" s="60"/>
      <c r="HMX13" s="60"/>
      <c r="HMY13" s="60"/>
      <c r="HMZ13" s="60"/>
      <c r="HNA13" s="60"/>
      <c r="HNB13" s="60"/>
      <c r="HNC13" s="60"/>
      <c r="HND13" s="60"/>
      <c r="HNE13" s="60"/>
      <c r="HNF13" s="60"/>
      <c r="HNG13" s="60"/>
      <c r="HNH13" s="60"/>
      <c r="HNI13" s="60"/>
      <c r="HNJ13" s="60"/>
      <c r="HNK13" s="60"/>
      <c r="HNL13" s="60"/>
      <c r="HNM13" s="60"/>
      <c r="HNN13" s="60"/>
      <c r="HNO13" s="60"/>
      <c r="HNP13" s="60"/>
      <c r="HNQ13" s="60"/>
      <c r="HNR13" s="60"/>
      <c r="HNS13" s="60"/>
      <c r="HNT13" s="60"/>
      <c r="HNU13" s="60"/>
      <c r="HNV13" s="60"/>
      <c r="HNW13" s="60"/>
      <c r="HNX13" s="60"/>
      <c r="HNY13" s="60"/>
      <c r="HNZ13" s="60"/>
      <c r="HOA13" s="60"/>
      <c r="HOB13" s="60"/>
      <c r="HOC13" s="60"/>
      <c r="HOD13" s="60"/>
      <c r="HOE13" s="60"/>
      <c r="HOF13" s="60"/>
      <c r="HOG13" s="60"/>
      <c r="HOH13" s="60"/>
      <c r="HOI13" s="60"/>
      <c r="HOJ13" s="60"/>
      <c r="HOK13" s="60"/>
      <c r="HOL13" s="60"/>
      <c r="HOM13" s="60"/>
      <c r="HON13" s="60"/>
      <c r="HOO13" s="60"/>
      <c r="HOP13" s="60"/>
      <c r="HOQ13" s="60"/>
      <c r="HOR13" s="60"/>
      <c r="HOS13" s="60"/>
      <c r="HOT13" s="60"/>
      <c r="HOU13" s="60"/>
      <c r="HOV13" s="60"/>
      <c r="HOW13" s="60"/>
      <c r="HOX13" s="60"/>
      <c r="HOY13" s="60"/>
      <c r="HOZ13" s="60"/>
      <c r="HPA13" s="60"/>
      <c r="HPB13" s="60"/>
      <c r="HPC13" s="60"/>
      <c r="HPD13" s="60"/>
      <c r="HPE13" s="60"/>
      <c r="HPF13" s="60"/>
      <c r="HPG13" s="60"/>
      <c r="HPH13" s="60"/>
      <c r="HPI13" s="60"/>
      <c r="HPJ13" s="60"/>
      <c r="HPK13" s="60"/>
      <c r="HPL13" s="60"/>
      <c r="HPM13" s="60"/>
      <c r="HPN13" s="60"/>
      <c r="HPO13" s="60"/>
      <c r="HPP13" s="60"/>
      <c r="HPQ13" s="60"/>
      <c r="HPR13" s="60"/>
      <c r="HPS13" s="60"/>
      <c r="HPT13" s="60"/>
      <c r="HPU13" s="60"/>
      <c r="HPV13" s="60"/>
      <c r="HPW13" s="60"/>
      <c r="HPX13" s="60"/>
      <c r="HPY13" s="60"/>
      <c r="HPZ13" s="60"/>
      <c r="HQA13" s="60"/>
      <c r="HQB13" s="60"/>
      <c r="HQC13" s="60"/>
      <c r="HQD13" s="60"/>
      <c r="HQE13" s="60"/>
      <c r="HQF13" s="60"/>
      <c r="HQG13" s="60"/>
      <c r="HQH13" s="60"/>
      <c r="HQI13" s="60"/>
      <c r="HQJ13" s="60"/>
      <c r="HQK13" s="60"/>
      <c r="HQL13" s="60"/>
      <c r="HQM13" s="60"/>
      <c r="HQN13" s="60"/>
      <c r="HQO13" s="60"/>
      <c r="HQP13" s="60"/>
      <c r="HQQ13" s="60"/>
      <c r="HQR13" s="60"/>
      <c r="HQS13" s="60"/>
      <c r="HQT13" s="60"/>
      <c r="HQU13" s="60"/>
      <c r="HQV13" s="60"/>
      <c r="HQW13" s="60"/>
      <c r="HQX13" s="60"/>
      <c r="HQY13" s="60"/>
      <c r="HQZ13" s="60"/>
      <c r="HRA13" s="60"/>
      <c r="HRB13" s="60"/>
      <c r="HRC13" s="60"/>
      <c r="HRD13" s="60"/>
      <c r="HRE13" s="60"/>
      <c r="HRF13" s="60"/>
      <c r="HRG13" s="60"/>
      <c r="HRH13" s="60"/>
      <c r="HRI13" s="60"/>
      <c r="HRJ13" s="60"/>
      <c r="HRK13" s="60"/>
      <c r="HRL13" s="60"/>
      <c r="HRM13" s="60"/>
      <c r="HRN13" s="60"/>
      <c r="HRO13" s="60"/>
      <c r="HRP13" s="60"/>
      <c r="HRQ13" s="60"/>
      <c r="HRR13" s="60"/>
      <c r="HRS13" s="60"/>
      <c r="HRT13" s="60"/>
      <c r="HRU13" s="60"/>
      <c r="HRV13" s="60"/>
      <c r="HRW13" s="60"/>
      <c r="HRX13" s="60"/>
      <c r="HRY13" s="60"/>
      <c r="HRZ13" s="60"/>
      <c r="HSA13" s="60"/>
      <c r="HSB13" s="60"/>
      <c r="HSC13" s="60"/>
      <c r="HSD13" s="60"/>
      <c r="HSE13" s="60"/>
      <c r="HSF13" s="60"/>
      <c r="HSG13" s="60"/>
      <c r="HSH13" s="60"/>
      <c r="HSI13" s="60"/>
      <c r="HSJ13" s="60"/>
      <c r="HSK13" s="60"/>
      <c r="HSL13" s="60"/>
      <c r="HSM13" s="60"/>
      <c r="HSN13" s="60"/>
      <c r="HSO13" s="60"/>
      <c r="HSP13" s="60"/>
      <c r="HSQ13" s="60"/>
      <c r="HSR13" s="60"/>
      <c r="HSS13" s="60"/>
      <c r="HST13" s="60"/>
      <c r="HSU13" s="60"/>
      <c r="HSV13" s="60"/>
      <c r="HSW13" s="60"/>
      <c r="HSX13" s="60"/>
      <c r="HSY13" s="60"/>
      <c r="HSZ13" s="60"/>
      <c r="HTA13" s="60"/>
      <c r="HTB13" s="60"/>
      <c r="HTC13" s="60"/>
      <c r="HTD13" s="60"/>
      <c r="HTE13" s="60"/>
      <c r="HTF13" s="60"/>
      <c r="HTG13" s="60"/>
      <c r="HTH13" s="60"/>
      <c r="HTI13" s="60"/>
      <c r="HTJ13" s="60"/>
      <c r="HTK13" s="60"/>
      <c r="HTL13" s="60"/>
      <c r="HTM13" s="60"/>
      <c r="HTN13" s="60"/>
      <c r="HTO13" s="60"/>
      <c r="HTP13" s="60"/>
      <c r="HTQ13" s="60"/>
      <c r="HTR13" s="60"/>
      <c r="HTS13" s="60"/>
      <c r="HTT13" s="60"/>
      <c r="HTU13" s="60"/>
      <c r="HTV13" s="60"/>
      <c r="HTW13" s="60"/>
      <c r="HTX13" s="60"/>
      <c r="HTY13" s="60"/>
      <c r="HTZ13" s="60"/>
      <c r="HUA13" s="60"/>
      <c r="HUB13" s="60"/>
      <c r="HUC13" s="60"/>
      <c r="HUD13" s="60"/>
      <c r="HUE13" s="60"/>
      <c r="HUF13" s="60"/>
      <c r="HUG13" s="60"/>
      <c r="HUH13" s="60"/>
      <c r="HUI13" s="60"/>
      <c r="HUJ13" s="60"/>
      <c r="HUK13" s="60"/>
      <c r="HUL13" s="60"/>
      <c r="HUM13" s="60"/>
      <c r="HUN13" s="60"/>
      <c r="HUO13" s="60"/>
      <c r="HUP13" s="60"/>
      <c r="HUQ13" s="60"/>
      <c r="HUR13" s="60"/>
      <c r="HUS13" s="60"/>
      <c r="HUT13" s="60"/>
      <c r="HUU13" s="60"/>
      <c r="HUV13" s="60"/>
      <c r="HUW13" s="60"/>
      <c r="HUX13" s="60"/>
      <c r="HUY13" s="60"/>
      <c r="HUZ13" s="60"/>
      <c r="HVA13" s="60"/>
      <c r="HVB13" s="60"/>
      <c r="HVC13" s="60"/>
      <c r="HVD13" s="60"/>
      <c r="HVE13" s="60"/>
      <c r="HVF13" s="60"/>
      <c r="HVG13" s="60"/>
      <c r="HVH13" s="60"/>
      <c r="HVI13" s="60"/>
      <c r="HVJ13" s="60"/>
      <c r="HVK13" s="60"/>
      <c r="HVL13" s="60"/>
      <c r="HVM13" s="60"/>
      <c r="HVN13" s="60"/>
      <c r="HVO13" s="60"/>
      <c r="HVP13" s="60"/>
      <c r="HVQ13" s="60"/>
      <c r="HVR13" s="60"/>
      <c r="HVS13" s="60"/>
      <c r="HVT13" s="60"/>
      <c r="HVU13" s="60"/>
      <c r="HVV13" s="60"/>
      <c r="HVW13" s="60"/>
      <c r="HVX13" s="60"/>
      <c r="HVY13" s="60"/>
      <c r="HVZ13" s="60"/>
      <c r="HWA13" s="60"/>
      <c r="HWB13" s="60"/>
      <c r="HWC13" s="60"/>
      <c r="HWD13" s="60"/>
      <c r="HWE13" s="60"/>
      <c r="HWF13" s="60"/>
      <c r="HWG13" s="60"/>
      <c r="HWH13" s="60"/>
      <c r="HWI13" s="60"/>
      <c r="HWJ13" s="60"/>
      <c r="HWK13" s="60"/>
      <c r="HWL13" s="60"/>
      <c r="HWM13" s="60"/>
      <c r="HWN13" s="60"/>
      <c r="HWO13" s="60"/>
      <c r="HWP13" s="60"/>
      <c r="HWQ13" s="60"/>
      <c r="HWR13" s="60"/>
      <c r="HWS13" s="60"/>
      <c r="HWT13" s="60"/>
      <c r="HWU13" s="60"/>
      <c r="HWV13" s="60"/>
      <c r="HWW13" s="60"/>
      <c r="HWX13" s="60"/>
      <c r="HWY13" s="60"/>
      <c r="HWZ13" s="60"/>
      <c r="HXA13" s="60"/>
      <c r="HXB13" s="60"/>
      <c r="HXC13" s="60"/>
      <c r="HXD13" s="60"/>
      <c r="HXE13" s="60"/>
      <c r="HXF13" s="60"/>
      <c r="HXG13" s="60"/>
      <c r="HXH13" s="60"/>
      <c r="HXI13" s="60"/>
      <c r="HXJ13" s="60"/>
      <c r="HXK13" s="60"/>
      <c r="HXL13" s="60"/>
      <c r="HXM13" s="60"/>
      <c r="HXN13" s="60"/>
      <c r="HXO13" s="60"/>
      <c r="HXP13" s="60"/>
      <c r="HXQ13" s="60"/>
      <c r="HXR13" s="60"/>
      <c r="HXS13" s="60"/>
      <c r="HXT13" s="60"/>
      <c r="HXU13" s="60"/>
      <c r="HXV13" s="60"/>
      <c r="HXW13" s="60"/>
      <c r="HXX13" s="60"/>
      <c r="HXY13" s="60"/>
      <c r="HXZ13" s="60"/>
      <c r="HYA13" s="60"/>
      <c r="HYB13" s="60"/>
      <c r="HYC13" s="60"/>
      <c r="HYD13" s="60"/>
      <c r="HYE13" s="60"/>
      <c r="HYF13" s="60"/>
      <c r="HYG13" s="60"/>
      <c r="HYH13" s="60"/>
      <c r="HYI13" s="60"/>
      <c r="HYJ13" s="60"/>
      <c r="HYK13" s="60"/>
      <c r="HYL13" s="60"/>
      <c r="HYM13" s="60"/>
      <c r="HYN13" s="60"/>
      <c r="HYO13" s="60"/>
      <c r="HYP13" s="60"/>
      <c r="HYQ13" s="60"/>
      <c r="HYR13" s="60"/>
      <c r="HYS13" s="60"/>
      <c r="HYT13" s="60"/>
      <c r="HYU13" s="60"/>
      <c r="HYV13" s="60"/>
      <c r="HYW13" s="60"/>
      <c r="HYX13" s="60"/>
      <c r="HYY13" s="60"/>
      <c r="HYZ13" s="60"/>
      <c r="HZA13" s="60"/>
      <c r="HZB13" s="60"/>
      <c r="HZC13" s="60"/>
      <c r="HZD13" s="60"/>
      <c r="HZE13" s="60"/>
      <c r="HZF13" s="60"/>
      <c r="HZG13" s="60"/>
      <c r="HZH13" s="60"/>
      <c r="HZI13" s="60"/>
      <c r="HZJ13" s="60"/>
      <c r="HZK13" s="60"/>
      <c r="HZL13" s="60"/>
      <c r="HZM13" s="60"/>
      <c r="HZN13" s="60"/>
      <c r="HZO13" s="60"/>
      <c r="HZP13" s="60"/>
      <c r="HZQ13" s="60"/>
      <c r="HZR13" s="60"/>
      <c r="HZS13" s="60"/>
      <c r="HZT13" s="60"/>
      <c r="HZU13" s="60"/>
      <c r="HZV13" s="60"/>
      <c r="HZW13" s="60"/>
      <c r="HZX13" s="60"/>
      <c r="HZY13" s="60"/>
      <c r="HZZ13" s="60"/>
      <c r="IAA13" s="60"/>
      <c r="IAB13" s="60"/>
      <c r="IAC13" s="60"/>
      <c r="IAD13" s="60"/>
      <c r="IAE13" s="60"/>
      <c r="IAF13" s="60"/>
      <c r="IAG13" s="60"/>
      <c r="IAH13" s="60"/>
      <c r="IAI13" s="60"/>
      <c r="IAJ13" s="60"/>
      <c r="IAK13" s="60"/>
      <c r="IAL13" s="60"/>
      <c r="IAM13" s="60"/>
      <c r="IAN13" s="60"/>
      <c r="IAO13" s="60"/>
      <c r="IAP13" s="60"/>
      <c r="IAQ13" s="60"/>
      <c r="IAR13" s="60"/>
      <c r="IAS13" s="60"/>
      <c r="IAT13" s="60"/>
      <c r="IAU13" s="60"/>
      <c r="IAV13" s="60"/>
      <c r="IAW13" s="60"/>
      <c r="IAX13" s="60"/>
      <c r="IAY13" s="60"/>
      <c r="IAZ13" s="60"/>
      <c r="IBA13" s="60"/>
      <c r="IBB13" s="60"/>
      <c r="IBC13" s="60"/>
      <c r="IBD13" s="60"/>
      <c r="IBE13" s="60"/>
      <c r="IBF13" s="60"/>
      <c r="IBG13" s="60"/>
      <c r="IBH13" s="60"/>
      <c r="IBI13" s="60"/>
      <c r="IBJ13" s="60"/>
      <c r="IBK13" s="60"/>
      <c r="IBL13" s="60"/>
      <c r="IBM13" s="60"/>
      <c r="IBN13" s="60"/>
      <c r="IBO13" s="60"/>
      <c r="IBP13" s="60"/>
      <c r="IBQ13" s="60"/>
      <c r="IBR13" s="60"/>
      <c r="IBS13" s="60"/>
      <c r="IBT13" s="60"/>
      <c r="IBU13" s="60"/>
      <c r="IBV13" s="60"/>
      <c r="IBW13" s="60"/>
      <c r="IBX13" s="60"/>
      <c r="IBY13" s="60"/>
      <c r="IBZ13" s="60"/>
      <c r="ICA13" s="60"/>
      <c r="ICB13" s="60"/>
      <c r="ICC13" s="60"/>
      <c r="ICD13" s="60"/>
      <c r="ICE13" s="60"/>
      <c r="ICF13" s="60"/>
      <c r="ICG13" s="60"/>
      <c r="ICH13" s="60"/>
      <c r="ICI13" s="60"/>
      <c r="ICJ13" s="60"/>
      <c r="ICK13" s="60"/>
      <c r="ICL13" s="60"/>
      <c r="ICM13" s="60"/>
      <c r="ICN13" s="60"/>
      <c r="ICO13" s="60"/>
      <c r="ICP13" s="60"/>
      <c r="ICQ13" s="60"/>
      <c r="ICR13" s="60"/>
      <c r="ICS13" s="60"/>
      <c r="ICT13" s="60"/>
      <c r="ICU13" s="60"/>
      <c r="ICV13" s="60"/>
      <c r="ICW13" s="60"/>
      <c r="ICX13" s="60"/>
      <c r="ICY13" s="60"/>
      <c r="ICZ13" s="60"/>
      <c r="IDA13" s="60"/>
      <c r="IDB13" s="60"/>
      <c r="IDC13" s="60"/>
      <c r="IDD13" s="60"/>
      <c r="IDE13" s="60"/>
      <c r="IDF13" s="60"/>
      <c r="IDG13" s="60"/>
      <c r="IDH13" s="60"/>
      <c r="IDI13" s="60"/>
      <c r="IDJ13" s="60"/>
      <c r="IDK13" s="60"/>
      <c r="IDL13" s="60"/>
      <c r="IDM13" s="60"/>
      <c r="IDN13" s="60"/>
      <c r="IDO13" s="60"/>
      <c r="IDP13" s="60"/>
      <c r="IDQ13" s="60"/>
      <c r="IDR13" s="60"/>
      <c r="IDS13" s="60"/>
      <c r="IDT13" s="60"/>
      <c r="IDU13" s="60"/>
      <c r="IDV13" s="60"/>
      <c r="IDW13" s="60"/>
      <c r="IDX13" s="60"/>
      <c r="IDY13" s="60"/>
      <c r="IDZ13" s="60"/>
      <c r="IEA13" s="60"/>
      <c r="IEB13" s="60"/>
      <c r="IEC13" s="60"/>
      <c r="IED13" s="60"/>
      <c r="IEE13" s="60"/>
      <c r="IEF13" s="60"/>
      <c r="IEG13" s="60"/>
      <c r="IEH13" s="60"/>
      <c r="IEI13" s="60"/>
      <c r="IEJ13" s="60"/>
      <c r="IEK13" s="60"/>
      <c r="IEL13" s="60"/>
      <c r="IEM13" s="60"/>
      <c r="IEN13" s="60"/>
      <c r="IEO13" s="60"/>
      <c r="IEP13" s="60"/>
      <c r="IEQ13" s="60"/>
      <c r="IER13" s="60"/>
      <c r="IES13" s="60"/>
      <c r="IET13" s="60"/>
      <c r="IEU13" s="60"/>
      <c r="IEV13" s="60"/>
      <c r="IEW13" s="60"/>
      <c r="IEX13" s="60"/>
      <c r="IEY13" s="60"/>
      <c r="IEZ13" s="60"/>
      <c r="IFA13" s="60"/>
      <c r="IFB13" s="60"/>
      <c r="IFC13" s="60"/>
      <c r="IFD13" s="60"/>
      <c r="IFE13" s="60"/>
      <c r="IFF13" s="60"/>
      <c r="IFG13" s="60"/>
      <c r="IFH13" s="60"/>
      <c r="IFI13" s="60"/>
      <c r="IFJ13" s="60"/>
      <c r="IFK13" s="60"/>
      <c r="IFL13" s="60"/>
      <c r="IFM13" s="60"/>
      <c r="IFN13" s="60"/>
      <c r="IFO13" s="60"/>
      <c r="IFP13" s="60"/>
      <c r="IFQ13" s="60"/>
      <c r="IFR13" s="60"/>
      <c r="IFS13" s="60"/>
      <c r="IFT13" s="60"/>
      <c r="IFU13" s="60"/>
      <c r="IFV13" s="60"/>
      <c r="IFW13" s="60"/>
      <c r="IFX13" s="60"/>
      <c r="IFY13" s="60"/>
      <c r="IFZ13" s="60"/>
      <c r="IGA13" s="60"/>
      <c r="IGB13" s="60"/>
      <c r="IGC13" s="60"/>
      <c r="IGD13" s="60"/>
      <c r="IGE13" s="60"/>
      <c r="IGF13" s="60"/>
      <c r="IGG13" s="60"/>
      <c r="IGH13" s="60"/>
      <c r="IGI13" s="60"/>
      <c r="IGJ13" s="60"/>
      <c r="IGK13" s="60"/>
      <c r="IGL13" s="60"/>
      <c r="IGM13" s="60"/>
      <c r="IGN13" s="60"/>
      <c r="IGO13" s="60"/>
      <c r="IGP13" s="60"/>
      <c r="IGQ13" s="60"/>
      <c r="IGR13" s="60"/>
      <c r="IGS13" s="60"/>
      <c r="IGT13" s="60"/>
      <c r="IGU13" s="60"/>
      <c r="IGV13" s="60"/>
      <c r="IGW13" s="60"/>
      <c r="IGX13" s="60"/>
      <c r="IGY13" s="60"/>
      <c r="IGZ13" s="60"/>
      <c r="IHA13" s="60"/>
      <c r="IHB13" s="60"/>
      <c r="IHC13" s="60"/>
      <c r="IHD13" s="60"/>
      <c r="IHE13" s="60"/>
      <c r="IHF13" s="60"/>
      <c r="IHG13" s="60"/>
      <c r="IHH13" s="60"/>
      <c r="IHI13" s="60"/>
      <c r="IHJ13" s="60"/>
      <c r="IHK13" s="60"/>
      <c r="IHL13" s="60"/>
      <c r="IHM13" s="60"/>
      <c r="IHN13" s="60"/>
      <c r="IHO13" s="60"/>
      <c r="IHP13" s="60"/>
      <c r="IHQ13" s="60"/>
      <c r="IHR13" s="60"/>
      <c r="IHS13" s="60"/>
      <c r="IHT13" s="60"/>
      <c r="IHU13" s="60"/>
      <c r="IHV13" s="60"/>
      <c r="IHW13" s="60"/>
      <c r="IHX13" s="60"/>
      <c r="IHY13" s="60"/>
      <c r="IHZ13" s="60"/>
      <c r="IIA13" s="60"/>
      <c r="IIB13" s="60"/>
      <c r="IIC13" s="60"/>
      <c r="IID13" s="60"/>
      <c r="IIE13" s="60"/>
      <c r="IIF13" s="60"/>
      <c r="IIG13" s="60"/>
      <c r="IIH13" s="60"/>
      <c r="III13" s="60"/>
      <c r="IIJ13" s="60"/>
      <c r="IIK13" s="60"/>
      <c r="IIL13" s="60"/>
      <c r="IIM13" s="60"/>
      <c r="IIN13" s="60"/>
      <c r="IIO13" s="60"/>
      <c r="IIP13" s="60"/>
      <c r="IIQ13" s="60"/>
      <c r="IIR13" s="60"/>
      <c r="IIS13" s="60"/>
      <c r="IIT13" s="60"/>
      <c r="IIU13" s="60"/>
      <c r="IIV13" s="60"/>
      <c r="IIW13" s="60"/>
      <c r="IIX13" s="60"/>
      <c r="IIY13" s="60"/>
      <c r="IIZ13" s="60"/>
      <c r="IJA13" s="60"/>
      <c r="IJB13" s="60"/>
      <c r="IJC13" s="60"/>
      <c r="IJD13" s="60"/>
      <c r="IJE13" s="60"/>
      <c r="IJF13" s="60"/>
      <c r="IJG13" s="60"/>
      <c r="IJH13" s="60"/>
      <c r="IJI13" s="60"/>
      <c r="IJJ13" s="60"/>
      <c r="IJK13" s="60"/>
      <c r="IJL13" s="60"/>
      <c r="IJM13" s="60"/>
      <c r="IJN13" s="60"/>
      <c r="IJO13" s="60"/>
      <c r="IJP13" s="60"/>
      <c r="IJQ13" s="60"/>
      <c r="IJR13" s="60"/>
      <c r="IJS13" s="60"/>
      <c r="IJT13" s="60"/>
      <c r="IJU13" s="60"/>
      <c r="IJV13" s="60"/>
      <c r="IJW13" s="60"/>
      <c r="IJX13" s="60"/>
      <c r="IJY13" s="60"/>
      <c r="IJZ13" s="60"/>
      <c r="IKA13" s="60"/>
      <c r="IKB13" s="60"/>
      <c r="IKC13" s="60"/>
      <c r="IKD13" s="60"/>
      <c r="IKE13" s="60"/>
      <c r="IKF13" s="60"/>
      <c r="IKG13" s="60"/>
      <c r="IKH13" s="60"/>
      <c r="IKI13" s="60"/>
      <c r="IKJ13" s="60"/>
      <c r="IKK13" s="60"/>
      <c r="IKL13" s="60"/>
      <c r="IKM13" s="60"/>
      <c r="IKN13" s="60"/>
      <c r="IKO13" s="60"/>
      <c r="IKP13" s="60"/>
      <c r="IKQ13" s="60"/>
      <c r="IKR13" s="60"/>
      <c r="IKS13" s="60"/>
      <c r="IKT13" s="60"/>
      <c r="IKU13" s="60"/>
      <c r="IKV13" s="60"/>
      <c r="IKW13" s="60"/>
      <c r="IKX13" s="60"/>
      <c r="IKY13" s="60"/>
      <c r="IKZ13" s="60"/>
      <c r="ILA13" s="60"/>
      <c r="ILB13" s="60"/>
      <c r="ILC13" s="60"/>
      <c r="ILD13" s="60"/>
      <c r="ILE13" s="60"/>
      <c r="ILF13" s="60"/>
      <c r="ILG13" s="60"/>
      <c r="ILH13" s="60"/>
      <c r="ILI13" s="60"/>
      <c r="ILJ13" s="60"/>
      <c r="ILK13" s="60"/>
      <c r="ILL13" s="60"/>
      <c r="ILM13" s="60"/>
      <c r="ILN13" s="60"/>
      <c r="ILO13" s="60"/>
      <c r="ILP13" s="60"/>
      <c r="ILQ13" s="60"/>
      <c r="ILR13" s="60"/>
      <c r="ILS13" s="60"/>
      <c r="ILT13" s="60"/>
      <c r="ILU13" s="60"/>
      <c r="ILV13" s="60"/>
      <c r="ILW13" s="60"/>
      <c r="ILX13" s="60"/>
      <c r="ILY13" s="60"/>
      <c r="ILZ13" s="60"/>
      <c r="IMA13" s="60"/>
      <c r="IMB13" s="60"/>
      <c r="IMC13" s="60"/>
      <c r="IMD13" s="60"/>
      <c r="IME13" s="60"/>
      <c r="IMF13" s="60"/>
      <c r="IMG13" s="60"/>
      <c r="IMH13" s="60"/>
      <c r="IMI13" s="60"/>
      <c r="IMJ13" s="60"/>
      <c r="IMK13" s="60"/>
      <c r="IML13" s="60"/>
      <c r="IMM13" s="60"/>
      <c r="IMN13" s="60"/>
      <c r="IMO13" s="60"/>
      <c r="IMP13" s="60"/>
      <c r="IMQ13" s="60"/>
      <c r="IMR13" s="60"/>
      <c r="IMS13" s="60"/>
      <c r="IMT13" s="60"/>
      <c r="IMU13" s="60"/>
      <c r="IMV13" s="60"/>
      <c r="IMW13" s="60"/>
      <c r="IMX13" s="60"/>
      <c r="IMY13" s="60"/>
      <c r="IMZ13" s="60"/>
      <c r="INA13" s="60"/>
      <c r="INB13" s="60"/>
      <c r="INC13" s="60"/>
      <c r="IND13" s="60"/>
      <c r="INE13" s="60"/>
      <c r="INF13" s="60"/>
      <c r="ING13" s="60"/>
      <c r="INH13" s="60"/>
      <c r="INI13" s="60"/>
      <c r="INJ13" s="60"/>
      <c r="INK13" s="60"/>
      <c r="INL13" s="60"/>
      <c r="INM13" s="60"/>
      <c r="INN13" s="60"/>
      <c r="INO13" s="60"/>
      <c r="INP13" s="60"/>
      <c r="INQ13" s="60"/>
      <c r="INR13" s="60"/>
      <c r="INS13" s="60"/>
      <c r="INT13" s="60"/>
      <c r="INU13" s="60"/>
      <c r="INV13" s="60"/>
      <c r="INW13" s="60"/>
      <c r="INX13" s="60"/>
      <c r="INY13" s="60"/>
      <c r="INZ13" s="60"/>
      <c r="IOA13" s="60"/>
      <c r="IOB13" s="60"/>
      <c r="IOC13" s="60"/>
      <c r="IOD13" s="60"/>
      <c r="IOE13" s="60"/>
      <c r="IOF13" s="60"/>
      <c r="IOG13" s="60"/>
      <c r="IOH13" s="60"/>
      <c r="IOI13" s="60"/>
      <c r="IOJ13" s="60"/>
      <c r="IOK13" s="60"/>
      <c r="IOL13" s="60"/>
      <c r="IOM13" s="60"/>
      <c r="ION13" s="60"/>
      <c r="IOO13" s="60"/>
      <c r="IOP13" s="60"/>
      <c r="IOQ13" s="60"/>
      <c r="IOR13" s="60"/>
      <c r="IOS13" s="60"/>
      <c r="IOT13" s="60"/>
      <c r="IOU13" s="60"/>
      <c r="IOV13" s="60"/>
      <c r="IOW13" s="60"/>
      <c r="IOX13" s="60"/>
      <c r="IOY13" s="60"/>
      <c r="IOZ13" s="60"/>
      <c r="IPA13" s="60"/>
      <c r="IPB13" s="60"/>
      <c r="IPC13" s="60"/>
      <c r="IPD13" s="60"/>
      <c r="IPE13" s="60"/>
      <c r="IPF13" s="60"/>
      <c r="IPG13" s="60"/>
      <c r="IPH13" s="60"/>
      <c r="IPI13" s="60"/>
      <c r="IPJ13" s="60"/>
      <c r="IPK13" s="60"/>
      <c r="IPL13" s="60"/>
      <c r="IPM13" s="60"/>
      <c r="IPN13" s="60"/>
      <c r="IPO13" s="60"/>
      <c r="IPP13" s="60"/>
      <c r="IPQ13" s="60"/>
      <c r="IPR13" s="60"/>
      <c r="IPS13" s="60"/>
      <c r="IPT13" s="60"/>
      <c r="IPU13" s="60"/>
      <c r="IPV13" s="60"/>
      <c r="IPW13" s="60"/>
      <c r="IPX13" s="60"/>
      <c r="IPY13" s="60"/>
      <c r="IPZ13" s="60"/>
      <c r="IQA13" s="60"/>
      <c r="IQB13" s="60"/>
      <c r="IQC13" s="60"/>
      <c r="IQD13" s="60"/>
      <c r="IQE13" s="60"/>
      <c r="IQF13" s="60"/>
      <c r="IQG13" s="60"/>
      <c r="IQH13" s="60"/>
      <c r="IQI13" s="60"/>
      <c r="IQJ13" s="60"/>
      <c r="IQK13" s="60"/>
      <c r="IQL13" s="60"/>
      <c r="IQM13" s="60"/>
      <c r="IQN13" s="60"/>
      <c r="IQO13" s="60"/>
      <c r="IQP13" s="60"/>
      <c r="IQQ13" s="60"/>
      <c r="IQR13" s="60"/>
      <c r="IQS13" s="60"/>
      <c r="IQT13" s="60"/>
      <c r="IQU13" s="60"/>
      <c r="IQV13" s="60"/>
      <c r="IQW13" s="60"/>
      <c r="IQX13" s="60"/>
      <c r="IQY13" s="60"/>
      <c r="IQZ13" s="60"/>
      <c r="IRA13" s="60"/>
      <c r="IRB13" s="60"/>
      <c r="IRC13" s="60"/>
      <c r="IRD13" s="60"/>
      <c r="IRE13" s="60"/>
      <c r="IRF13" s="60"/>
      <c r="IRG13" s="60"/>
      <c r="IRH13" s="60"/>
      <c r="IRI13" s="60"/>
      <c r="IRJ13" s="60"/>
      <c r="IRK13" s="60"/>
      <c r="IRL13" s="60"/>
      <c r="IRM13" s="60"/>
      <c r="IRN13" s="60"/>
      <c r="IRO13" s="60"/>
      <c r="IRP13" s="60"/>
      <c r="IRQ13" s="60"/>
      <c r="IRR13" s="60"/>
      <c r="IRS13" s="60"/>
      <c r="IRT13" s="60"/>
      <c r="IRU13" s="60"/>
      <c r="IRV13" s="60"/>
      <c r="IRW13" s="60"/>
      <c r="IRX13" s="60"/>
      <c r="IRY13" s="60"/>
      <c r="IRZ13" s="60"/>
      <c r="ISA13" s="60"/>
      <c r="ISB13" s="60"/>
      <c r="ISC13" s="60"/>
      <c r="ISD13" s="60"/>
      <c r="ISE13" s="60"/>
      <c r="ISF13" s="60"/>
      <c r="ISG13" s="60"/>
      <c r="ISH13" s="60"/>
      <c r="ISI13" s="60"/>
      <c r="ISJ13" s="60"/>
      <c r="ISK13" s="60"/>
      <c r="ISL13" s="60"/>
      <c r="ISM13" s="60"/>
      <c r="ISN13" s="60"/>
      <c r="ISO13" s="60"/>
      <c r="ISP13" s="60"/>
      <c r="ISQ13" s="60"/>
      <c r="ISR13" s="60"/>
      <c r="ISS13" s="60"/>
      <c r="IST13" s="60"/>
      <c r="ISU13" s="60"/>
      <c r="ISV13" s="60"/>
      <c r="ISW13" s="60"/>
      <c r="ISX13" s="60"/>
      <c r="ISY13" s="60"/>
      <c r="ISZ13" s="60"/>
      <c r="ITA13" s="60"/>
      <c r="ITB13" s="60"/>
      <c r="ITC13" s="60"/>
      <c r="ITD13" s="60"/>
      <c r="ITE13" s="60"/>
      <c r="ITF13" s="60"/>
      <c r="ITG13" s="60"/>
      <c r="ITH13" s="60"/>
      <c r="ITI13" s="60"/>
      <c r="ITJ13" s="60"/>
      <c r="ITK13" s="60"/>
      <c r="ITL13" s="60"/>
      <c r="ITM13" s="60"/>
      <c r="ITN13" s="60"/>
      <c r="ITO13" s="60"/>
      <c r="ITP13" s="60"/>
      <c r="ITQ13" s="60"/>
      <c r="ITR13" s="60"/>
      <c r="ITS13" s="60"/>
      <c r="ITT13" s="60"/>
      <c r="ITU13" s="60"/>
      <c r="ITV13" s="60"/>
      <c r="ITW13" s="60"/>
      <c r="ITX13" s="60"/>
      <c r="ITY13" s="60"/>
      <c r="ITZ13" s="60"/>
      <c r="IUA13" s="60"/>
      <c r="IUB13" s="60"/>
      <c r="IUC13" s="60"/>
      <c r="IUD13" s="60"/>
      <c r="IUE13" s="60"/>
      <c r="IUF13" s="60"/>
      <c r="IUG13" s="60"/>
      <c r="IUH13" s="60"/>
      <c r="IUI13" s="60"/>
      <c r="IUJ13" s="60"/>
      <c r="IUK13" s="60"/>
      <c r="IUL13" s="60"/>
      <c r="IUM13" s="60"/>
      <c r="IUN13" s="60"/>
      <c r="IUO13" s="60"/>
      <c r="IUP13" s="60"/>
      <c r="IUQ13" s="60"/>
      <c r="IUR13" s="60"/>
      <c r="IUS13" s="60"/>
      <c r="IUT13" s="60"/>
      <c r="IUU13" s="60"/>
      <c r="IUV13" s="60"/>
      <c r="IUW13" s="60"/>
      <c r="IUX13" s="60"/>
      <c r="IUY13" s="60"/>
      <c r="IUZ13" s="60"/>
      <c r="IVA13" s="60"/>
      <c r="IVB13" s="60"/>
      <c r="IVC13" s="60"/>
      <c r="IVD13" s="60"/>
      <c r="IVE13" s="60"/>
      <c r="IVF13" s="60"/>
      <c r="IVG13" s="60"/>
      <c r="IVH13" s="60"/>
      <c r="IVI13" s="60"/>
      <c r="IVJ13" s="60"/>
      <c r="IVK13" s="60"/>
      <c r="IVL13" s="60"/>
      <c r="IVM13" s="60"/>
      <c r="IVN13" s="60"/>
      <c r="IVO13" s="60"/>
      <c r="IVP13" s="60"/>
      <c r="IVQ13" s="60"/>
      <c r="IVR13" s="60"/>
      <c r="IVS13" s="60"/>
      <c r="IVT13" s="60"/>
      <c r="IVU13" s="60"/>
      <c r="IVV13" s="60"/>
      <c r="IVW13" s="60"/>
      <c r="IVX13" s="60"/>
      <c r="IVY13" s="60"/>
      <c r="IVZ13" s="60"/>
      <c r="IWA13" s="60"/>
      <c r="IWB13" s="60"/>
      <c r="IWC13" s="60"/>
      <c r="IWD13" s="60"/>
      <c r="IWE13" s="60"/>
      <c r="IWF13" s="60"/>
      <c r="IWG13" s="60"/>
      <c r="IWH13" s="60"/>
      <c r="IWI13" s="60"/>
      <c r="IWJ13" s="60"/>
      <c r="IWK13" s="60"/>
      <c r="IWL13" s="60"/>
      <c r="IWM13" s="60"/>
      <c r="IWN13" s="60"/>
      <c r="IWO13" s="60"/>
      <c r="IWP13" s="60"/>
      <c r="IWQ13" s="60"/>
      <c r="IWR13" s="60"/>
      <c r="IWS13" s="60"/>
      <c r="IWT13" s="60"/>
      <c r="IWU13" s="60"/>
      <c r="IWV13" s="60"/>
      <c r="IWW13" s="60"/>
      <c r="IWX13" s="60"/>
      <c r="IWY13" s="60"/>
      <c r="IWZ13" s="60"/>
      <c r="IXA13" s="60"/>
      <c r="IXB13" s="60"/>
      <c r="IXC13" s="60"/>
      <c r="IXD13" s="60"/>
      <c r="IXE13" s="60"/>
      <c r="IXF13" s="60"/>
      <c r="IXG13" s="60"/>
      <c r="IXH13" s="60"/>
      <c r="IXI13" s="60"/>
      <c r="IXJ13" s="60"/>
      <c r="IXK13" s="60"/>
      <c r="IXL13" s="60"/>
      <c r="IXM13" s="60"/>
      <c r="IXN13" s="60"/>
      <c r="IXO13" s="60"/>
      <c r="IXP13" s="60"/>
      <c r="IXQ13" s="60"/>
      <c r="IXR13" s="60"/>
      <c r="IXS13" s="60"/>
      <c r="IXT13" s="60"/>
      <c r="IXU13" s="60"/>
      <c r="IXV13" s="60"/>
      <c r="IXW13" s="60"/>
      <c r="IXX13" s="60"/>
      <c r="IXY13" s="60"/>
      <c r="IXZ13" s="60"/>
      <c r="IYA13" s="60"/>
      <c r="IYB13" s="60"/>
      <c r="IYC13" s="60"/>
      <c r="IYD13" s="60"/>
      <c r="IYE13" s="60"/>
      <c r="IYF13" s="60"/>
      <c r="IYG13" s="60"/>
      <c r="IYH13" s="60"/>
      <c r="IYI13" s="60"/>
      <c r="IYJ13" s="60"/>
      <c r="IYK13" s="60"/>
      <c r="IYL13" s="60"/>
      <c r="IYM13" s="60"/>
      <c r="IYN13" s="60"/>
      <c r="IYO13" s="60"/>
      <c r="IYP13" s="60"/>
      <c r="IYQ13" s="60"/>
      <c r="IYR13" s="60"/>
      <c r="IYS13" s="60"/>
      <c r="IYT13" s="60"/>
      <c r="IYU13" s="60"/>
      <c r="IYV13" s="60"/>
      <c r="IYW13" s="60"/>
      <c r="IYX13" s="60"/>
      <c r="IYY13" s="60"/>
      <c r="IYZ13" s="60"/>
      <c r="IZA13" s="60"/>
      <c r="IZB13" s="60"/>
      <c r="IZC13" s="60"/>
      <c r="IZD13" s="60"/>
      <c r="IZE13" s="60"/>
      <c r="IZF13" s="60"/>
      <c r="IZG13" s="60"/>
      <c r="IZH13" s="60"/>
      <c r="IZI13" s="60"/>
      <c r="IZJ13" s="60"/>
      <c r="IZK13" s="60"/>
      <c r="IZL13" s="60"/>
      <c r="IZM13" s="60"/>
      <c r="IZN13" s="60"/>
      <c r="IZO13" s="60"/>
      <c r="IZP13" s="60"/>
      <c r="IZQ13" s="60"/>
      <c r="IZR13" s="60"/>
      <c r="IZS13" s="60"/>
      <c r="IZT13" s="60"/>
      <c r="IZU13" s="60"/>
      <c r="IZV13" s="60"/>
      <c r="IZW13" s="60"/>
      <c r="IZX13" s="60"/>
      <c r="IZY13" s="60"/>
      <c r="IZZ13" s="60"/>
      <c r="JAA13" s="60"/>
      <c r="JAB13" s="60"/>
      <c r="JAC13" s="60"/>
      <c r="JAD13" s="60"/>
      <c r="JAE13" s="60"/>
      <c r="JAF13" s="60"/>
      <c r="JAG13" s="60"/>
      <c r="JAH13" s="60"/>
      <c r="JAI13" s="60"/>
      <c r="JAJ13" s="60"/>
      <c r="JAK13" s="60"/>
      <c r="JAL13" s="60"/>
      <c r="JAM13" s="60"/>
      <c r="JAN13" s="60"/>
      <c r="JAO13" s="60"/>
      <c r="JAP13" s="60"/>
      <c r="JAQ13" s="60"/>
      <c r="JAR13" s="60"/>
      <c r="JAS13" s="60"/>
      <c r="JAT13" s="60"/>
      <c r="JAU13" s="60"/>
      <c r="JAV13" s="60"/>
      <c r="JAW13" s="60"/>
      <c r="JAX13" s="60"/>
      <c r="JAY13" s="60"/>
      <c r="JAZ13" s="60"/>
      <c r="JBA13" s="60"/>
      <c r="JBB13" s="60"/>
      <c r="JBC13" s="60"/>
      <c r="JBD13" s="60"/>
      <c r="JBE13" s="60"/>
      <c r="JBF13" s="60"/>
      <c r="JBG13" s="60"/>
      <c r="JBH13" s="60"/>
      <c r="JBI13" s="60"/>
      <c r="JBJ13" s="60"/>
      <c r="JBK13" s="60"/>
      <c r="JBL13" s="60"/>
      <c r="JBM13" s="60"/>
      <c r="JBN13" s="60"/>
      <c r="JBO13" s="60"/>
      <c r="JBP13" s="60"/>
      <c r="JBQ13" s="60"/>
      <c r="JBR13" s="60"/>
      <c r="JBS13" s="60"/>
      <c r="JBT13" s="60"/>
      <c r="JBU13" s="60"/>
      <c r="JBV13" s="60"/>
      <c r="JBW13" s="60"/>
      <c r="JBX13" s="60"/>
      <c r="JBY13" s="60"/>
      <c r="JBZ13" s="60"/>
      <c r="JCA13" s="60"/>
      <c r="JCB13" s="60"/>
      <c r="JCC13" s="60"/>
      <c r="JCD13" s="60"/>
      <c r="JCE13" s="60"/>
      <c r="JCF13" s="60"/>
      <c r="JCG13" s="60"/>
      <c r="JCH13" s="60"/>
      <c r="JCI13" s="60"/>
      <c r="JCJ13" s="60"/>
      <c r="JCK13" s="60"/>
      <c r="JCL13" s="60"/>
      <c r="JCM13" s="60"/>
      <c r="JCN13" s="60"/>
      <c r="JCO13" s="60"/>
      <c r="JCP13" s="60"/>
      <c r="JCQ13" s="60"/>
      <c r="JCR13" s="60"/>
      <c r="JCS13" s="60"/>
      <c r="JCT13" s="60"/>
      <c r="JCU13" s="60"/>
      <c r="JCV13" s="60"/>
      <c r="JCW13" s="60"/>
      <c r="JCX13" s="60"/>
      <c r="JCY13" s="60"/>
      <c r="JCZ13" s="60"/>
      <c r="JDA13" s="60"/>
      <c r="JDB13" s="60"/>
      <c r="JDC13" s="60"/>
      <c r="JDD13" s="60"/>
      <c r="JDE13" s="60"/>
      <c r="JDF13" s="60"/>
      <c r="JDG13" s="60"/>
      <c r="JDH13" s="60"/>
      <c r="JDI13" s="60"/>
      <c r="JDJ13" s="60"/>
      <c r="JDK13" s="60"/>
      <c r="JDL13" s="60"/>
      <c r="JDM13" s="60"/>
      <c r="JDN13" s="60"/>
      <c r="JDO13" s="60"/>
      <c r="JDP13" s="60"/>
      <c r="JDQ13" s="60"/>
      <c r="JDR13" s="60"/>
      <c r="JDS13" s="60"/>
      <c r="JDT13" s="60"/>
      <c r="JDU13" s="60"/>
      <c r="JDV13" s="60"/>
      <c r="JDW13" s="60"/>
      <c r="JDX13" s="60"/>
      <c r="JDY13" s="60"/>
      <c r="JDZ13" s="60"/>
      <c r="JEA13" s="60"/>
      <c r="JEB13" s="60"/>
      <c r="JEC13" s="60"/>
      <c r="JED13" s="60"/>
      <c r="JEE13" s="60"/>
      <c r="JEF13" s="60"/>
      <c r="JEG13" s="60"/>
      <c r="JEH13" s="60"/>
      <c r="JEI13" s="60"/>
      <c r="JEJ13" s="60"/>
      <c r="JEK13" s="60"/>
      <c r="JEL13" s="60"/>
      <c r="JEM13" s="60"/>
      <c r="JEN13" s="60"/>
      <c r="JEO13" s="60"/>
      <c r="JEP13" s="60"/>
      <c r="JEQ13" s="60"/>
      <c r="JER13" s="60"/>
      <c r="JES13" s="60"/>
      <c r="JET13" s="60"/>
      <c r="JEU13" s="60"/>
      <c r="JEV13" s="60"/>
      <c r="JEW13" s="60"/>
      <c r="JEX13" s="60"/>
      <c r="JEY13" s="60"/>
      <c r="JEZ13" s="60"/>
      <c r="JFA13" s="60"/>
      <c r="JFB13" s="60"/>
      <c r="JFC13" s="60"/>
      <c r="JFD13" s="60"/>
      <c r="JFE13" s="60"/>
      <c r="JFF13" s="60"/>
      <c r="JFG13" s="60"/>
      <c r="JFH13" s="60"/>
      <c r="JFI13" s="60"/>
      <c r="JFJ13" s="60"/>
      <c r="JFK13" s="60"/>
      <c r="JFL13" s="60"/>
      <c r="JFM13" s="60"/>
      <c r="JFN13" s="60"/>
      <c r="JFO13" s="60"/>
      <c r="JFP13" s="60"/>
      <c r="JFQ13" s="60"/>
      <c r="JFR13" s="60"/>
      <c r="JFS13" s="60"/>
      <c r="JFT13" s="60"/>
      <c r="JFU13" s="60"/>
      <c r="JFV13" s="60"/>
      <c r="JFW13" s="60"/>
      <c r="JFX13" s="60"/>
      <c r="JFY13" s="60"/>
      <c r="JFZ13" s="60"/>
      <c r="JGA13" s="60"/>
      <c r="JGB13" s="60"/>
      <c r="JGC13" s="60"/>
      <c r="JGD13" s="60"/>
      <c r="JGE13" s="60"/>
      <c r="JGF13" s="60"/>
      <c r="JGG13" s="60"/>
      <c r="JGH13" s="60"/>
      <c r="JGI13" s="60"/>
      <c r="JGJ13" s="60"/>
      <c r="JGK13" s="60"/>
      <c r="JGL13" s="60"/>
      <c r="JGM13" s="60"/>
      <c r="JGN13" s="60"/>
      <c r="JGO13" s="60"/>
      <c r="JGP13" s="60"/>
      <c r="JGQ13" s="60"/>
      <c r="JGR13" s="60"/>
      <c r="JGS13" s="60"/>
      <c r="JGT13" s="60"/>
      <c r="JGU13" s="60"/>
      <c r="JGV13" s="60"/>
      <c r="JGW13" s="60"/>
      <c r="JGX13" s="60"/>
      <c r="JGY13" s="60"/>
      <c r="JGZ13" s="60"/>
      <c r="JHA13" s="60"/>
      <c r="JHB13" s="60"/>
      <c r="JHC13" s="60"/>
      <c r="JHD13" s="60"/>
      <c r="JHE13" s="60"/>
      <c r="JHF13" s="60"/>
      <c r="JHG13" s="60"/>
      <c r="JHH13" s="60"/>
      <c r="JHI13" s="60"/>
      <c r="JHJ13" s="60"/>
      <c r="JHK13" s="60"/>
      <c r="JHL13" s="60"/>
      <c r="JHM13" s="60"/>
      <c r="JHN13" s="60"/>
      <c r="JHO13" s="60"/>
      <c r="JHP13" s="60"/>
      <c r="JHQ13" s="60"/>
      <c r="JHR13" s="60"/>
      <c r="JHS13" s="60"/>
      <c r="JHT13" s="60"/>
      <c r="JHU13" s="60"/>
      <c r="JHV13" s="60"/>
      <c r="JHW13" s="60"/>
      <c r="JHX13" s="60"/>
      <c r="JHY13" s="60"/>
      <c r="JHZ13" s="60"/>
      <c r="JIA13" s="60"/>
      <c r="JIB13" s="60"/>
      <c r="JIC13" s="60"/>
      <c r="JID13" s="60"/>
      <c r="JIE13" s="60"/>
      <c r="JIF13" s="60"/>
      <c r="JIG13" s="60"/>
      <c r="JIH13" s="60"/>
      <c r="JII13" s="60"/>
      <c r="JIJ13" s="60"/>
      <c r="JIK13" s="60"/>
      <c r="JIL13" s="60"/>
      <c r="JIM13" s="60"/>
      <c r="JIN13" s="60"/>
      <c r="JIO13" s="60"/>
      <c r="JIP13" s="60"/>
      <c r="JIQ13" s="60"/>
      <c r="JIR13" s="60"/>
      <c r="JIS13" s="60"/>
      <c r="JIT13" s="60"/>
      <c r="JIU13" s="60"/>
      <c r="JIV13" s="60"/>
      <c r="JIW13" s="60"/>
      <c r="JIX13" s="60"/>
      <c r="JIY13" s="60"/>
      <c r="JIZ13" s="60"/>
      <c r="JJA13" s="60"/>
      <c r="JJB13" s="60"/>
      <c r="JJC13" s="60"/>
      <c r="JJD13" s="60"/>
      <c r="JJE13" s="60"/>
      <c r="JJF13" s="60"/>
      <c r="JJG13" s="60"/>
      <c r="JJH13" s="60"/>
      <c r="JJI13" s="60"/>
      <c r="JJJ13" s="60"/>
      <c r="JJK13" s="60"/>
      <c r="JJL13" s="60"/>
      <c r="JJM13" s="60"/>
      <c r="JJN13" s="60"/>
      <c r="JJO13" s="60"/>
      <c r="JJP13" s="60"/>
      <c r="JJQ13" s="60"/>
      <c r="JJR13" s="60"/>
      <c r="JJS13" s="60"/>
      <c r="JJT13" s="60"/>
      <c r="JJU13" s="60"/>
      <c r="JJV13" s="60"/>
      <c r="JJW13" s="60"/>
      <c r="JJX13" s="60"/>
      <c r="JJY13" s="60"/>
      <c r="JJZ13" s="60"/>
      <c r="JKA13" s="60"/>
      <c r="JKB13" s="60"/>
      <c r="JKC13" s="60"/>
      <c r="JKD13" s="60"/>
      <c r="JKE13" s="60"/>
      <c r="JKF13" s="60"/>
      <c r="JKG13" s="60"/>
      <c r="JKH13" s="60"/>
      <c r="JKI13" s="60"/>
      <c r="JKJ13" s="60"/>
      <c r="JKK13" s="60"/>
      <c r="JKL13" s="60"/>
      <c r="JKM13" s="60"/>
      <c r="JKN13" s="60"/>
      <c r="JKO13" s="60"/>
      <c r="JKP13" s="60"/>
      <c r="JKQ13" s="60"/>
      <c r="JKR13" s="60"/>
      <c r="JKS13" s="60"/>
      <c r="JKT13" s="60"/>
      <c r="JKU13" s="60"/>
      <c r="JKV13" s="60"/>
      <c r="JKW13" s="60"/>
      <c r="JKX13" s="60"/>
      <c r="JKY13" s="60"/>
      <c r="JKZ13" s="60"/>
      <c r="JLA13" s="60"/>
      <c r="JLB13" s="60"/>
      <c r="JLC13" s="60"/>
      <c r="JLD13" s="60"/>
      <c r="JLE13" s="60"/>
      <c r="JLF13" s="60"/>
      <c r="JLG13" s="60"/>
      <c r="JLH13" s="60"/>
      <c r="JLI13" s="60"/>
      <c r="JLJ13" s="60"/>
      <c r="JLK13" s="60"/>
      <c r="JLL13" s="60"/>
      <c r="JLM13" s="60"/>
      <c r="JLN13" s="60"/>
      <c r="JLO13" s="60"/>
      <c r="JLP13" s="60"/>
      <c r="JLQ13" s="60"/>
      <c r="JLR13" s="60"/>
      <c r="JLS13" s="60"/>
      <c r="JLT13" s="60"/>
      <c r="JLU13" s="60"/>
      <c r="JLV13" s="60"/>
      <c r="JLW13" s="60"/>
      <c r="JLX13" s="60"/>
      <c r="JLY13" s="60"/>
      <c r="JLZ13" s="60"/>
      <c r="JMA13" s="60"/>
      <c r="JMB13" s="60"/>
      <c r="JMC13" s="60"/>
      <c r="JMD13" s="60"/>
      <c r="JME13" s="60"/>
      <c r="JMF13" s="60"/>
      <c r="JMG13" s="60"/>
      <c r="JMH13" s="60"/>
      <c r="JMI13" s="60"/>
      <c r="JMJ13" s="60"/>
      <c r="JMK13" s="60"/>
      <c r="JML13" s="60"/>
      <c r="JMM13" s="60"/>
      <c r="JMN13" s="60"/>
      <c r="JMO13" s="60"/>
      <c r="JMP13" s="60"/>
      <c r="JMQ13" s="60"/>
      <c r="JMR13" s="60"/>
      <c r="JMS13" s="60"/>
      <c r="JMT13" s="60"/>
      <c r="JMU13" s="60"/>
      <c r="JMV13" s="60"/>
      <c r="JMW13" s="60"/>
      <c r="JMX13" s="60"/>
      <c r="JMY13" s="60"/>
      <c r="JMZ13" s="60"/>
      <c r="JNA13" s="60"/>
      <c r="JNB13" s="60"/>
      <c r="JNC13" s="60"/>
      <c r="JND13" s="60"/>
      <c r="JNE13" s="60"/>
      <c r="JNF13" s="60"/>
      <c r="JNG13" s="60"/>
      <c r="JNH13" s="60"/>
      <c r="JNI13" s="60"/>
      <c r="JNJ13" s="60"/>
      <c r="JNK13" s="60"/>
      <c r="JNL13" s="60"/>
      <c r="JNM13" s="60"/>
      <c r="JNN13" s="60"/>
      <c r="JNO13" s="60"/>
      <c r="JNP13" s="60"/>
      <c r="JNQ13" s="60"/>
      <c r="JNR13" s="60"/>
      <c r="JNS13" s="60"/>
      <c r="JNT13" s="60"/>
      <c r="JNU13" s="60"/>
      <c r="JNV13" s="60"/>
      <c r="JNW13" s="60"/>
      <c r="JNX13" s="60"/>
      <c r="JNY13" s="60"/>
      <c r="JNZ13" s="60"/>
      <c r="JOA13" s="60"/>
      <c r="JOB13" s="60"/>
      <c r="JOC13" s="60"/>
      <c r="JOD13" s="60"/>
      <c r="JOE13" s="60"/>
      <c r="JOF13" s="60"/>
      <c r="JOG13" s="60"/>
      <c r="JOH13" s="60"/>
      <c r="JOI13" s="60"/>
      <c r="JOJ13" s="60"/>
      <c r="JOK13" s="60"/>
      <c r="JOL13" s="60"/>
      <c r="JOM13" s="60"/>
      <c r="JON13" s="60"/>
      <c r="JOO13" s="60"/>
      <c r="JOP13" s="60"/>
      <c r="JOQ13" s="60"/>
      <c r="JOR13" s="60"/>
      <c r="JOS13" s="60"/>
      <c r="JOT13" s="60"/>
      <c r="JOU13" s="60"/>
      <c r="JOV13" s="60"/>
      <c r="JOW13" s="60"/>
      <c r="JOX13" s="60"/>
      <c r="JOY13" s="60"/>
      <c r="JOZ13" s="60"/>
      <c r="JPA13" s="60"/>
      <c r="JPB13" s="60"/>
      <c r="JPC13" s="60"/>
      <c r="JPD13" s="60"/>
      <c r="JPE13" s="60"/>
      <c r="JPF13" s="60"/>
      <c r="JPG13" s="60"/>
      <c r="JPH13" s="60"/>
      <c r="JPI13" s="60"/>
      <c r="JPJ13" s="60"/>
      <c r="JPK13" s="60"/>
      <c r="JPL13" s="60"/>
      <c r="JPM13" s="60"/>
      <c r="JPN13" s="60"/>
      <c r="JPO13" s="60"/>
      <c r="JPP13" s="60"/>
      <c r="JPQ13" s="60"/>
      <c r="JPR13" s="60"/>
      <c r="JPS13" s="60"/>
      <c r="JPT13" s="60"/>
      <c r="JPU13" s="60"/>
      <c r="JPV13" s="60"/>
      <c r="JPW13" s="60"/>
      <c r="JPX13" s="60"/>
      <c r="JPY13" s="60"/>
      <c r="JPZ13" s="60"/>
      <c r="JQA13" s="60"/>
      <c r="JQB13" s="60"/>
      <c r="JQC13" s="60"/>
      <c r="JQD13" s="60"/>
      <c r="JQE13" s="60"/>
      <c r="JQF13" s="60"/>
      <c r="JQG13" s="60"/>
      <c r="JQH13" s="60"/>
      <c r="JQI13" s="60"/>
      <c r="JQJ13" s="60"/>
      <c r="JQK13" s="60"/>
      <c r="JQL13" s="60"/>
      <c r="JQM13" s="60"/>
      <c r="JQN13" s="60"/>
      <c r="JQO13" s="60"/>
      <c r="JQP13" s="60"/>
      <c r="JQQ13" s="60"/>
      <c r="JQR13" s="60"/>
      <c r="JQS13" s="60"/>
      <c r="JQT13" s="60"/>
      <c r="JQU13" s="60"/>
      <c r="JQV13" s="60"/>
      <c r="JQW13" s="60"/>
      <c r="JQX13" s="60"/>
      <c r="JQY13" s="60"/>
      <c r="JQZ13" s="60"/>
      <c r="JRA13" s="60"/>
      <c r="JRB13" s="60"/>
      <c r="JRC13" s="60"/>
      <c r="JRD13" s="60"/>
      <c r="JRE13" s="60"/>
      <c r="JRF13" s="60"/>
      <c r="JRG13" s="60"/>
      <c r="JRH13" s="60"/>
      <c r="JRI13" s="60"/>
      <c r="JRJ13" s="60"/>
      <c r="JRK13" s="60"/>
      <c r="JRL13" s="60"/>
      <c r="JRM13" s="60"/>
      <c r="JRN13" s="60"/>
      <c r="JRO13" s="60"/>
      <c r="JRP13" s="60"/>
      <c r="JRQ13" s="60"/>
      <c r="JRR13" s="60"/>
      <c r="JRS13" s="60"/>
      <c r="JRT13" s="60"/>
      <c r="JRU13" s="60"/>
      <c r="JRV13" s="60"/>
      <c r="JRW13" s="60"/>
      <c r="JRX13" s="60"/>
      <c r="JRY13" s="60"/>
      <c r="JRZ13" s="60"/>
      <c r="JSA13" s="60"/>
      <c r="JSB13" s="60"/>
      <c r="JSC13" s="60"/>
      <c r="JSD13" s="60"/>
      <c r="JSE13" s="60"/>
      <c r="JSF13" s="60"/>
      <c r="JSG13" s="60"/>
      <c r="JSH13" s="60"/>
      <c r="JSI13" s="60"/>
      <c r="JSJ13" s="60"/>
      <c r="JSK13" s="60"/>
      <c r="JSL13" s="60"/>
      <c r="JSM13" s="60"/>
      <c r="JSN13" s="60"/>
      <c r="JSO13" s="60"/>
      <c r="JSP13" s="60"/>
      <c r="JSQ13" s="60"/>
      <c r="JSR13" s="60"/>
      <c r="JSS13" s="60"/>
      <c r="JST13" s="60"/>
      <c r="JSU13" s="60"/>
      <c r="JSV13" s="60"/>
      <c r="JSW13" s="60"/>
      <c r="JSX13" s="60"/>
      <c r="JSY13" s="60"/>
      <c r="JSZ13" s="60"/>
      <c r="JTA13" s="60"/>
      <c r="JTB13" s="60"/>
      <c r="JTC13" s="60"/>
      <c r="JTD13" s="60"/>
      <c r="JTE13" s="60"/>
      <c r="JTF13" s="60"/>
      <c r="JTG13" s="60"/>
      <c r="JTH13" s="60"/>
      <c r="JTI13" s="60"/>
      <c r="JTJ13" s="60"/>
      <c r="JTK13" s="60"/>
      <c r="JTL13" s="60"/>
      <c r="JTM13" s="60"/>
      <c r="JTN13" s="60"/>
      <c r="JTO13" s="60"/>
      <c r="JTP13" s="60"/>
      <c r="JTQ13" s="60"/>
      <c r="JTR13" s="60"/>
      <c r="JTS13" s="60"/>
      <c r="JTT13" s="60"/>
      <c r="JTU13" s="60"/>
      <c r="JTV13" s="60"/>
      <c r="JTW13" s="60"/>
      <c r="JTX13" s="60"/>
      <c r="JTY13" s="60"/>
      <c r="JTZ13" s="60"/>
      <c r="JUA13" s="60"/>
      <c r="JUB13" s="60"/>
      <c r="JUC13" s="60"/>
      <c r="JUD13" s="60"/>
      <c r="JUE13" s="60"/>
      <c r="JUF13" s="60"/>
      <c r="JUG13" s="60"/>
      <c r="JUH13" s="60"/>
      <c r="JUI13" s="60"/>
      <c r="JUJ13" s="60"/>
      <c r="JUK13" s="60"/>
      <c r="JUL13" s="60"/>
      <c r="JUM13" s="60"/>
      <c r="JUN13" s="60"/>
      <c r="JUO13" s="60"/>
      <c r="JUP13" s="60"/>
      <c r="JUQ13" s="60"/>
      <c r="JUR13" s="60"/>
      <c r="JUS13" s="60"/>
      <c r="JUT13" s="60"/>
      <c r="JUU13" s="60"/>
      <c r="JUV13" s="60"/>
      <c r="JUW13" s="60"/>
      <c r="JUX13" s="60"/>
      <c r="JUY13" s="60"/>
      <c r="JUZ13" s="60"/>
      <c r="JVA13" s="60"/>
      <c r="JVB13" s="60"/>
      <c r="JVC13" s="60"/>
      <c r="JVD13" s="60"/>
      <c r="JVE13" s="60"/>
      <c r="JVF13" s="60"/>
      <c r="JVG13" s="60"/>
      <c r="JVH13" s="60"/>
      <c r="JVI13" s="60"/>
      <c r="JVJ13" s="60"/>
      <c r="JVK13" s="60"/>
      <c r="JVL13" s="60"/>
      <c r="JVM13" s="60"/>
      <c r="JVN13" s="60"/>
      <c r="JVO13" s="60"/>
      <c r="JVP13" s="60"/>
      <c r="JVQ13" s="60"/>
      <c r="JVR13" s="60"/>
      <c r="JVS13" s="60"/>
      <c r="JVT13" s="60"/>
      <c r="JVU13" s="60"/>
      <c r="JVV13" s="60"/>
      <c r="JVW13" s="60"/>
      <c r="JVX13" s="60"/>
      <c r="JVY13" s="60"/>
      <c r="JVZ13" s="60"/>
      <c r="JWA13" s="60"/>
      <c r="JWB13" s="60"/>
      <c r="JWC13" s="60"/>
      <c r="JWD13" s="60"/>
      <c r="JWE13" s="60"/>
      <c r="JWF13" s="60"/>
      <c r="JWG13" s="60"/>
      <c r="JWH13" s="60"/>
      <c r="JWI13" s="60"/>
      <c r="JWJ13" s="60"/>
      <c r="JWK13" s="60"/>
      <c r="JWL13" s="60"/>
      <c r="JWM13" s="60"/>
      <c r="JWN13" s="60"/>
      <c r="JWO13" s="60"/>
      <c r="JWP13" s="60"/>
      <c r="JWQ13" s="60"/>
      <c r="JWR13" s="60"/>
      <c r="JWS13" s="60"/>
      <c r="JWT13" s="60"/>
      <c r="JWU13" s="60"/>
      <c r="JWV13" s="60"/>
      <c r="JWW13" s="60"/>
      <c r="JWX13" s="60"/>
      <c r="JWY13" s="60"/>
      <c r="JWZ13" s="60"/>
      <c r="JXA13" s="60"/>
      <c r="JXB13" s="60"/>
      <c r="JXC13" s="60"/>
      <c r="JXD13" s="60"/>
      <c r="JXE13" s="60"/>
      <c r="JXF13" s="60"/>
      <c r="JXG13" s="60"/>
      <c r="JXH13" s="60"/>
      <c r="JXI13" s="60"/>
      <c r="JXJ13" s="60"/>
      <c r="JXK13" s="60"/>
      <c r="JXL13" s="60"/>
      <c r="JXM13" s="60"/>
      <c r="JXN13" s="60"/>
      <c r="JXO13" s="60"/>
      <c r="JXP13" s="60"/>
      <c r="JXQ13" s="60"/>
      <c r="JXR13" s="60"/>
      <c r="JXS13" s="60"/>
      <c r="JXT13" s="60"/>
      <c r="JXU13" s="60"/>
      <c r="JXV13" s="60"/>
      <c r="JXW13" s="60"/>
      <c r="JXX13" s="60"/>
      <c r="JXY13" s="60"/>
      <c r="JXZ13" s="60"/>
      <c r="JYA13" s="60"/>
      <c r="JYB13" s="60"/>
      <c r="JYC13" s="60"/>
      <c r="JYD13" s="60"/>
      <c r="JYE13" s="60"/>
      <c r="JYF13" s="60"/>
      <c r="JYG13" s="60"/>
      <c r="JYH13" s="60"/>
      <c r="JYI13" s="60"/>
      <c r="JYJ13" s="60"/>
      <c r="JYK13" s="60"/>
      <c r="JYL13" s="60"/>
      <c r="JYM13" s="60"/>
      <c r="JYN13" s="60"/>
      <c r="JYO13" s="60"/>
      <c r="JYP13" s="60"/>
      <c r="JYQ13" s="60"/>
      <c r="JYR13" s="60"/>
      <c r="JYS13" s="60"/>
      <c r="JYT13" s="60"/>
      <c r="JYU13" s="60"/>
      <c r="JYV13" s="60"/>
      <c r="JYW13" s="60"/>
      <c r="JYX13" s="60"/>
      <c r="JYY13" s="60"/>
      <c r="JYZ13" s="60"/>
      <c r="JZA13" s="60"/>
      <c r="JZB13" s="60"/>
      <c r="JZC13" s="60"/>
      <c r="JZD13" s="60"/>
      <c r="JZE13" s="60"/>
      <c r="JZF13" s="60"/>
      <c r="JZG13" s="60"/>
      <c r="JZH13" s="60"/>
      <c r="JZI13" s="60"/>
      <c r="JZJ13" s="60"/>
      <c r="JZK13" s="60"/>
      <c r="JZL13" s="60"/>
      <c r="JZM13" s="60"/>
      <c r="JZN13" s="60"/>
      <c r="JZO13" s="60"/>
      <c r="JZP13" s="60"/>
      <c r="JZQ13" s="60"/>
      <c r="JZR13" s="60"/>
      <c r="JZS13" s="60"/>
      <c r="JZT13" s="60"/>
      <c r="JZU13" s="60"/>
      <c r="JZV13" s="60"/>
      <c r="JZW13" s="60"/>
      <c r="JZX13" s="60"/>
      <c r="JZY13" s="60"/>
      <c r="JZZ13" s="60"/>
      <c r="KAA13" s="60"/>
      <c r="KAB13" s="60"/>
      <c r="KAC13" s="60"/>
      <c r="KAD13" s="60"/>
      <c r="KAE13" s="60"/>
      <c r="KAF13" s="60"/>
      <c r="KAG13" s="60"/>
      <c r="KAH13" s="60"/>
      <c r="KAI13" s="60"/>
      <c r="KAJ13" s="60"/>
      <c r="KAK13" s="60"/>
      <c r="KAL13" s="60"/>
      <c r="KAM13" s="60"/>
      <c r="KAN13" s="60"/>
      <c r="KAO13" s="60"/>
      <c r="KAP13" s="60"/>
      <c r="KAQ13" s="60"/>
      <c r="KAR13" s="60"/>
      <c r="KAS13" s="60"/>
      <c r="KAT13" s="60"/>
      <c r="KAU13" s="60"/>
      <c r="KAV13" s="60"/>
      <c r="KAW13" s="60"/>
      <c r="KAX13" s="60"/>
      <c r="KAY13" s="60"/>
      <c r="KAZ13" s="60"/>
      <c r="KBA13" s="60"/>
      <c r="KBB13" s="60"/>
      <c r="KBC13" s="60"/>
      <c r="KBD13" s="60"/>
      <c r="KBE13" s="60"/>
      <c r="KBF13" s="60"/>
      <c r="KBG13" s="60"/>
      <c r="KBH13" s="60"/>
      <c r="KBI13" s="60"/>
      <c r="KBJ13" s="60"/>
      <c r="KBK13" s="60"/>
      <c r="KBL13" s="60"/>
      <c r="KBM13" s="60"/>
      <c r="KBN13" s="60"/>
      <c r="KBO13" s="60"/>
      <c r="KBP13" s="60"/>
      <c r="KBQ13" s="60"/>
      <c r="KBR13" s="60"/>
      <c r="KBS13" s="60"/>
      <c r="KBT13" s="60"/>
      <c r="KBU13" s="60"/>
      <c r="KBV13" s="60"/>
      <c r="KBW13" s="60"/>
      <c r="KBX13" s="60"/>
      <c r="KBY13" s="60"/>
      <c r="KBZ13" s="60"/>
      <c r="KCA13" s="60"/>
      <c r="KCB13" s="60"/>
      <c r="KCC13" s="60"/>
      <c r="KCD13" s="60"/>
      <c r="KCE13" s="60"/>
      <c r="KCF13" s="60"/>
      <c r="KCG13" s="60"/>
      <c r="KCH13" s="60"/>
      <c r="KCI13" s="60"/>
      <c r="KCJ13" s="60"/>
      <c r="KCK13" s="60"/>
      <c r="KCL13" s="60"/>
      <c r="KCM13" s="60"/>
      <c r="KCN13" s="60"/>
      <c r="KCO13" s="60"/>
      <c r="KCP13" s="60"/>
      <c r="KCQ13" s="60"/>
      <c r="KCR13" s="60"/>
      <c r="KCS13" s="60"/>
      <c r="KCT13" s="60"/>
      <c r="KCU13" s="60"/>
      <c r="KCV13" s="60"/>
      <c r="KCW13" s="60"/>
      <c r="KCX13" s="60"/>
      <c r="KCY13" s="60"/>
      <c r="KCZ13" s="60"/>
      <c r="KDA13" s="60"/>
      <c r="KDB13" s="60"/>
      <c r="KDC13" s="60"/>
      <c r="KDD13" s="60"/>
      <c r="KDE13" s="60"/>
      <c r="KDF13" s="60"/>
      <c r="KDG13" s="60"/>
      <c r="KDH13" s="60"/>
      <c r="KDI13" s="60"/>
      <c r="KDJ13" s="60"/>
      <c r="KDK13" s="60"/>
      <c r="KDL13" s="60"/>
      <c r="KDM13" s="60"/>
      <c r="KDN13" s="60"/>
      <c r="KDO13" s="60"/>
      <c r="KDP13" s="60"/>
      <c r="KDQ13" s="60"/>
      <c r="KDR13" s="60"/>
      <c r="KDS13" s="60"/>
      <c r="KDT13" s="60"/>
      <c r="KDU13" s="60"/>
      <c r="KDV13" s="60"/>
      <c r="KDW13" s="60"/>
      <c r="KDX13" s="60"/>
      <c r="KDY13" s="60"/>
      <c r="KDZ13" s="60"/>
      <c r="KEA13" s="60"/>
      <c r="KEB13" s="60"/>
      <c r="KEC13" s="60"/>
      <c r="KED13" s="60"/>
      <c r="KEE13" s="60"/>
      <c r="KEF13" s="60"/>
      <c r="KEG13" s="60"/>
      <c r="KEH13" s="60"/>
      <c r="KEI13" s="60"/>
      <c r="KEJ13" s="60"/>
      <c r="KEK13" s="60"/>
      <c r="KEL13" s="60"/>
      <c r="KEM13" s="60"/>
      <c r="KEN13" s="60"/>
      <c r="KEO13" s="60"/>
      <c r="KEP13" s="60"/>
      <c r="KEQ13" s="60"/>
      <c r="KER13" s="60"/>
      <c r="KES13" s="60"/>
      <c r="KET13" s="60"/>
      <c r="KEU13" s="60"/>
      <c r="KEV13" s="60"/>
      <c r="KEW13" s="60"/>
      <c r="KEX13" s="60"/>
      <c r="KEY13" s="60"/>
      <c r="KEZ13" s="60"/>
      <c r="KFA13" s="60"/>
      <c r="KFB13" s="60"/>
      <c r="KFC13" s="60"/>
      <c r="KFD13" s="60"/>
      <c r="KFE13" s="60"/>
      <c r="KFF13" s="60"/>
      <c r="KFG13" s="60"/>
      <c r="KFH13" s="60"/>
      <c r="KFI13" s="60"/>
      <c r="KFJ13" s="60"/>
      <c r="KFK13" s="60"/>
      <c r="KFL13" s="60"/>
      <c r="KFM13" s="60"/>
      <c r="KFN13" s="60"/>
      <c r="KFO13" s="60"/>
      <c r="KFP13" s="60"/>
      <c r="KFQ13" s="60"/>
      <c r="KFR13" s="60"/>
      <c r="KFS13" s="60"/>
      <c r="KFT13" s="60"/>
      <c r="KFU13" s="60"/>
      <c r="KFV13" s="60"/>
      <c r="KFW13" s="60"/>
      <c r="KFX13" s="60"/>
      <c r="KFY13" s="60"/>
      <c r="KFZ13" s="60"/>
      <c r="KGA13" s="60"/>
      <c r="KGB13" s="60"/>
      <c r="KGC13" s="60"/>
      <c r="KGD13" s="60"/>
      <c r="KGE13" s="60"/>
      <c r="KGF13" s="60"/>
      <c r="KGG13" s="60"/>
      <c r="KGH13" s="60"/>
      <c r="KGI13" s="60"/>
      <c r="KGJ13" s="60"/>
      <c r="KGK13" s="60"/>
      <c r="KGL13" s="60"/>
      <c r="KGM13" s="60"/>
      <c r="KGN13" s="60"/>
      <c r="KGO13" s="60"/>
      <c r="KGP13" s="60"/>
      <c r="KGQ13" s="60"/>
      <c r="KGR13" s="60"/>
      <c r="KGS13" s="60"/>
      <c r="KGT13" s="60"/>
      <c r="KGU13" s="60"/>
      <c r="KGV13" s="60"/>
      <c r="KGW13" s="60"/>
      <c r="KGX13" s="60"/>
      <c r="KGY13" s="60"/>
      <c r="KGZ13" s="60"/>
      <c r="KHA13" s="60"/>
      <c r="KHB13" s="60"/>
      <c r="KHC13" s="60"/>
      <c r="KHD13" s="60"/>
      <c r="KHE13" s="60"/>
      <c r="KHF13" s="60"/>
      <c r="KHG13" s="60"/>
      <c r="KHH13" s="60"/>
      <c r="KHI13" s="60"/>
      <c r="KHJ13" s="60"/>
      <c r="KHK13" s="60"/>
      <c r="KHL13" s="60"/>
      <c r="KHM13" s="60"/>
      <c r="KHN13" s="60"/>
      <c r="KHO13" s="60"/>
      <c r="KHP13" s="60"/>
      <c r="KHQ13" s="60"/>
      <c r="KHR13" s="60"/>
      <c r="KHS13" s="60"/>
      <c r="KHT13" s="60"/>
      <c r="KHU13" s="60"/>
      <c r="KHV13" s="60"/>
      <c r="KHW13" s="60"/>
      <c r="KHX13" s="60"/>
      <c r="KHY13" s="60"/>
      <c r="KHZ13" s="60"/>
      <c r="KIA13" s="60"/>
      <c r="KIB13" s="60"/>
      <c r="KIC13" s="60"/>
      <c r="KID13" s="60"/>
      <c r="KIE13" s="60"/>
      <c r="KIF13" s="60"/>
      <c r="KIG13" s="60"/>
      <c r="KIH13" s="60"/>
      <c r="KII13" s="60"/>
      <c r="KIJ13" s="60"/>
      <c r="KIK13" s="60"/>
      <c r="KIL13" s="60"/>
      <c r="KIM13" s="60"/>
      <c r="KIN13" s="60"/>
      <c r="KIO13" s="60"/>
      <c r="KIP13" s="60"/>
      <c r="KIQ13" s="60"/>
      <c r="KIR13" s="60"/>
      <c r="KIS13" s="60"/>
      <c r="KIT13" s="60"/>
      <c r="KIU13" s="60"/>
      <c r="KIV13" s="60"/>
      <c r="KIW13" s="60"/>
      <c r="KIX13" s="60"/>
      <c r="KIY13" s="60"/>
      <c r="KIZ13" s="60"/>
      <c r="KJA13" s="60"/>
      <c r="KJB13" s="60"/>
      <c r="KJC13" s="60"/>
      <c r="KJD13" s="60"/>
      <c r="KJE13" s="60"/>
      <c r="KJF13" s="60"/>
      <c r="KJG13" s="60"/>
      <c r="KJH13" s="60"/>
      <c r="KJI13" s="60"/>
      <c r="KJJ13" s="60"/>
      <c r="KJK13" s="60"/>
      <c r="KJL13" s="60"/>
      <c r="KJM13" s="60"/>
      <c r="KJN13" s="60"/>
      <c r="KJO13" s="60"/>
      <c r="KJP13" s="60"/>
      <c r="KJQ13" s="60"/>
      <c r="KJR13" s="60"/>
      <c r="KJS13" s="60"/>
      <c r="KJT13" s="60"/>
      <c r="KJU13" s="60"/>
      <c r="KJV13" s="60"/>
      <c r="KJW13" s="60"/>
      <c r="KJX13" s="60"/>
      <c r="KJY13" s="60"/>
      <c r="KJZ13" s="60"/>
      <c r="KKA13" s="60"/>
      <c r="KKB13" s="60"/>
      <c r="KKC13" s="60"/>
      <c r="KKD13" s="60"/>
      <c r="KKE13" s="60"/>
      <c r="KKF13" s="60"/>
      <c r="KKG13" s="60"/>
      <c r="KKH13" s="60"/>
      <c r="KKI13" s="60"/>
      <c r="KKJ13" s="60"/>
      <c r="KKK13" s="60"/>
      <c r="KKL13" s="60"/>
      <c r="KKM13" s="60"/>
      <c r="KKN13" s="60"/>
      <c r="KKO13" s="60"/>
      <c r="KKP13" s="60"/>
      <c r="KKQ13" s="60"/>
      <c r="KKR13" s="60"/>
      <c r="KKS13" s="60"/>
      <c r="KKT13" s="60"/>
      <c r="KKU13" s="60"/>
      <c r="KKV13" s="60"/>
      <c r="KKW13" s="60"/>
      <c r="KKX13" s="60"/>
      <c r="KKY13" s="60"/>
      <c r="KKZ13" s="60"/>
      <c r="KLA13" s="60"/>
      <c r="KLB13" s="60"/>
      <c r="KLC13" s="60"/>
      <c r="KLD13" s="60"/>
      <c r="KLE13" s="60"/>
      <c r="KLF13" s="60"/>
      <c r="KLG13" s="60"/>
      <c r="KLH13" s="60"/>
      <c r="KLI13" s="60"/>
      <c r="KLJ13" s="60"/>
      <c r="KLK13" s="60"/>
      <c r="KLL13" s="60"/>
      <c r="KLM13" s="60"/>
      <c r="KLN13" s="60"/>
      <c r="KLO13" s="60"/>
      <c r="KLP13" s="60"/>
      <c r="KLQ13" s="60"/>
      <c r="KLR13" s="60"/>
      <c r="KLS13" s="60"/>
      <c r="KLT13" s="60"/>
      <c r="KLU13" s="60"/>
      <c r="KLV13" s="60"/>
      <c r="KLW13" s="60"/>
      <c r="KLX13" s="60"/>
      <c r="KLY13" s="60"/>
      <c r="KLZ13" s="60"/>
      <c r="KMA13" s="60"/>
      <c r="KMB13" s="60"/>
      <c r="KMC13" s="60"/>
      <c r="KMD13" s="60"/>
      <c r="KME13" s="60"/>
      <c r="KMF13" s="60"/>
      <c r="KMG13" s="60"/>
      <c r="KMH13" s="60"/>
      <c r="KMI13" s="60"/>
      <c r="KMJ13" s="60"/>
      <c r="KMK13" s="60"/>
      <c r="KML13" s="60"/>
      <c r="KMM13" s="60"/>
      <c r="KMN13" s="60"/>
      <c r="KMO13" s="60"/>
      <c r="KMP13" s="60"/>
      <c r="KMQ13" s="60"/>
      <c r="KMR13" s="60"/>
      <c r="KMS13" s="60"/>
      <c r="KMT13" s="60"/>
      <c r="KMU13" s="60"/>
      <c r="KMV13" s="60"/>
      <c r="KMW13" s="60"/>
      <c r="KMX13" s="60"/>
      <c r="KMY13" s="60"/>
      <c r="KMZ13" s="60"/>
      <c r="KNA13" s="60"/>
      <c r="KNB13" s="60"/>
      <c r="KNC13" s="60"/>
      <c r="KND13" s="60"/>
      <c r="KNE13" s="60"/>
      <c r="KNF13" s="60"/>
      <c r="KNG13" s="60"/>
      <c r="KNH13" s="60"/>
      <c r="KNI13" s="60"/>
      <c r="KNJ13" s="60"/>
      <c r="KNK13" s="60"/>
      <c r="KNL13" s="60"/>
      <c r="KNM13" s="60"/>
      <c r="KNN13" s="60"/>
      <c r="KNO13" s="60"/>
      <c r="KNP13" s="60"/>
      <c r="KNQ13" s="60"/>
      <c r="KNR13" s="60"/>
      <c r="KNS13" s="60"/>
      <c r="KNT13" s="60"/>
      <c r="KNU13" s="60"/>
      <c r="KNV13" s="60"/>
      <c r="KNW13" s="60"/>
      <c r="KNX13" s="60"/>
      <c r="KNY13" s="60"/>
      <c r="KNZ13" s="60"/>
      <c r="KOA13" s="60"/>
      <c r="KOB13" s="60"/>
      <c r="KOC13" s="60"/>
      <c r="KOD13" s="60"/>
      <c r="KOE13" s="60"/>
      <c r="KOF13" s="60"/>
      <c r="KOG13" s="60"/>
      <c r="KOH13" s="60"/>
      <c r="KOI13" s="60"/>
      <c r="KOJ13" s="60"/>
      <c r="KOK13" s="60"/>
      <c r="KOL13" s="60"/>
      <c r="KOM13" s="60"/>
      <c r="KON13" s="60"/>
      <c r="KOO13" s="60"/>
      <c r="KOP13" s="60"/>
      <c r="KOQ13" s="60"/>
      <c r="KOR13" s="60"/>
      <c r="KOS13" s="60"/>
      <c r="KOT13" s="60"/>
      <c r="KOU13" s="60"/>
      <c r="KOV13" s="60"/>
      <c r="KOW13" s="60"/>
      <c r="KOX13" s="60"/>
      <c r="KOY13" s="60"/>
      <c r="KOZ13" s="60"/>
      <c r="KPA13" s="60"/>
      <c r="KPB13" s="60"/>
      <c r="KPC13" s="60"/>
      <c r="KPD13" s="60"/>
      <c r="KPE13" s="60"/>
      <c r="KPF13" s="60"/>
      <c r="KPG13" s="60"/>
      <c r="KPH13" s="60"/>
      <c r="KPI13" s="60"/>
      <c r="KPJ13" s="60"/>
      <c r="KPK13" s="60"/>
      <c r="KPL13" s="60"/>
      <c r="KPM13" s="60"/>
      <c r="KPN13" s="60"/>
      <c r="KPO13" s="60"/>
      <c r="KPP13" s="60"/>
      <c r="KPQ13" s="60"/>
      <c r="KPR13" s="60"/>
      <c r="KPS13" s="60"/>
      <c r="KPT13" s="60"/>
      <c r="KPU13" s="60"/>
      <c r="KPV13" s="60"/>
      <c r="KPW13" s="60"/>
      <c r="KPX13" s="60"/>
      <c r="KPY13" s="60"/>
      <c r="KPZ13" s="60"/>
      <c r="KQA13" s="60"/>
      <c r="KQB13" s="60"/>
      <c r="KQC13" s="60"/>
      <c r="KQD13" s="60"/>
      <c r="KQE13" s="60"/>
      <c r="KQF13" s="60"/>
      <c r="KQG13" s="60"/>
      <c r="KQH13" s="60"/>
      <c r="KQI13" s="60"/>
      <c r="KQJ13" s="60"/>
      <c r="KQK13" s="60"/>
      <c r="KQL13" s="60"/>
      <c r="KQM13" s="60"/>
      <c r="KQN13" s="60"/>
      <c r="KQO13" s="60"/>
      <c r="KQP13" s="60"/>
      <c r="KQQ13" s="60"/>
      <c r="KQR13" s="60"/>
      <c r="KQS13" s="60"/>
      <c r="KQT13" s="60"/>
      <c r="KQU13" s="60"/>
      <c r="KQV13" s="60"/>
      <c r="KQW13" s="60"/>
      <c r="KQX13" s="60"/>
      <c r="KQY13" s="60"/>
      <c r="KQZ13" s="60"/>
      <c r="KRA13" s="60"/>
      <c r="KRB13" s="60"/>
      <c r="KRC13" s="60"/>
      <c r="KRD13" s="60"/>
      <c r="KRE13" s="60"/>
      <c r="KRF13" s="60"/>
      <c r="KRG13" s="60"/>
      <c r="KRH13" s="60"/>
      <c r="KRI13" s="60"/>
      <c r="KRJ13" s="60"/>
      <c r="KRK13" s="60"/>
      <c r="KRL13" s="60"/>
      <c r="KRM13" s="60"/>
      <c r="KRN13" s="60"/>
      <c r="KRO13" s="60"/>
      <c r="KRP13" s="60"/>
      <c r="KRQ13" s="60"/>
      <c r="KRR13" s="60"/>
      <c r="KRS13" s="60"/>
      <c r="KRT13" s="60"/>
      <c r="KRU13" s="60"/>
      <c r="KRV13" s="60"/>
      <c r="KRW13" s="60"/>
      <c r="KRX13" s="60"/>
      <c r="KRY13" s="60"/>
      <c r="KRZ13" s="60"/>
      <c r="KSA13" s="60"/>
      <c r="KSB13" s="60"/>
      <c r="KSC13" s="60"/>
      <c r="KSD13" s="60"/>
      <c r="KSE13" s="60"/>
      <c r="KSF13" s="60"/>
      <c r="KSG13" s="60"/>
      <c r="KSH13" s="60"/>
      <c r="KSI13" s="60"/>
      <c r="KSJ13" s="60"/>
      <c r="KSK13" s="60"/>
      <c r="KSL13" s="60"/>
      <c r="KSM13" s="60"/>
      <c r="KSN13" s="60"/>
      <c r="KSO13" s="60"/>
      <c r="KSP13" s="60"/>
      <c r="KSQ13" s="60"/>
      <c r="KSR13" s="60"/>
      <c r="KSS13" s="60"/>
      <c r="KST13" s="60"/>
      <c r="KSU13" s="60"/>
      <c r="KSV13" s="60"/>
      <c r="KSW13" s="60"/>
      <c r="KSX13" s="60"/>
      <c r="KSY13" s="60"/>
      <c r="KSZ13" s="60"/>
      <c r="KTA13" s="60"/>
      <c r="KTB13" s="60"/>
      <c r="KTC13" s="60"/>
      <c r="KTD13" s="60"/>
      <c r="KTE13" s="60"/>
      <c r="KTF13" s="60"/>
      <c r="KTG13" s="60"/>
      <c r="KTH13" s="60"/>
      <c r="KTI13" s="60"/>
      <c r="KTJ13" s="60"/>
      <c r="KTK13" s="60"/>
      <c r="KTL13" s="60"/>
      <c r="KTM13" s="60"/>
      <c r="KTN13" s="60"/>
      <c r="KTO13" s="60"/>
      <c r="KTP13" s="60"/>
      <c r="KTQ13" s="60"/>
      <c r="KTR13" s="60"/>
      <c r="KTS13" s="60"/>
      <c r="KTT13" s="60"/>
      <c r="KTU13" s="60"/>
      <c r="KTV13" s="60"/>
      <c r="KTW13" s="60"/>
      <c r="KTX13" s="60"/>
      <c r="KTY13" s="60"/>
      <c r="KTZ13" s="60"/>
      <c r="KUA13" s="60"/>
      <c r="KUB13" s="60"/>
      <c r="KUC13" s="60"/>
      <c r="KUD13" s="60"/>
      <c r="KUE13" s="60"/>
      <c r="KUF13" s="60"/>
      <c r="KUG13" s="60"/>
      <c r="KUH13" s="60"/>
      <c r="KUI13" s="60"/>
      <c r="KUJ13" s="60"/>
      <c r="KUK13" s="60"/>
      <c r="KUL13" s="60"/>
      <c r="KUM13" s="60"/>
      <c r="KUN13" s="60"/>
      <c r="KUO13" s="60"/>
      <c r="KUP13" s="60"/>
      <c r="KUQ13" s="60"/>
      <c r="KUR13" s="60"/>
      <c r="KUS13" s="60"/>
      <c r="KUT13" s="60"/>
      <c r="KUU13" s="60"/>
      <c r="KUV13" s="60"/>
      <c r="KUW13" s="60"/>
      <c r="KUX13" s="60"/>
      <c r="KUY13" s="60"/>
      <c r="KUZ13" s="60"/>
      <c r="KVA13" s="60"/>
      <c r="KVB13" s="60"/>
      <c r="KVC13" s="60"/>
      <c r="KVD13" s="60"/>
      <c r="KVE13" s="60"/>
      <c r="KVF13" s="60"/>
      <c r="KVG13" s="60"/>
      <c r="KVH13" s="60"/>
      <c r="KVI13" s="60"/>
      <c r="KVJ13" s="60"/>
      <c r="KVK13" s="60"/>
      <c r="KVL13" s="60"/>
      <c r="KVM13" s="60"/>
      <c r="KVN13" s="60"/>
      <c r="KVO13" s="60"/>
      <c r="KVP13" s="60"/>
      <c r="KVQ13" s="60"/>
      <c r="KVR13" s="60"/>
      <c r="KVS13" s="60"/>
      <c r="KVT13" s="60"/>
      <c r="KVU13" s="60"/>
      <c r="KVV13" s="60"/>
      <c r="KVW13" s="60"/>
      <c r="KVX13" s="60"/>
      <c r="KVY13" s="60"/>
      <c r="KVZ13" s="60"/>
      <c r="KWA13" s="60"/>
      <c r="KWB13" s="60"/>
      <c r="KWC13" s="60"/>
      <c r="KWD13" s="60"/>
      <c r="KWE13" s="60"/>
      <c r="KWF13" s="60"/>
      <c r="KWG13" s="60"/>
      <c r="KWH13" s="60"/>
      <c r="KWI13" s="60"/>
      <c r="KWJ13" s="60"/>
      <c r="KWK13" s="60"/>
      <c r="KWL13" s="60"/>
      <c r="KWM13" s="60"/>
      <c r="KWN13" s="60"/>
      <c r="KWO13" s="60"/>
      <c r="KWP13" s="60"/>
      <c r="KWQ13" s="60"/>
      <c r="KWR13" s="60"/>
      <c r="KWS13" s="60"/>
      <c r="KWT13" s="60"/>
      <c r="KWU13" s="60"/>
      <c r="KWV13" s="60"/>
      <c r="KWW13" s="60"/>
      <c r="KWX13" s="60"/>
      <c r="KWY13" s="60"/>
      <c r="KWZ13" s="60"/>
      <c r="KXA13" s="60"/>
      <c r="KXB13" s="60"/>
      <c r="KXC13" s="60"/>
      <c r="KXD13" s="60"/>
      <c r="KXE13" s="60"/>
      <c r="KXF13" s="60"/>
      <c r="KXG13" s="60"/>
      <c r="KXH13" s="60"/>
      <c r="KXI13" s="60"/>
      <c r="KXJ13" s="60"/>
      <c r="KXK13" s="60"/>
      <c r="KXL13" s="60"/>
      <c r="KXM13" s="60"/>
      <c r="KXN13" s="60"/>
      <c r="KXO13" s="60"/>
      <c r="KXP13" s="60"/>
      <c r="KXQ13" s="60"/>
      <c r="KXR13" s="60"/>
      <c r="KXS13" s="60"/>
      <c r="KXT13" s="60"/>
      <c r="KXU13" s="60"/>
      <c r="KXV13" s="60"/>
      <c r="KXW13" s="60"/>
      <c r="KXX13" s="60"/>
      <c r="KXY13" s="60"/>
      <c r="KXZ13" s="60"/>
      <c r="KYA13" s="60"/>
      <c r="KYB13" s="60"/>
      <c r="KYC13" s="60"/>
      <c r="KYD13" s="60"/>
      <c r="KYE13" s="60"/>
      <c r="KYF13" s="60"/>
      <c r="KYG13" s="60"/>
      <c r="KYH13" s="60"/>
      <c r="KYI13" s="60"/>
      <c r="KYJ13" s="60"/>
      <c r="KYK13" s="60"/>
      <c r="KYL13" s="60"/>
      <c r="KYM13" s="60"/>
      <c r="KYN13" s="60"/>
      <c r="KYO13" s="60"/>
      <c r="KYP13" s="60"/>
      <c r="KYQ13" s="60"/>
      <c r="KYR13" s="60"/>
      <c r="KYS13" s="60"/>
      <c r="KYT13" s="60"/>
      <c r="KYU13" s="60"/>
      <c r="KYV13" s="60"/>
      <c r="KYW13" s="60"/>
      <c r="KYX13" s="60"/>
      <c r="KYY13" s="60"/>
      <c r="KYZ13" s="60"/>
      <c r="KZA13" s="60"/>
      <c r="KZB13" s="60"/>
      <c r="KZC13" s="60"/>
      <c r="KZD13" s="60"/>
      <c r="KZE13" s="60"/>
      <c r="KZF13" s="60"/>
      <c r="KZG13" s="60"/>
      <c r="KZH13" s="60"/>
      <c r="KZI13" s="60"/>
      <c r="KZJ13" s="60"/>
      <c r="KZK13" s="60"/>
      <c r="KZL13" s="60"/>
      <c r="KZM13" s="60"/>
      <c r="KZN13" s="60"/>
      <c r="KZO13" s="60"/>
      <c r="KZP13" s="60"/>
      <c r="KZQ13" s="60"/>
      <c r="KZR13" s="60"/>
      <c r="KZS13" s="60"/>
      <c r="KZT13" s="60"/>
      <c r="KZU13" s="60"/>
      <c r="KZV13" s="60"/>
      <c r="KZW13" s="60"/>
      <c r="KZX13" s="60"/>
      <c r="KZY13" s="60"/>
      <c r="KZZ13" s="60"/>
      <c r="LAA13" s="60"/>
      <c r="LAB13" s="60"/>
      <c r="LAC13" s="60"/>
      <c r="LAD13" s="60"/>
      <c r="LAE13" s="60"/>
      <c r="LAF13" s="60"/>
      <c r="LAG13" s="60"/>
      <c r="LAH13" s="60"/>
      <c r="LAI13" s="60"/>
      <c r="LAJ13" s="60"/>
      <c r="LAK13" s="60"/>
      <c r="LAL13" s="60"/>
      <c r="LAM13" s="60"/>
      <c r="LAN13" s="60"/>
      <c r="LAO13" s="60"/>
      <c r="LAP13" s="60"/>
      <c r="LAQ13" s="60"/>
      <c r="LAR13" s="60"/>
      <c r="LAS13" s="60"/>
      <c r="LAT13" s="60"/>
      <c r="LAU13" s="60"/>
      <c r="LAV13" s="60"/>
      <c r="LAW13" s="60"/>
      <c r="LAX13" s="60"/>
      <c r="LAY13" s="60"/>
      <c r="LAZ13" s="60"/>
      <c r="LBA13" s="60"/>
      <c r="LBB13" s="60"/>
      <c r="LBC13" s="60"/>
      <c r="LBD13" s="60"/>
      <c r="LBE13" s="60"/>
      <c r="LBF13" s="60"/>
      <c r="LBG13" s="60"/>
      <c r="LBH13" s="60"/>
      <c r="LBI13" s="60"/>
      <c r="LBJ13" s="60"/>
      <c r="LBK13" s="60"/>
      <c r="LBL13" s="60"/>
      <c r="LBM13" s="60"/>
      <c r="LBN13" s="60"/>
      <c r="LBO13" s="60"/>
      <c r="LBP13" s="60"/>
      <c r="LBQ13" s="60"/>
      <c r="LBR13" s="60"/>
      <c r="LBS13" s="60"/>
      <c r="LBT13" s="60"/>
      <c r="LBU13" s="60"/>
      <c r="LBV13" s="60"/>
      <c r="LBW13" s="60"/>
      <c r="LBX13" s="60"/>
      <c r="LBY13" s="60"/>
      <c r="LBZ13" s="60"/>
      <c r="LCA13" s="60"/>
      <c r="LCB13" s="60"/>
      <c r="LCC13" s="60"/>
      <c r="LCD13" s="60"/>
      <c r="LCE13" s="60"/>
      <c r="LCF13" s="60"/>
      <c r="LCG13" s="60"/>
      <c r="LCH13" s="60"/>
      <c r="LCI13" s="60"/>
      <c r="LCJ13" s="60"/>
      <c r="LCK13" s="60"/>
      <c r="LCL13" s="60"/>
      <c r="LCM13" s="60"/>
      <c r="LCN13" s="60"/>
      <c r="LCO13" s="60"/>
      <c r="LCP13" s="60"/>
      <c r="LCQ13" s="60"/>
      <c r="LCR13" s="60"/>
      <c r="LCS13" s="60"/>
      <c r="LCT13" s="60"/>
      <c r="LCU13" s="60"/>
      <c r="LCV13" s="60"/>
      <c r="LCW13" s="60"/>
      <c r="LCX13" s="60"/>
      <c r="LCY13" s="60"/>
      <c r="LCZ13" s="60"/>
      <c r="LDA13" s="60"/>
      <c r="LDB13" s="60"/>
      <c r="LDC13" s="60"/>
      <c r="LDD13" s="60"/>
      <c r="LDE13" s="60"/>
      <c r="LDF13" s="60"/>
      <c r="LDG13" s="60"/>
      <c r="LDH13" s="60"/>
      <c r="LDI13" s="60"/>
      <c r="LDJ13" s="60"/>
      <c r="LDK13" s="60"/>
      <c r="LDL13" s="60"/>
      <c r="LDM13" s="60"/>
      <c r="LDN13" s="60"/>
      <c r="LDO13" s="60"/>
      <c r="LDP13" s="60"/>
      <c r="LDQ13" s="60"/>
      <c r="LDR13" s="60"/>
      <c r="LDS13" s="60"/>
      <c r="LDT13" s="60"/>
      <c r="LDU13" s="60"/>
      <c r="LDV13" s="60"/>
      <c r="LDW13" s="60"/>
      <c r="LDX13" s="60"/>
      <c r="LDY13" s="60"/>
      <c r="LDZ13" s="60"/>
      <c r="LEA13" s="60"/>
      <c r="LEB13" s="60"/>
      <c r="LEC13" s="60"/>
      <c r="LED13" s="60"/>
      <c r="LEE13" s="60"/>
      <c r="LEF13" s="60"/>
      <c r="LEG13" s="60"/>
      <c r="LEH13" s="60"/>
      <c r="LEI13" s="60"/>
      <c r="LEJ13" s="60"/>
      <c r="LEK13" s="60"/>
      <c r="LEL13" s="60"/>
      <c r="LEM13" s="60"/>
      <c r="LEN13" s="60"/>
      <c r="LEO13" s="60"/>
      <c r="LEP13" s="60"/>
      <c r="LEQ13" s="60"/>
      <c r="LER13" s="60"/>
      <c r="LES13" s="60"/>
      <c r="LET13" s="60"/>
      <c r="LEU13" s="60"/>
      <c r="LEV13" s="60"/>
      <c r="LEW13" s="60"/>
      <c r="LEX13" s="60"/>
      <c r="LEY13" s="60"/>
      <c r="LEZ13" s="60"/>
      <c r="LFA13" s="60"/>
      <c r="LFB13" s="60"/>
      <c r="LFC13" s="60"/>
      <c r="LFD13" s="60"/>
      <c r="LFE13" s="60"/>
      <c r="LFF13" s="60"/>
      <c r="LFG13" s="60"/>
      <c r="LFH13" s="60"/>
      <c r="LFI13" s="60"/>
      <c r="LFJ13" s="60"/>
      <c r="LFK13" s="60"/>
      <c r="LFL13" s="60"/>
      <c r="LFM13" s="60"/>
      <c r="LFN13" s="60"/>
      <c r="LFO13" s="60"/>
      <c r="LFP13" s="60"/>
      <c r="LFQ13" s="60"/>
      <c r="LFR13" s="60"/>
      <c r="LFS13" s="60"/>
      <c r="LFT13" s="60"/>
      <c r="LFU13" s="60"/>
      <c r="LFV13" s="60"/>
      <c r="LFW13" s="60"/>
      <c r="LFX13" s="60"/>
      <c r="LFY13" s="60"/>
      <c r="LFZ13" s="60"/>
      <c r="LGA13" s="60"/>
      <c r="LGB13" s="60"/>
      <c r="LGC13" s="60"/>
      <c r="LGD13" s="60"/>
      <c r="LGE13" s="60"/>
      <c r="LGF13" s="60"/>
      <c r="LGG13" s="60"/>
      <c r="LGH13" s="60"/>
      <c r="LGI13" s="60"/>
      <c r="LGJ13" s="60"/>
      <c r="LGK13" s="60"/>
      <c r="LGL13" s="60"/>
      <c r="LGM13" s="60"/>
      <c r="LGN13" s="60"/>
      <c r="LGO13" s="60"/>
      <c r="LGP13" s="60"/>
      <c r="LGQ13" s="60"/>
      <c r="LGR13" s="60"/>
      <c r="LGS13" s="60"/>
      <c r="LGT13" s="60"/>
      <c r="LGU13" s="60"/>
      <c r="LGV13" s="60"/>
      <c r="LGW13" s="60"/>
      <c r="LGX13" s="60"/>
      <c r="LGY13" s="60"/>
      <c r="LGZ13" s="60"/>
      <c r="LHA13" s="60"/>
      <c r="LHB13" s="60"/>
      <c r="LHC13" s="60"/>
      <c r="LHD13" s="60"/>
      <c r="LHE13" s="60"/>
      <c r="LHF13" s="60"/>
      <c r="LHG13" s="60"/>
      <c r="LHH13" s="60"/>
      <c r="LHI13" s="60"/>
      <c r="LHJ13" s="60"/>
      <c r="LHK13" s="60"/>
      <c r="LHL13" s="60"/>
      <c r="LHM13" s="60"/>
      <c r="LHN13" s="60"/>
      <c r="LHO13" s="60"/>
      <c r="LHP13" s="60"/>
      <c r="LHQ13" s="60"/>
      <c r="LHR13" s="60"/>
      <c r="LHS13" s="60"/>
      <c r="LHT13" s="60"/>
      <c r="LHU13" s="60"/>
      <c r="LHV13" s="60"/>
      <c r="LHW13" s="60"/>
      <c r="LHX13" s="60"/>
      <c r="LHY13" s="60"/>
      <c r="LHZ13" s="60"/>
      <c r="LIA13" s="60"/>
      <c r="LIB13" s="60"/>
      <c r="LIC13" s="60"/>
      <c r="LID13" s="60"/>
      <c r="LIE13" s="60"/>
      <c r="LIF13" s="60"/>
      <c r="LIG13" s="60"/>
      <c r="LIH13" s="60"/>
      <c r="LII13" s="60"/>
      <c r="LIJ13" s="60"/>
      <c r="LIK13" s="60"/>
      <c r="LIL13" s="60"/>
      <c r="LIM13" s="60"/>
      <c r="LIN13" s="60"/>
      <c r="LIO13" s="60"/>
      <c r="LIP13" s="60"/>
      <c r="LIQ13" s="60"/>
      <c r="LIR13" s="60"/>
      <c r="LIS13" s="60"/>
      <c r="LIT13" s="60"/>
      <c r="LIU13" s="60"/>
      <c r="LIV13" s="60"/>
      <c r="LIW13" s="60"/>
      <c r="LIX13" s="60"/>
      <c r="LIY13" s="60"/>
      <c r="LIZ13" s="60"/>
      <c r="LJA13" s="60"/>
      <c r="LJB13" s="60"/>
      <c r="LJC13" s="60"/>
      <c r="LJD13" s="60"/>
      <c r="LJE13" s="60"/>
      <c r="LJF13" s="60"/>
      <c r="LJG13" s="60"/>
      <c r="LJH13" s="60"/>
      <c r="LJI13" s="60"/>
      <c r="LJJ13" s="60"/>
      <c r="LJK13" s="60"/>
      <c r="LJL13" s="60"/>
      <c r="LJM13" s="60"/>
      <c r="LJN13" s="60"/>
      <c r="LJO13" s="60"/>
      <c r="LJP13" s="60"/>
      <c r="LJQ13" s="60"/>
      <c r="LJR13" s="60"/>
      <c r="LJS13" s="60"/>
      <c r="LJT13" s="60"/>
      <c r="LJU13" s="60"/>
      <c r="LJV13" s="60"/>
      <c r="LJW13" s="60"/>
      <c r="LJX13" s="60"/>
      <c r="LJY13" s="60"/>
      <c r="LJZ13" s="60"/>
      <c r="LKA13" s="60"/>
      <c r="LKB13" s="60"/>
      <c r="LKC13" s="60"/>
      <c r="LKD13" s="60"/>
      <c r="LKE13" s="60"/>
      <c r="LKF13" s="60"/>
      <c r="LKG13" s="60"/>
      <c r="LKH13" s="60"/>
      <c r="LKI13" s="60"/>
      <c r="LKJ13" s="60"/>
      <c r="LKK13" s="60"/>
      <c r="LKL13" s="60"/>
      <c r="LKM13" s="60"/>
      <c r="LKN13" s="60"/>
      <c r="LKO13" s="60"/>
      <c r="LKP13" s="60"/>
      <c r="LKQ13" s="60"/>
      <c r="LKR13" s="60"/>
      <c r="LKS13" s="60"/>
      <c r="LKT13" s="60"/>
      <c r="LKU13" s="60"/>
      <c r="LKV13" s="60"/>
      <c r="LKW13" s="60"/>
      <c r="LKX13" s="60"/>
      <c r="LKY13" s="60"/>
      <c r="LKZ13" s="60"/>
      <c r="LLA13" s="60"/>
      <c r="LLB13" s="60"/>
      <c r="LLC13" s="60"/>
      <c r="LLD13" s="60"/>
      <c r="LLE13" s="60"/>
      <c r="LLF13" s="60"/>
      <c r="LLG13" s="60"/>
      <c r="LLH13" s="60"/>
      <c r="LLI13" s="60"/>
      <c r="LLJ13" s="60"/>
      <c r="LLK13" s="60"/>
      <c r="LLL13" s="60"/>
      <c r="LLM13" s="60"/>
      <c r="LLN13" s="60"/>
      <c r="LLO13" s="60"/>
      <c r="LLP13" s="60"/>
      <c r="LLQ13" s="60"/>
      <c r="LLR13" s="60"/>
      <c r="LLS13" s="60"/>
      <c r="LLT13" s="60"/>
      <c r="LLU13" s="60"/>
      <c r="LLV13" s="60"/>
      <c r="LLW13" s="60"/>
      <c r="LLX13" s="60"/>
      <c r="LLY13" s="60"/>
      <c r="LLZ13" s="60"/>
      <c r="LMA13" s="60"/>
      <c r="LMB13" s="60"/>
      <c r="LMC13" s="60"/>
      <c r="LMD13" s="60"/>
      <c r="LME13" s="60"/>
      <c r="LMF13" s="60"/>
      <c r="LMG13" s="60"/>
      <c r="LMH13" s="60"/>
      <c r="LMI13" s="60"/>
      <c r="LMJ13" s="60"/>
      <c r="LMK13" s="60"/>
      <c r="LML13" s="60"/>
      <c r="LMM13" s="60"/>
      <c r="LMN13" s="60"/>
      <c r="LMO13" s="60"/>
      <c r="LMP13" s="60"/>
      <c r="LMQ13" s="60"/>
      <c r="LMR13" s="60"/>
      <c r="LMS13" s="60"/>
      <c r="LMT13" s="60"/>
      <c r="LMU13" s="60"/>
      <c r="LMV13" s="60"/>
      <c r="LMW13" s="60"/>
      <c r="LMX13" s="60"/>
      <c r="LMY13" s="60"/>
      <c r="LMZ13" s="60"/>
      <c r="LNA13" s="60"/>
      <c r="LNB13" s="60"/>
      <c r="LNC13" s="60"/>
      <c r="LND13" s="60"/>
      <c r="LNE13" s="60"/>
      <c r="LNF13" s="60"/>
      <c r="LNG13" s="60"/>
      <c r="LNH13" s="60"/>
      <c r="LNI13" s="60"/>
      <c r="LNJ13" s="60"/>
      <c r="LNK13" s="60"/>
      <c r="LNL13" s="60"/>
      <c r="LNM13" s="60"/>
      <c r="LNN13" s="60"/>
      <c r="LNO13" s="60"/>
      <c r="LNP13" s="60"/>
      <c r="LNQ13" s="60"/>
      <c r="LNR13" s="60"/>
      <c r="LNS13" s="60"/>
      <c r="LNT13" s="60"/>
      <c r="LNU13" s="60"/>
      <c r="LNV13" s="60"/>
      <c r="LNW13" s="60"/>
      <c r="LNX13" s="60"/>
      <c r="LNY13" s="60"/>
      <c r="LNZ13" s="60"/>
      <c r="LOA13" s="60"/>
      <c r="LOB13" s="60"/>
      <c r="LOC13" s="60"/>
      <c r="LOD13" s="60"/>
      <c r="LOE13" s="60"/>
      <c r="LOF13" s="60"/>
      <c r="LOG13" s="60"/>
      <c r="LOH13" s="60"/>
      <c r="LOI13" s="60"/>
      <c r="LOJ13" s="60"/>
      <c r="LOK13" s="60"/>
      <c r="LOL13" s="60"/>
      <c r="LOM13" s="60"/>
      <c r="LON13" s="60"/>
      <c r="LOO13" s="60"/>
      <c r="LOP13" s="60"/>
      <c r="LOQ13" s="60"/>
      <c r="LOR13" s="60"/>
      <c r="LOS13" s="60"/>
      <c r="LOT13" s="60"/>
      <c r="LOU13" s="60"/>
      <c r="LOV13" s="60"/>
      <c r="LOW13" s="60"/>
      <c r="LOX13" s="60"/>
      <c r="LOY13" s="60"/>
      <c r="LOZ13" s="60"/>
      <c r="LPA13" s="60"/>
      <c r="LPB13" s="60"/>
      <c r="LPC13" s="60"/>
      <c r="LPD13" s="60"/>
      <c r="LPE13" s="60"/>
      <c r="LPF13" s="60"/>
      <c r="LPG13" s="60"/>
      <c r="LPH13" s="60"/>
      <c r="LPI13" s="60"/>
      <c r="LPJ13" s="60"/>
      <c r="LPK13" s="60"/>
      <c r="LPL13" s="60"/>
      <c r="LPM13" s="60"/>
      <c r="LPN13" s="60"/>
      <c r="LPO13" s="60"/>
      <c r="LPP13" s="60"/>
      <c r="LPQ13" s="60"/>
      <c r="LPR13" s="60"/>
      <c r="LPS13" s="60"/>
      <c r="LPT13" s="60"/>
      <c r="LPU13" s="60"/>
      <c r="LPV13" s="60"/>
      <c r="LPW13" s="60"/>
      <c r="LPX13" s="60"/>
      <c r="LPY13" s="60"/>
      <c r="LPZ13" s="60"/>
      <c r="LQA13" s="60"/>
      <c r="LQB13" s="60"/>
      <c r="LQC13" s="60"/>
      <c r="LQD13" s="60"/>
      <c r="LQE13" s="60"/>
      <c r="LQF13" s="60"/>
      <c r="LQG13" s="60"/>
      <c r="LQH13" s="60"/>
      <c r="LQI13" s="60"/>
      <c r="LQJ13" s="60"/>
      <c r="LQK13" s="60"/>
      <c r="LQL13" s="60"/>
      <c r="LQM13" s="60"/>
      <c r="LQN13" s="60"/>
      <c r="LQO13" s="60"/>
      <c r="LQP13" s="60"/>
      <c r="LQQ13" s="60"/>
      <c r="LQR13" s="60"/>
      <c r="LQS13" s="60"/>
      <c r="LQT13" s="60"/>
      <c r="LQU13" s="60"/>
      <c r="LQV13" s="60"/>
      <c r="LQW13" s="60"/>
      <c r="LQX13" s="60"/>
      <c r="LQY13" s="60"/>
      <c r="LQZ13" s="60"/>
      <c r="LRA13" s="60"/>
      <c r="LRB13" s="60"/>
      <c r="LRC13" s="60"/>
      <c r="LRD13" s="60"/>
      <c r="LRE13" s="60"/>
      <c r="LRF13" s="60"/>
      <c r="LRG13" s="60"/>
      <c r="LRH13" s="60"/>
      <c r="LRI13" s="60"/>
      <c r="LRJ13" s="60"/>
      <c r="LRK13" s="60"/>
      <c r="LRL13" s="60"/>
      <c r="LRM13" s="60"/>
      <c r="LRN13" s="60"/>
      <c r="LRO13" s="60"/>
      <c r="LRP13" s="60"/>
      <c r="LRQ13" s="60"/>
      <c r="LRR13" s="60"/>
      <c r="LRS13" s="60"/>
      <c r="LRT13" s="60"/>
      <c r="LRU13" s="60"/>
      <c r="LRV13" s="60"/>
      <c r="LRW13" s="60"/>
      <c r="LRX13" s="60"/>
      <c r="LRY13" s="60"/>
      <c r="LRZ13" s="60"/>
      <c r="LSA13" s="60"/>
      <c r="LSB13" s="60"/>
      <c r="LSC13" s="60"/>
      <c r="LSD13" s="60"/>
      <c r="LSE13" s="60"/>
      <c r="LSF13" s="60"/>
      <c r="LSG13" s="60"/>
      <c r="LSH13" s="60"/>
      <c r="LSI13" s="60"/>
      <c r="LSJ13" s="60"/>
      <c r="LSK13" s="60"/>
      <c r="LSL13" s="60"/>
      <c r="LSM13" s="60"/>
      <c r="LSN13" s="60"/>
      <c r="LSO13" s="60"/>
      <c r="LSP13" s="60"/>
      <c r="LSQ13" s="60"/>
      <c r="LSR13" s="60"/>
      <c r="LSS13" s="60"/>
      <c r="LST13" s="60"/>
      <c r="LSU13" s="60"/>
      <c r="LSV13" s="60"/>
      <c r="LSW13" s="60"/>
      <c r="LSX13" s="60"/>
      <c r="LSY13" s="60"/>
      <c r="LSZ13" s="60"/>
      <c r="LTA13" s="60"/>
      <c r="LTB13" s="60"/>
      <c r="LTC13" s="60"/>
      <c r="LTD13" s="60"/>
      <c r="LTE13" s="60"/>
      <c r="LTF13" s="60"/>
      <c r="LTG13" s="60"/>
      <c r="LTH13" s="60"/>
      <c r="LTI13" s="60"/>
      <c r="LTJ13" s="60"/>
      <c r="LTK13" s="60"/>
      <c r="LTL13" s="60"/>
      <c r="LTM13" s="60"/>
      <c r="LTN13" s="60"/>
      <c r="LTO13" s="60"/>
      <c r="LTP13" s="60"/>
      <c r="LTQ13" s="60"/>
      <c r="LTR13" s="60"/>
      <c r="LTS13" s="60"/>
      <c r="LTT13" s="60"/>
      <c r="LTU13" s="60"/>
      <c r="LTV13" s="60"/>
      <c r="LTW13" s="60"/>
      <c r="LTX13" s="60"/>
      <c r="LTY13" s="60"/>
      <c r="LTZ13" s="60"/>
      <c r="LUA13" s="60"/>
      <c r="LUB13" s="60"/>
      <c r="LUC13" s="60"/>
      <c r="LUD13" s="60"/>
      <c r="LUE13" s="60"/>
      <c r="LUF13" s="60"/>
      <c r="LUG13" s="60"/>
      <c r="LUH13" s="60"/>
      <c r="LUI13" s="60"/>
      <c r="LUJ13" s="60"/>
      <c r="LUK13" s="60"/>
      <c r="LUL13" s="60"/>
      <c r="LUM13" s="60"/>
      <c r="LUN13" s="60"/>
      <c r="LUO13" s="60"/>
      <c r="LUP13" s="60"/>
      <c r="LUQ13" s="60"/>
      <c r="LUR13" s="60"/>
      <c r="LUS13" s="60"/>
      <c r="LUT13" s="60"/>
      <c r="LUU13" s="60"/>
      <c r="LUV13" s="60"/>
      <c r="LUW13" s="60"/>
      <c r="LUX13" s="60"/>
      <c r="LUY13" s="60"/>
      <c r="LUZ13" s="60"/>
      <c r="LVA13" s="60"/>
      <c r="LVB13" s="60"/>
      <c r="LVC13" s="60"/>
      <c r="LVD13" s="60"/>
      <c r="LVE13" s="60"/>
      <c r="LVF13" s="60"/>
      <c r="LVG13" s="60"/>
      <c r="LVH13" s="60"/>
      <c r="LVI13" s="60"/>
      <c r="LVJ13" s="60"/>
      <c r="LVK13" s="60"/>
      <c r="LVL13" s="60"/>
      <c r="LVM13" s="60"/>
      <c r="LVN13" s="60"/>
      <c r="LVO13" s="60"/>
      <c r="LVP13" s="60"/>
      <c r="LVQ13" s="60"/>
      <c r="LVR13" s="60"/>
      <c r="LVS13" s="60"/>
      <c r="LVT13" s="60"/>
      <c r="LVU13" s="60"/>
      <c r="LVV13" s="60"/>
      <c r="LVW13" s="60"/>
      <c r="LVX13" s="60"/>
      <c r="LVY13" s="60"/>
      <c r="LVZ13" s="60"/>
      <c r="LWA13" s="60"/>
      <c r="LWB13" s="60"/>
      <c r="LWC13" s="60"/>
      <c r="LWD13" s="60"/>
      <c r="LWE13" s="60"/>
      <c r="LWF13" s="60"/>
      <c r="LWG13" s="60"/>
      <c r="LWH13" s="60"/>
      <c r="LWI13" s="60"/>
      <c r="LWJ13" s="60"/>
      <c r="LWK13" s="60"/>
      <c r="LWL13" s="60"/>
      <c r="LWM13" s="60"/>
      <c r="LWN13" s="60"/>
      <c r="LWO13" s="60"/>
      <c r="LWP13" s="60"/>
      <c r="LWQ13" s="60"/>
      <c r="LWR13" s="60"/>
      <c r="LWS13" s="60"/>
      <c r="LWT13" s="60"/>
      <c r="LWU13" s="60"/>
      <c r="LWV13" s="60"/>
      <c r="LWW13" s="60"/>
      <c r="LWX13" s="60"/>
      <c r="LWY13" s="60"/>
      <c r="LWZ13" s="60"/>
      <c r="LXA13" s="60"/>
      <c r="LXB13" s="60"/>
      <c r="LXC13" s="60"/>
      <c r="LXD13" s="60"/>
      <c r="LXE13" s="60"/>
      <c r="LXF13" s="60"/>
      <c r="LXG13" s="60"/>
      <c r="LXH13" s="60"/>
      <c r="LXI13" s="60"/>
      <c r="LXJ13" s="60"/>
      <c r="LXK13" s="60"/>
      <c r="LXL13" s="60"/>
      <c r="LXM13" s="60"/>
      <c r="LXN13" s="60"/>
      <c r="LXO13" s="60"/>
      <c r="LXP13" s="60"/>
      <c r="LXQ13" s="60"/>
      <c r="LXR13" s="60"/>
      <c r="LXS13" s="60"/>
      <c r="LXT13" s="60"/>
      <c r="LXU13" s="60"/>
      <c r="LXV13" s="60"/>
      <c r="LXW13" s="60"/>
      <c r="LXX13" s="60"/>
      <c r="LXY13" s="60"/>
      <c r="LXZ13" s="60"/>
      <c r="LYA13" s="60"/>
      <c r="LYB13" s="60"/>
      <c r="LYC13" s="60"/>
      <c r="LYD13" s="60"/>
      <c r="LYE13" s="60"/>
      <c r="LYF13" s="60"/>
      <c r="LYG13" s="60"/>
      <c r="LYH13" s="60"/>
      <c r="LYI13" s="60"/>
      <c r="LYJ13" s="60"/>
      <c r="LYK13" s="60"/>
      <c r="LYL13" s="60"/>
      <c r="LYM13" s="60"/>
      <c r="LYN13" s="60"/>
      <c r="LYO13" s="60"/>
      <c r="LYP13" s="60"/>
      <c r="LYQ13" s="60"/>
      <c r="LYR13" s="60"/>
      <c r="LYS13" s="60"/>
      <c r="LYT13" s="60"/>
      <c r="LYU13" s="60"/>
      <c r="LYV13" s="60"/>
      <c r="LYW13" s="60"/>
      <c r="LYX13" s="60"/>
      <c r="LYY13" s="60"/>
      <c r="LYZ13" s="60"/>
      <c r="LZA13" s="60"/>
      <c r="LZB13" s="60"/>
      <c r="LZC13" s="60"/>
      <c r="LZD13" s="60"/>
      <c r="LZE13" s="60"/>
      <c r="LZF13" s="60"/>
      <c r="LZG13" s="60"/>
      <c r="LZH13" s="60"/>
      <c r="LZI13" s="60"/>
      <c r="LZJ13" s="60"/>
      <c r="LZK13" s="60"/>
      <c r="LZL13" s="60"/>
      <c r="LZM13" s="60"/>
      <c r="LZN13" s="60"/>
      <c r="LZO13" s="60"/>
      <c r="LZP13" s="60"/>
      <c r="LZQ13" s="60"/>
      <c r="LZR13" s="60"/>
      <c r="LZS13" s="60"/>
      <c r="LZT13" s="60"/>
      <c r="LZU13" s="60"/>
      <c r="LZV13" s="60"/>
      <c r="LZW13" s="60"/>
      <c r="LZX13" s="60"/>
      <c r="LZY13" s="60"/>
      <c r="LZZ13" s="60"/>
      <c r="MAA13" s="60"/>
      <c r="MAB13" s="60"/>
      <c r="MAC13" s="60"/>
      <c r="MAD13" s="60"/>
      <c r="MAE13" s="60"/>
      <c r="MAF13" s="60"/>
      <c r="MAG13" s="60"/>
      <c r="MAH13" s="60"/>
      <c r="MAI13" s="60"/>
      <c r="MAJ13" s="60"/>
      <c r="MAK13" s="60"/>
      <c r="MAL13" s="60"/>
      <c r="MAM13" s="60"/>
      <c r="MAN13" s="60"/>
      <c r="MAO13" s="60"/>
      <c r="MAP13" s="60"/>
      <c r="MAQ13" s="60"/>
      <c r="MAR13" s="60"/>
      <c r="MAS13" s="60"/>
      <c r="MAT13" s="60"/>
      <c r="MAU13" s="60"/>
      <c r="MAV13" s="60"/>
      <c r="MAW13" s="60"/>
      <c r="MAX13" s="60"/>
      <c r="MAY13" s="60"/>
      <c r="MAZ13" s="60"/>
      <c r="MBA13" s="60"/>
      <c r="MBB13" s="60"/>
      <c r="MBC13" s="60"/>
      <c r="MBD13" s="60"/>
      <c r="MBE13" s="60"/>
      <c r="MBF13" s="60"/>
      <c r="MBG13" s="60"/>
      <c r="MBH13" s="60"/>
      <c r="MBI13" s="60"/>
      <c r="MBJ13" s="60"/>
      <c r="MBK13" s="60"/>
      <c r="MBL13" s="60"/>
      <c r="MBM13" s="60"/>
      <c r="MBN13" s="60"/>
      <c r="MBO13" s="60"/>
      <c r="MBP13" s="60"/>
      <c r="MBQ13" s="60"/>
      <c r="MBR13" s="60"/>
      <c r="MBS13" s="60"/>
      <c r="MBT13" s="60"/>
      <c r="MBU13" s="60"/>
      <c r="MBV13" s="60"/>
      <c r="MBW13" s="60"/>
      <c r="MBX13" s="60"/>
      <c r="MBY13" s="60"/>
      <c r="MBZ13" s="60"/>
      <c r="MCA13" s="60"/>
      <c r="MCB13" s="60"/>
      <c r="MCC13" s="60"/>
      <c r="MCD13" s="60"/>
      <c r="MCE13" s="60"/>
      <c r="MCF13" s="60"/>
      <c r="MCG13" s="60"/>
      <c r="MCH13" s="60"/>
      <c r="MCI13" s="60"/>
      <c r="MCJ13" s="60"/>
      <c r="MCK13" s="60"/>
      <c r="MCL13" s="60"/>
      <c r="MCM13" s="60"/>
      <c r="MCN13" s="60"/>
      <c r="MCO13" s="60"/>
      <c r="MCP13" s="60"/>
      <c r="MCQ13" s="60"/>
      <c r="MCR13" s="60"/>
      <c r="MCS13" s="60"/>
      <c r="MCT13" s="60"/>
      <c r="MCU13" s="60"/>
      <c r="MCV13" s="60"/>
      <c r="MCW13" s="60"/>
      <c r="MCX13" s="60"/>
      <c r="MCY13" s="60"/>
      <c r="MCZ13" s="60"/>
      <c r="MDA13" s="60"/>
      <c r="MDB13" s="60"/>
      <c r="MDC13" s="60"/>
      <c r="MDD13" s="60"/>
      <c r="MDE13" s="60"/>
      <c r="MDF13" s="60"/>
      <c r="MDG13" s="60"/>
      <c r="MDH13" s="60"/>
      <c r="MDI13" s="60"/>
      <c r="MDJ13" s="60"/>
      <c r="MDK13" s="60"/>
      <c r="MDL13" s="60"/>
      <c r="MDM13" s="60"/>
      <c r="MDN13" s="60"/>
      <c r="MDO13" s="60"/>
      <c r="MDP13" s="60"/>
      <c r="MDQ13" s="60"/>
      <c r="MDR13" s="60"/>
      <c r="MDS13" s="60"/>
      <c r="MDT13" s="60"/>
      <c r="MDU13" s="60"/>
      <c r="MDV13" s="60"/>
      <c r="MDW13" s="60"/>
      <c r="MDX13" s="60"/>
      <c r="MDY13" s="60"/>
      <c r="MDZ13" s="60"/>
      <c r="MEA13" s="60"/>
      <c r="MEB13" s="60"/>
      <c r="MEC13" s="60"/>
      <c r="MED13" s="60"/>
      <c r="MEE13" s="60"/>
      <c r="MEF13" s="60"/>
      <c r="MEG13" s="60"/>
      <c r="MEH13" s="60"/>
      <c r="MEI13" s="60"/>
      <c r="MEJ13" s="60"/>
      <c r="MEK13" s="60"/>
      <c r="MEL13" s="60"/>
      <c r="MEM13" s="60"/>
      <c r="MEN13" s="60"/>
      <c r="MEO13" s="60"/>
      <c r="MEP13" s="60"/>
      <c r="MEQ13" s="60"/>
      <c r="MER13" s="60"/>
      <c r="MES13" s="60"/>
      <c r="MET13" s="60"/>
      <c r="MEU13" s="60"/>
      <c r="MEV13" s="60"/>
      <c r="MEW13" s="60"/>
      <c r="MEX13" s="60"/>
      <c r="MEY13" s="60"/>
      <c r="MEZ13" s="60"/>
      <c r="MFA13" s="60"/>
      <c r="MFB13" s="60"/>
      <c r="MFC13" s="60"/>
      <c r="MFD13" s="60"/>
      <c r="MFE13" s="60"/>
      <c r="MFF13" s="60"/>
      <c r="MFG13" s="60"/>
      <c r="MFH13" s="60"/>
      <c r="MFI13" s="60"/>
      <c r="MFJ13" s="60"/>
      <c r="MFK13" s="60"/>
      <c r="MFL13" s="60"/>
      <c r="MFM13" s="60"/>
      <c r="MFN13" s="60"/>
      <c r="MFO13" s="60"/>
      <c r="MFP13" s="60"/>
      <c r="MFQ13" s="60"/>
      <c r="MFR13" s="60"/>
      <c r="MFS13" s="60"/>
      <c r="MFT13" s="60"/>
      <c r="MFU13" s="60"/>
      <c r="MFV13" s="60"/>
      <c r="MFW13" s="60"/>
      <c r="MFX13" s="60"/>
      <c r="MFY13" s="60"/>
      <c r="MFZ13" s="60"/>
      <c r="MGA13" s="60"/>
      <c r="MGB13" s="60"/>
      <c r="MGC13" s="60"/>
      <c r="MGD13" s="60"/>
      <c r="MGE13" s="60"/>
      <c r="MGF13" s="60"/>
      <c r="MGG13" s="60"/>
      <c r="MGH13" s="60"/>
      <c r="MGI13" s="60"/>
      <c r="MGJ13" s="60"/>
      <c r="MGK13" s="60"/>
      <c r="MGL13" s="60"/>
      <c r="MGM13" s="60"/>
      <c r="MGN13" s="60"/>
      <c r="MGO13" s="60"/>
      <c r="MGP13" s="60"/>
      <c r="MGQ13" s="60"/>
      <c r="MGR13" s="60"/>
      <c r="MGS13" s="60"/>
      <c r="MGT13" s="60"/>
      <c r="MGU13" s="60"/>
      <c r="MGV13" s="60"/>
      <c r="MGW13" s="60"/>
      <c r="MGX13" s="60"/>
      <c r="MGY13" s="60"/>
      <c r="MGZ13" s="60"/>
      <c r="MHA13" s="60"/>
      <c r="MHB13" s="60"/>
      <c r="MHC13" s="60"/>
      <c r="MHD13" s="60"/>
      <c r="MHE13" s="60"/>
      <c r="MHF13" s="60"/>
      <c r="MHG13" s="60"/>
      <c r="MHH13" s="60"/>
      <c r="MHI13" s="60"/>
      <c r="MHJ13" s="60"/>
      <c r="MHK13" s="60"/>
      <c r="MHL13" s="60"/>
      <c r="MHM13" s="60"/>
      <c r="MHN13" s="60"/>
      <c r="MHO13" s="60"/>
      <c r="MHP13" s="60"/>
      <c r="MHQ13" s="60"/>
      <c r="MHR13" s="60"/>
      <c r="MHS13" s="60"/>
      <c r="MHT13" s="60"/>
      <c r="MHU13" s="60"/>
      <c r="MHV13" s="60"/>
      <c r="MHW13" s="60"/>
      <c r="MHX13" s="60"/>
      <c r="MHY13" s="60"/>
      <c r="MHZ13" s="60"/>
      <c r="MIA13" s="60"/>
      <c r="MIB13" s="60"/>
      <c r="MIC13" s="60"/>
      <c r="MID13" s="60"/>
      <c r="MIE13" s="60"/>
      <c r="MIF13" s="60"/>
      <c r="MIG13" s="60"/>
      <c r="MIH13" s="60"/>
      <c r="MII13" s="60"/>
      <c r="MIJ13" s="60"/>
      <c r="MIK13" s="60"/>
      <c r="MIL13" s="60"/>
      <c r="MIM13" s="60"/>
      <c r="MIN13" s="60"/>
      <c r="MIO13" s="60"/>
      <c r="MIP13" s="60"/>
      <c r="MIQ13" s="60"/>
      <c r="MIR13" s="60"/>
      <c r="MIS13" s="60"/>
      <c r="MIT13" s="60"/>
      <c r="MIU13" s="60"/>
      <c r="MIV13" s="60"/>
      <c r="MIW13" s="60"/>
      <c r="MIX13" s="60"/>
      <c r="MIY13" s="60"/>
      <c r="MIZ13" s="60"/>
      <c r="MJA13" s="60"/>
      <c r="MJB13" s="60"/>
      <c r="MJC13" s="60"/>
      <c r="MJD13" s="60"/>
      <c r="MJE13" s="60"/>
      <c r="MJF13" s="60"/>
      <c r="MJG13" s="60"/>
      <c r="MJH13" s="60"/>
      <c r="MJI13" s="60"/>
      <c r="MJJ13" s="60"/>
      <c r="MJK13" s="60"/>
      <c r="MJL13" s="60"/>
      <c r="MJM13" s="60"/>
      <c r="MJN13" s="60"/>
      <c r="MJO13" s="60"/>
      <c r="MJP13" s="60"/>
      <c r="MJQ13" s="60"/>
      <c r="MJR13" s="60"/>
      <c r="MJS13" s="60"/>
      <c r="MJT13" s="60"/>
      <c r="MJU13" s="60"/>
      <c r="MJV13" s="60"/>
      <c r="MJW13" s="60"/>
      <c r="MJX13" s="60"/>
      <c r="MJY13" s="60"/>
      <c r="MJZ13" s="60"/>
      <c r="MKA13" s="60"/>
      <c r="MKB13" s="60"/>
      <c r="MKC13" s="60"/>
      <c r="MKD13" s="60"/>
      <c r="MKE13" s="60"/>
      <c r="MKF13" s="60"/>
      <c r="MKG13" s="60"/>
      <c r="MKH13" s="60"/>
      <c r="MKI13" s="60"/>
      <c r="MKJ13" s="60"/>
      <c r="MKK13" s="60"/>
      <c r="MKL13" s="60"/>
      <c r="MKM13" s="60"/>
      <c r="MKN13" s="60"/>
      <c r="MKO13" s="60"/>
      <c r="MKP13" s="60"/>
      <c r="MKQ13" s="60"/>
      <c r="MKR13" s="60"/>
      <c r="MKS13" s="60"/>
      <c r="MKT13" s="60"/>
      <c r="MKU13" s="60"/>
      <c r="MKV13" s="60"/>
      <c r="MKW13" s="60"/>
      <c r="MKX13" s="60"/>
      <c r="MKY13" s="60"/>
      <c r="MKZ13" s="60"/>
      <c r="MLA13" s="60"/>
      <c r="MLB13" s="60"/>
      <c r="MLC13" s="60"/>
      <c r="MLD13" s="60"/>
      <c r="MLE13" s="60"/>
      <c r="MLF13" s="60"/>
      <c r="MLG13" s="60"/>
      <c r="MLH13" s="60"/>
      <c r="MLI13" s="60"/>
      <c r="MLJ13" s="60"/>
      <c r="MLK13" s="60"/>
      <c r="MLL13" s="60"/>
      <c r="MLM13" s="60"/>
      <c r="MLN13" s="60"/>
      <c r="MLO13" s="60"/>
      <c r="MLP13" s="60"/>
      <c r="MLQ13" s="60"/>
      <c r="MLR13" s="60"/>
      <c r="MLS13" s="60"/>
      <c r="MLT13" s="60"/>
      <c r="MLU13" s="60"/>
      <c r="MLV13" s="60"/>
      <c r="MLW13" s="60"/>
      <c r="MLX13" s="60"/>
      <c r="MLY13" s="60"/>
      <c r="MLZ13" s="60"/>
      <c r="MMA13" s="60"/>
      <c r="MMB13" s="60"/>
      <c r="MMC13" s="60"/>
      <c r="MMD13" s="60"/>
      <c r="MME13" s="60"/>
      <c r="MMF13" s="60"/>
      <c r="MMG13" s="60"/>
      <c r="MMH13" s="60"/>
      <c r="MMI13" s="60"/>
      <c r="MMJ13" s="60"/>
      <c r="MMK13" s="60"/>
      <c r="MML13" s="60"/>
      <c r="MMM13" s="60"/>
      <c r="MMN13" s="60"/>
      <c r="MMO13" s="60"/>
      <c r="MMP13" s="60"/>
      <c r="MMQ13" s="60"/>
      <c r="MMR13" s="60"/>
      <c r="MMS13" s="60"/>
      <c r="MMT13" s="60"/>
      <c r="MMU13" s="60"/>
      <c r="MMV13" s="60"/>
      <c r="MMW13" s="60"/>
      <c r="MMX13" s="60"/>
      <c r="MMY13" s="60"/>
      <c r="MMZ13" s="60"/>
      <c r="MNA13" s="60"/>
      <c r="MNB13" s="60"/>
      <c r="MNC13" s="60"/>
      <c r="MND13" s="60"/>
      <c r="MNE13" s="60"/>
      <c r="MNF13" s="60"/>
      <c r="MNG13" s="60"/>
      <c r="MNH13" s="60"/>
      <c r="MNI13" s="60"/>
      <c r="MNJ13" s="60"/>
      <c r="MNK13" s="60"/>
      <c r="MNL13" s="60"/>
      <c r="MNM13" s="60"/>
      <c r="MNN13" s="60"/>
      <c r="MNO13" s="60"/>
      <c r="MNP13" s="60"/>
      <c r="MNQ13" s="60"/>
      <c r="MNR13" s="60"/>
      <c r="MNS13" s="60"/>
      <c r="MNT13" s="60"/>
      <c r="MNU13" s="60"/>
      <c r="MNV13" s="60"/>
      <c r="MNW13" s="60"/>
      <c r="MNX13" s="60"/>
      <c r="MNY13" s="60"/>
      <c r="MNZ13" s="60"/>
      <c r="MOA13" s="60"/>
      <c r="MOB13" s="60"/>
      <c r="MOC13" s="60"/>
      <c r="MOD13" s="60"/>
      <c r="MOE13" s="60"/>
      <c r="MOF13" s="60"/>
      <c r="MOG13" s="60"/>
      <c r="MOH13" s="60"/>
      <c r="MOI13" s="60"/>
      <c r="MOJ13" s="60"/>
      <c r="MOK13" s="60"/>
      <c r="MOL13" s="60"/>
      <c r="MOM13" s="60"/>
      <c r="MON13" s="60"/>
      <c r="MOO13" s="60"/>
      <c r="MOP13" s="60"/>
      <c r="MOQ13" s="60"/>
      <c r="MOR13" s="60"/>
      <c r="MOS13" s="60"/>
      <c r="MOT13" s="60"/>
      <c r="MOU13" s="60"/>
      <c r="MOV13" s="60"/>
      <c r="MOW13" s="60"/>
      <c r="MOX13" s="60"/>
      <c r="MOY13" s="60"/>
      <c r="MOZ13" s="60"/>
      <c r="MPA13" s="60"/>
      <c r="MPB13" s="60"/>
      <c r="MPC13" s="60"/>
      <c r="MPD13" s="60"/>
      <c r="MPE13" s="60"/>
      <c r="MPF13" s="60"/>
      <c r="MPG13" s="60"/>
      <c r="MPH13" s="60"/>
      <c r="MPI13" s="60"/>
      <c r="MPJ13" s="60"/>
      <c r="MPK13" s="60"/>
      <c r="MPL13" s="60"/>
      <c r="MPM13" s="60"/>
      <c r="MPN13" s="60"/>
      <c r="MPO13" s="60"/>
      <c r="MPP13" s="60"/>
      <c r="MPQ13" s="60"/>
      <c r="MPR13" s="60"/>
      <c r="MPS13" s="60"/>
      <c r="MPT13" s="60"/>
      <c r="MPU13" s="60"/>
      <c r="MPV13" s="60"/>
      <c r="MPW13" s="60"/>
      <c r="MPX13" s="60"/>
      <c r="MPY13" s="60"/>
      <c r="MPZ13" s="60"/>
      <c r="MQA13" s="60"/>
      <c r="MQB13" s="60"/>
      <c r="MQC13" s="60"/>
      <c r="MQD13" s="60"/>
      <c r="MQE13" s="60"/>
      <c r="MQF13" s="60"/>
      <c r="MQG13" s="60"/>
      <c r="MQH13" s="60"/>
      <c r="MQI13" s="60"/>
      <c r="MQJ13" s="60"/>
      <c r="MQK13" s="60"/>
      <c r="MQL13" s="60"/>
      <c r="MQM13" s="60"/>
      <c r="MQN13" s="60"/>
      <c r="MQO13" s="60"/>
      <c r="MQP13" s="60"/>
      <c r="MQQ13" s="60"/>
      <c r="MQR13" s="60"/>
      <c r="MQS13" s="60"/>
      <c r="MQT13" s="60"/>
      <c r="MQU13" s="60"/>
      <c r="MQV13" s="60"/>
      <c r="MQW13" s="60"/>
      <c r="MQX13" s="60"/>
      <c r="MQY13" s="60"/>
      <c r="MQZ13" s="60"/>
      <c r="MRA13" s="60"/>
      <c r="MRB13" s="60"/>
      <c r="MRC13" s="60"/>
      <c r="MRD13" s="60"/>
      <c r="MRE13" s="60"/>
      <c r="MRF13" s="60"/>
      <c r="MRG13" s="60"/>
      <c r="MRH13" s="60"/>
      <c r="MRI13" s="60"/>
      <c r="MRJ13" s="60"/>
      <c r="MRK13" s="60"/>
      <c r="MRL13" s="60"/>
      <c r="MRM13" s="60"/>
      <c r="MRN13" s="60"/>
      <c r="MRO13" s="60"/>
      <c r="MRP13" s="60"/>
      <c r="MRQ13" s="60"/>
      <c r="MRR13" s="60"/>
      <c r="MRS13" s="60"/>
      <c r="MRT13" s="60"/>
      <c r="MRU13" s="60"/>
      <c r="MRV13" s="60"/>
      <c r="MRW13" s="60"/>
      <c r="MRX13" s="60"/>
      <c r="MRY13" s="60"/>
      <c r="MRZ13" s="60"/>
      <c r="MSA13" s="60"/>
      <c r="MSB13" s="60"/>
      <c r="MSC13" s="60"/>
      <c r="MSD13" s="60"/>
      <c r="MSE13" s="60"/>
      <c r="MSF13" s="60"/>
      <c r="MSG13" s="60"/>
      <c r="MSH13" s="60"/>
      <c r="MSI13" s="60"/>
      <c r="MSJ13" s="60"/>
      <c r="MSK13" s="60"/>
      <c r="MSL13" s="60"/>
      <c r="MSM13" s="60"/>
      <c r="MSN13" s="60"/>
      <c r="MSO13" s="60"/>
      <c r="MSP13" s="60"/>
      <c r="MSQ13" s="60"/>
      <c r="MSR13" s="60"/>
      <c r="MSS13" s="60"/>
      <c r="MST13" s="60"/>
      <c r="MSU13" s="60"/>
      <c r="MSV13" s="60"/>
      <c r="MSW13" s="60"/>
      <c r="MSX13" s="60"/>
      <c r="MSY13" s="60"/>
      <c r="MSZ13" s="60"/>
      <c r="MTA13" s="60"/>
      <c r="MTB13" s="60"/>
      <c r="MTC13" s="60"/>
      <c r="MTD13" s="60"/>
      <c r="MTE13" s="60"/>
      <c r="MTF13" s="60"/>
      <c r="MTG13" s="60"/>
      <c r="MTH13" s="60"/>
      <c r="MTI13" s="60"/>
      <c r="MTJ13" s="60"/>
      <c r="MTK13" s="60"/>
      <c r="MTL13" s="60"/>
      <c r="MTM13" s="60"/>
      <c r="MTN13" s="60"/>
      <c r="MTO13" s="60"/>
      <c r="MTP13" s="60"/>
      <c r="MTQ13" s="60"/>
      <c r="MTR13" s="60"/>
      <c r="MTS13" s="60"/>
      <c r="MTT13" s="60"/>
      <c r="MTU13" s="60"/>
      <c r="MTV13" s="60"/>
      <c r="MTW13" s="60"/>
      <c r="MTX13" s="60"/>
      <c r="MTY13" s="60"/>
      <c r="MTZ13" s="60"/>
      <c r="MUA13" s="60"/>
      <c r="MUB13" s="60"/>
      <c r="MUC13" s="60"/>
      <c r="MUD13" s="60"/>
      <c r="MUE13" s="60"/>
      <c r="MUF13" s="60"/>
      <c r="MUG13" s="60"/>
      <c r="MUH13" s="60"/>
      <c r="MUI13" s="60"/>
      <c r="MUJ13" s="60"/>
      <c r="MUK13" s="60"/>
      <c r="MUL13" s="60"/>
      <c r="MUM13" s="60"/>
      <c r="MUN13" s="60"/>
      <c r="MUO13" s="60"/>
      <c r="MUP13" s="60"/>
      <c r="MUQ13" s="60"/>
      <c r="MUR13" s="60"/>
      <c r="MUS13" s="60"/>
      <c r="MUT13" s="60"/>
      <c r="MUU13" s="60"/>
      <c r="MUV13" s="60"/>
      <c r="MUW13" s="60"/>
      <c r="MUX13" s="60"/>
      <c r="MUY13" s="60"/>
      <c r="MUZ13" s="60"/>
      <c r="MVA13" s="60"/>
      <c r="MVB13" s="60"/>
      <c r="MVC13" s="60"/>
      <c r="MVD13" s="60"/>
      <c r="MVE13" s="60"/>
      <c r="MVF13" s="60"/>
      <c r="MVG13" s="60"/>
      <c r="MVH13" s="60"/>
      <c r="MVI13" s="60"/>
      <c r="MVJ13" s="60"/>
      <c r="MVK13" s="60"/>
      <c r="MVL13" s="60"/>
      <c r="MVM13" s="60"/>
      <c r="MVN13" s="60"/>
      <c r="MVO13" s="60"/>
      <c r="MVP13" s="60"/>
      <c r="MVQ13" s="60"/>
      <c r="MVR13" s="60"/>
      <c r="MVS13" s="60"/>
      <c r="MVT13" s="60"/>
      <c r="MVU13" s="60"/>
      <c r="MVV13" s="60"/>
      <c r="MVW13" s="60"/>
      <c r="MVX13" s="60"/>
      <c r="MVY13" s="60"/>
      <c r="MVZ13" s="60"/>
      <c r="MWA13" s="60"/>
      <c r="MWB13" s="60"/>
      <c r="MWC13" s="60"/>
      <c r="MWD13" s="60"/>
      <c r="MWE13" s="60"/>
      <c r="MWF13" s="60"/>
      <c r="MWG13" s="60"/>
      <c r="MWH13" s="60"/>
      <c r="MWI13" s="60"/>
      <c r="MWJ13" s="60"/>
      <c r="MWK13" s="60"/>
      <c r="MWL13" s="60"/>
      <c r="MWM13" s="60"/>
      <c r="MWN13" s="60"/>
      <c r="MWO13" s="60"/>
      <c r="MWP13" s="60"/>
      <c r="MWQ13" s="60"/>
      <c r="MWR13" s="60"/>
      <c r="MWS13" s="60"/>
      <c r="MWT13" s="60"/>
      <c r="MWU13" s="60"/>
      <c r="MWV13" s="60"/>
      <c r="MWW13" s="60"/>
      <c r="MWX13" s="60"/>
      <c r="MWY13" s="60"/>
      <c r="MWZ13" s="60"/>
      <c r="MXA13" s="60"/>
      <c r="MXB13" s="60"/>
      <c r="MXC13" s="60"/>
      <c r="MXD13" s="60"/>
      <c r="MXE13" s="60"/>
      <c r="MXF13" s="60"/>
      <c r="MXG13" s="60"/>
      <c r="MXH13" s="60"/>
      <c r="MXI13" s="60"/>
      <c r="MXJ13" s="60"/>
      <c r="MXK13" s="60"/>
      <c r="MXL13" s="60"/>
      <c r="MXM13" s="60"/>
      <c r="MXN13" s="60"/>
      <c r="MXO13" s="60"/>
      <c r="MXP13" s="60"/>
      <c r="MXQ13" s="60"/>
      <c r="MXR13" s="60"/>
      <c r="MXS13" s="60"/>
      <c r="MXT13" s="60"/>
      <c r="MXU13" s="60"/>
      <c r="MXV13" s="60"/>
      <c r="MXW13" s="60"/>
      <c r="MXX13" s="60"/>
      <c r="MXY13" s="60"/>
      <c r="MXZ13" s="60"/>
      <c r="MYA13" s="60"/>
      <c r="MYB13" s="60"/>
      <c r="MYC13" s="60"/>
      <c r="MYD13" s="60"/>
      <c r="MYE13" s="60"/>
      <c r="MYF13" s="60"/>
      <c r="MYG13" s="60"/>
      <c r="MYH13" s="60"/>
      <c r="MYI13" s="60"/>
      <c r="MYJ13" s="60"/>
      <c r="MYK13" s="60"/>
      <c r="MYL13" s="60"/>
      <c r="MYM13" s="60"/>
      <c r="MYN13" s="60"/>
      <c r="MYO13" s="60"/>
      <c r="MYP13" s="60"/>
      <c r="MYQ13" s="60"/>
      <c r="MYR13" s="60"/>
      <c r="MYS13" s="60"/>
      <c r="MYT13" s="60"/>
      <c r="MYU13" s="60"/>
      <c r="MYV13" s="60"/>
      <c r="MYW13" s="60"/>
      <c r="MYX13" s="60"/>
      <c r="MYY13" s="60"/>
      <c r="MYZ13" s="60"/>
      <c r="MZA13" s="60"/>
      <c r="MZB13" s="60"/>
      <c r="MZC13" s="60"/>
      <c r="MZD13" s="60"/>
      <c r="MZE13" s="60"/>
      <c r="MZF13" s="60"/>
      <c r="MZG13" s="60"/>
      <c r="MZH13" s="60"/>
      <c r="MZI13" s="60"/>
      <c r="MZJ13" s="60"/>
      <c r="MZK13" s="60"/>
      <c r="MZL13" s="60"/>
      <c r="MZM13" s="60"/>
      <c r="MZN13" s="60"/>
      <c r="MZO13" s="60"/>
      <c r="MZP13" s="60"/>
      <c r="MZQ13" s="60"/>
      <c r="MZR13" s="60"/>
      <c r="MZS13" s="60"/>
      <c r="MZT13" s="60"/>
      <c r="MZU13" s="60"/>
      <c r="MZV13" s="60"/>
      <c r="MZW13" s="60"/>
      <c r="MZX13" s="60"/>
      <c r="MZY13" s="60"/>
      <c r="MZZ13" s="60"/>
      <c r="NAA13" s="60"/>
      <c r="NAB13" s="60"/>
      <c r="NAC13" s="60"/>
      <c r="NAD13" s="60"/>
      <c r="NAE13" s="60"/>
      <c r="NAF13" s="60"/>
      <c r="NAG13" s="60"/>
      <c r="NAH13" s="60"/>
      <c r="NAI13" s="60"/>
      <c r="NAJ13" s="60"/>
      <c r="NAK13" s="60"/>
      <c r="NAL13" s="60"/>
      <c r="NAM13" s="60"/>
      <c r="NAN13" s="60"/>
      <c r="NAO13" s="60"/>
      <c r="NAP13" s="60"/>
      <c r="NAQ13" s="60"/>
      <c r="NAR13" s="60"/>
      <c r="NAS13" s="60"/>
      <c r="NAT13" s="60"/>
      <c r="NAU13" s="60"/>
      <c r="NAV13" s="60"/>
      <c r="NAW13" s="60"/>
      <c r="NAX13" s="60"/>
      <c r="NAY13" s="60"/>
      <c r="NAZ13" s="60"/>
      <c r="NBA13" s="60"/>
      <c r="NBB13" s="60"/>
      <c r="NBC13" s="60"/>
      <c r="NBD13" s="60"/>
      <c r="NBE13" s="60"/>
      <c r="NBF13" s="60"/>
      <c r="NBG13" s="60"/>
      <c r="NBH13" s="60"/>
      <c r="NBI13" s="60"/>
      <c r="NBJ13" s="60"/>
      <c r="NBK13" s="60"/>
      <c r="NBL13" s="60"/>
      <c r="NBM13" s="60"/>
      <c r="NBN13" s="60"/>
      <c r="NBO13" s="60"/>
      <c r="NBP13" s="60"/>
      <c r="NBQ13" s="60"/>
      <c r="NBR13" s="60"/>
      <c r="NBS13" s="60"/>
      <c r="NBT13" s="60"/>
      <c r="NBU13" s="60"/>
      <c r="NBV13" s="60"/>
      <c r="NBW13" s="60"/>
      <c r="NBX13" s="60"/>
      <c r="NBY13" s="60"/>
      <c r="NBZ13" s="60"/>
      <c r="NCA13" s="60"/>
      <c r="NCB13" s="60"/>
      <c r="NCC13" s="60"/>
      <c r="NCD13" s="60"/>
      <c r="NCE13" s="60"/>
      <c r="NCF13" s="60"/>
      <c r="NCG13" s="60"/>
      <c r="NCH13" s="60"/>
      <c r="NCI13" s="60"/>
      <c r="NCJ13" s="60"/>
      <c r="NCK13" s="60"/>
      <c r="NCL13" s="60"/>
      <c r="NCM13" s="60"/>
      <c r="NCN13" s="60"/>
      <c r="NCO13" s="60"/>
      <c r="NCP13" s="60"/>
      <c r="NCQ13" s="60"/>
      <c r="NCR13" s="60"/>
      <c r="NCS13" s="60"/>
      <c r="NCT13" s="60"/>
      <c r="NCU13" s="60"/>
      <c r="NCV13" s="60"/>
      <c r="NCW13" s="60"/>
      <c r="NCX13" s="60"/>
      <c r="NCY13" s="60"/>
      <c r="NCZ13" s="60"/>
      <c r="NDA13" s="60"/>
      <c r="NDB13" s="60"/>
      <c r="NDC13" s="60"/>
      <c r="NDD13" s="60"/>
      <c r="NDE13" s="60"/>
      <c r="NDF13" s="60"/>
      <c r="NDG13" s="60"/>
      <c r="NDH13" s="60"/>
      <c r="NDI13" s="60"/>
      <c r="NDJ13" s="60"/>
      <c r="NDK13" s="60"/>
      <c r="NDL13" s="60"/>
      <c r="NDM13" s="60"/>
      <c r="NDN13" s="60"/>
      <c r="NDO13" s="60"/>
      <c r="NDP13" s="60"/>
      <c r="NDQ13" s="60"/>
      <c r="NDR13" s="60"/>
      <c r="NDS13" s="60"/>
      <c r="NDT13" s="60"/>
      <c r="NDU13" s="60"/>
      <c r="NDV13" s="60"/>
      <c r="NDW13" s="60"/>
      <c r="NDX13" s="60"/>
      <c r="NDY13" s="60"/>
      <c r="NDZ13" s="60"/>
      <c r="NEA13" s="60"/>
      <c r="NEB13" s="60"/>
      <c r="NEC13" s="60"/>
      <c r="NED13" s="60"/>
      <c r="NEE13" s="60"/>
      <c r="NEF13" s="60"/>
      <c r="NEG13" s="60"/>
      <c r="NEH13" s="60"/>
      <c r="NEI13" s="60"/>
      <c r="NEJ13" s="60"/>
      <c r="NEK13" s="60"/>
      <c r="NEL13" s="60"/>
      <c r="NEM13" s="60"/>
      <c r="NEN13" s="60"/>
      <c r="NEO13" s="60"/>
      <c r="NEP13" s="60"/>
      <c r="NEQ13" s="60"/>
      <c r="NER13" s="60"/>
      <c r="NES13" s="60"/>
      <c r="NET13" s="60"/>
      <c r="NEU13" s="60"/>
      <c r="NEV13" s="60"/>
      <c r="NEW13" s="60"/>
      <c r="NEX13" s="60"/>
      <c r="NEY13" s="60"/>
      <c r="NEZ13" s="60"/>
      <c r="NFA13" s="60"/>
      <c r="NFB13" s="60"/>
      <c r="NFC13" s="60"/>
      <c r="NFD13" s="60"/>
      <c r="NFE13" s="60"/>
      <c r="NFF13" s="60"/>
      <c r="NFG13" s="60"/>
      <c r="NFH13" s="60"/>
      <c r="NFI13" s="60"/>
      <c r="NFJ13" s="60"/>
      <c r="NFK13" s="60"/>
      <c r="NFL13" s="60"/>
      <c r="NFM13" s="60"/>
      <c r="NFN13" s="60"/>
      <c r="NFO13" s="60"/>
      <c r="NFP13" s="60"/>
      <c r="NFQ13" s="60"/>
      <c r="NFR13" s="60"/>
      <c r="NFS13" s="60"/>
      <c r="NFT13" s="60"/>
      <c r="NFU13" s="60"/>
      <c r="NFV13" s="60"/>
      <c r="NFW13" s="60"/>
      <c r="NFX13" s="60"/>
      <c r="NFY13" s="60"/>
      <c r="NFZ13" s="60"/>
      <c r="NGA13" s="60"/>
      <c r="NGB13" s="60"/>
      <c r="NGC13" s="60"/>
      <c r="NGD13" s="60"/>
      <c r="NGE13" s="60"/>
      <c r="NGF13" s="60"/>
      <c r="NGG13" s="60"/>
      <c r="NGH13" s="60"/>
      <c r="NGI13" s="60"/>
      <c r="NGJ13" s="60"/>
      <c r="NGK13" s="60"/>
      <c r="NGL13" s="60"/>
      <c r="NGM13" s="60"/>
      <c r="NGN13" s="60"/>
      <c r="NGO13" s="60"/>
      <c r="NGP13" s="60"/>
      <c r="NGQ13" s="60"/>
      <c r="NGR13" s="60"/>
      <c r="NGS13" s="60"/>
      <c r="NGT13" s="60"/>
      <c r="NGU13" s="60"/>
      <c r="NGV13" s="60"/>
      <c r="NGW13" s="60"/>
      <c r="NGX13" s="60"/>
      <c r="NGY13" s="60"/>
      <c r="NGZ13" s="60"/>
      <c r="NHA13" s="60"/>
      <c r="NHB13" s="60"/>
      <c r="NHC13" s="60"/>
      <c r="NHD13" s="60"/>
      <c r="NHE13" s="60"/>
      <c r="NHF13" s="60"/>
      <c r="NHG13" s="60"/>
      <c r="NHH13" s="60"/>
      <c r="NHI13" s="60"/>
      <c r="NHJ13" s="60"/>
      <c r="NHK13" s="60"/>
      <c r="NHL13" s="60"/>
      <c r="NHM13" s="60"/>
      <c r="NHN13" s="60"/>
      <c r="NHO13" s="60"/>
      <c r="NHP13" s="60"/>
      <c r="NHQ13" s="60"/>
      <c r="NHR13" s="60"/>
      <c r="NHS13" s="60"/>
      <c r="NHT13" s="60"/>
      <c r="NHU13" s="60"/>
      <c r="NHV13" s="60"/>
      <c r="NHW13" s="60"/>
      <c r="NHX13" s="60"/>
      <c r="NHY13" s="60"/>
      <c r="NHZ13" s="60"/>
      <c r="NIA13" s="60"/>
      <c r="NIB13" s="60"/>
      <c r="NIC13" s="60"/>
      <c r="NID13" s="60"/>
      <c r="NIE13" s="60"/>
      <c r="NIF13" s="60"/>
      <c r="NIG13" s="60"/>
      <c r="NIH13" s="60"/>
      <c r="NII13" s="60"/>
      <c r="NIJ13" s="60"/>
      <c r="NIK13" s="60"/>
      <c r="NIL13" s="60"/>
      <c r="NIM13" s="60"/>
      <c r="NIN13" s="60"/>
      <c r="NIO13" s="60"/>
      <c r="NIP13" s="60"/>
      <c r="NIQ13" s="60"/>
      <c r="NIR13" s="60"/>
      <c r="NIS13" s="60"/>
      <c r="NIT13" s="60"/>
      <c r="NIU13" s="60"/>
      <c r="NIV13" s="60"/>
      <c r="NIW13" s="60"/>
      <c r="NIX13" s="60"/>
      <c r="NIY13" s="60"/>
      <c r="NIZ13" s="60"/>
      <c r="NJA13" s="60"/>
      <c r="NJB13" s="60"/>
      <c r="NJC13" s="60"/>
      <c r="NJD13" s="60"/>
      <c r="NJE13" s="60"/>
      <c r="NJF13" s="60"/>
      <c r="NJG13" s="60"/>
      <c r="NJH13" s="60"/>
      <c r="NJI13" s="60"/>
      <c r="NJJ13" s="60"/>
      <c r="NJK13" s="60"/>
      <c r="NJL13" s="60"/>
      <c r="NJM13" s="60"/>
      <c r="NJN13" s="60"/>
      <c r="NJO13" s="60"/>
      <c r="NJP13" s="60"/>
      <c r="NJQ13" s="60"/>
      <c r="NJR13" s="60"/>
      <c r="NJS13" s="60"/>
      <c r="NJT13" s="60"/>
      <c r="NJU13" s="60"/>
      <c r="NJV13" s="60"/>
      <c r="NJW13" s="60"/>
      <c r="NJX13" s="60"/>
      <c r="NJY13" s="60"/>
      <c r="NJZ13" s="60"/>
      <c r="NKA13" s="60"/>
      <c r="NKB13" s="60"/>
      <c r="NKC13" s="60"/>
      <c r="NKD13" s="60"/>
      <c r="NKE13" s="60"/>
      <c r="NKF13" s="60"/>
      <c r="NKG13" s="60"/>
      <c r="NKH13" s="60"/>
      <c r="NKI13" s="60"/>
      <c r="NKJ13" s="60"/>
      <c r="NKK13" s="60"/>
      <c r="NKL13" s="60"/>
      <c r="NKM13" s="60"/>
      <c r="NKN13" s="60"/>
      <c r="NKO13" s="60"/>
      <c r="NKP13" s="60"/>
      <c r="NKQ13" s="60"/>
      <c r="NKR13" s="60"/>
      <c r="NKS13" s="60"/>
      <c r="NKT13" s="60"/>
      <c r="NKU13" s="60"/>
      <c r="NKV13" s="60"/>
      <c r="NKW13" s="60"/>
      <c r="NKX13" s="60"/>
      <c r="NKY13" s="60"/>
      <c r="NKZ13" s="60"/>
      <c r="NLA13" s="60"/>
      <c r="NLB13" s="60"/>
      <c r="NLC13" s="60"/>
      <c r="NLD13" s="60"/>
      <c r="NLE13" s="60"/>
      <c r="NLF13" s="60"/>
      <c r="NLG13" s="60"/>
      <c r="NLH13" s="60"/>
      <c r="NLI13" s="60"/>
      <c r="NLJ13" s="60"/>
      <c r="NLK13" s="60"/>
      <c r="NLL13" s="60"/>
      <c r="NLM13" s="60"/>
      <c r="NLN13" s="60"/>
      <c r="NLO13" s="60"/>
      <c r="NLP13" s="60"/>
      <c r="NLQ13" s="60"/>
      <c r="NLR13" s="60"/>
      <c r="NLS13" s="60"/>
      <c r="NLT13" s="60"/>
      <c r="NLU13" s="60"/>
      <c r="NLV13" s="60"/>
      <c r="NLW13" s="60"/>
      <c r="NLX13" s="60"/>
      <c r="NLY13" s="60"/>
      <c r="NLZ13" s="60"/>
      <c r="NMA13" s="60"/>
      <c r="NMB13" s="60"/>
      <c r="NMC13" s="60"/>
      <c r="NMD13" s="60"/>
      <c r="NME13" s="60"/>
      <c r="NMF13" s="60"/>
      <c r="NMG13" s="60"/>
      <c r="NMH13" s="60"/>
      <c r="NMI13" s="60"/>
      <c r="NMJ13" s="60"/>
      <c r="NMK13" s="60"/>
      <c r="NML13" s="60"/>
      <c r="NMM13" s="60"/>
      <c r="NMN13" s="60"/>
      <c r="NMO13" s="60"/>
      <c r="NMP13" s="60"/>
      <c r="NMQ13" s="60"/>
      <c r="NMR13" s="60"/>
      <c r="NMS13" s="60"/>
      <c r="NMT13" s="60"/>
      <c r="NMU13" s="60"/>
      <c r="NMV13" s="60"/>
      <c r="NMW13" s="60"/>
      <c r="NMX13" s="60"/>
      <c r="NMY13" s="60"/>
      <c r="NMZ13" s="60"/>
      <c r="NNA13" s="60"/>
      <c r="NNB13" s="60"/>
      <c r="NNC13" s="60"/>
      <c r="NND13" s="60"/>
      <c r="NNE13" s="60"/>
      <c r="NNF13" s="60"/>
      <c r="NNG13" s="60"/>
      <c r="NNH13" s="60"/>
      <c r="NNI13" s="60"/>
      <c r="NNJ13" s="60"/>
      <c r="NNK13" s="60"/>
      <c r="NNL13" s="60"/>
      <c r="NNM13" s="60"/>
      <c r="NNN13" s="60"/>
      <c r="NNO13" s="60"/>
      <c r="NNP13" s="60"/>
      <c r="NNQ13" s="60"/>
      <c r="NNR13" s="60"/>
      <c r="NNS13" s="60"/>
      <c r="NNT13" s="60"/>
      <c r="NNU13" s="60"/>
      <c r="NNV13" s="60"/>
      <c r="NNW13" s="60"/>
      <c r="NNX13" s="60"/>
      <c r="NNY13" s="60"/>
      <c r="NNZ13" s="60"/>
      <c r="NOA13" s="60"/>
      <c r="NOB13" s="60"/>
      <c r="NOC13" s="60"/>
      <c r="NOD13" s="60"/>
      <c r="NOE13" s="60"/>
      <c r="NOF13" s="60"/>
      <c r="NOG13" s="60"/>
      <c r="NOH13" s="60"/>
      <c r="NOI13" s="60"/>
      <c r="NOJ13" s="60"/>
      <c r="NOK13" s="60"/>
      <c r="NOL13" s="60"/>
      <c r="NOM13" s="60"/>
      <c r="NON13" s="60"/>
      <c r="NOO13" s="60"/>
      <c r="NOP13" s="60"/>
      <c r="NOQ13" s="60"/>
      <c r="NOR13" s="60"/>
      <c r="NOS13" s="60"/>
      <c r="NOT13" s="60"/>
      <c r="NOU13" s="60"/>
      <c r="NOV13" s="60"/>
      <c r="NOW13" s="60"/>
      <c r="NOX13" s="60"/>
      <c r="NOY13" s="60"/>
      <c r="NOZ13" s="60"/>
      <c r="NPA13" s="60"/>
      <c r="NPB13" s="60"/>
      <c r="NPC13" s="60"/>
      <c r="NPD13" s="60"/>
      <c r="NPE13" s="60"/>
      <c r="NPF13" s="60"/>
      <c r="NPG13" s="60"/>
      <c r="NPH13" s="60"/>
      <c r="NPI13" s="60"/>
      <c r="NPJ13" s="60"/>
      <c r="NPK13" s="60"/>
      <c r="NPL13" s="60"/>
      <c r="NPM13" s="60"/>
      <c r="NPN13" s="60"/>
      <c r="NPO13" s="60"/>
      <c r="NPP13" s="60"/>
      <c r="NPQ13" s="60"/>
      <c r="NPR13" s="60"/>
      <c r="NPS13" s="60"/>
      <c r="NPT13" s="60"/>
      <c r="NPU13" s="60"/>
      <c r="NPV13" s="60"/>
      <c r="NPW13" s="60"/>
      <c r="NPX13" s="60"/>
      <c r="NPY13" s="60"/>
      <c r="NPZ13" s="60"/>
      <c r="NQA13" s="60"/>
      <c r="NQB13" s="60"/>
      <c r="NQC13" s="60"/>
      <c r="NQD13" s="60"/>
      <c r="NQE13" s="60"/>
      <c r="NQF13" s="60"/>
      <c r="NQG13" s="60"/>
      <c r="NQH13" s="60"/>
      <c r="NQI13" s="60"/>
      <c r="NQJ13" s="60"/>
      <c r="NQK13" s="60"/>
      <c r="NQL13" s="60"/>
      <c r="NQM13" s="60"/>
      <c r="NQN13" s="60"/>
      <c r="NQO13" s="60"/>
      <c r="NQP13" s="60"/>
      <c r="NQQ13" s="60"/>
      <c r="NQR13" s="60"/>
      <c r="NQS13" s="60"/>
      <c r="NQT13" s="60"/>
      <c r="NQU13" s="60"/>
      <c r="NQV13" s="60"/>
      <c r="NQW13" s="60"/>
      <c r="NQX13" s="60"/>
      <c r="NQY13" s="60"/>
      <c r="NQZ13" s="60"/>
      <c r="NRA13" s="60"/>
      <c r="NRB13" s="60"/>
      <c r="NRC13" s="60"/>
      <c r="NRD13" s="60"/>
      <c r="NRE13" s="60"/>
      <c r="NRF13" s="60"/>
      <c r="NRG13" s="60"/>
      <c r="NRH13" s="60"/>
      <c r="NRI13" s="60"/>
      <c r="NRJ13" s="60"/>
      <c r="NRK13" s="60"/>
      <c r="NRL13" s="60"/>
      <c r="NRM13" s="60"/>
      <c r="NRN13" s="60"/>
      <c r="NRO13" s="60"/>
      <c r="NRP13" s="60"/>
      <c r="NRQ13" s="60"/>
      <c r="NRR13" s="60"/>
      <c r="NRS13" s="60"/>
      <c r="NRT13" s="60"/>
      <c r="NRU13" s="60"/>
      <c r="NRV13" s="60"/>
      <c r="NRW13" s="60"/>
      <c r="NRX13" s="60"/>
      <c r="NRY13" s="60"/>
      <c r="NRZ13" s="60"/>
      <c r="NSA13" s="60"/>
      <c r="NSB13" s="60"/>
      <c r="NSC13" s="60"/>
      <c r="NSD13" s="60"/>
      <c r="NSE13" s="60"/>
      <c r="NSF13" s="60"/>
      <c r="NSG13" s="60"/>
      <c r="NSH13" s="60"/>
      <c r="NSI13" s="60"/>
      <c r="NSJ13" s="60"/>
      <c r="NSK13" s="60"/>
      <c r="NSL13" s="60"/>
      <c r="NSM13" s="60"/>
      <c r="NSN13" s="60"/>
      <c r="NSO13" s="60"/>
      <c r="NSP13" s="60"/>
      <c r="NSQ13" s="60"/>
      <c r="NSR13" s="60"/>
      <c r="NSS13" s="60"/>
      <c r="NST13" s="60"/>
      <c r="NSU13" s="60"/>
      <c r="NSV13" s="60"/>
      <c r="NSW13" s="60"/>
      <c r="NSX13" s="60"/>
      <c r="NSY13" s="60"/>
      <c r="NSZ13" s="60"/>
      <c r="NTA13" s="60"/>
      <c r="NTB13" s="60"/>
      <c r="NTC13" s="60"/>
      <c r="NTD13" s="60"/>
      <c r="NTE13" s="60"/>
      <c r="NTF13" s="60"/>
      <c r="NTG13" s="60"/>
      <c r="NTH13" s="60"/>
      <c r="NTI13" s="60"/>
      <c r="NTJ13" s="60"/>
      <c r="NTK13" s="60"/>
      <c r="NTL13" s="60"/>
      <c r="NTM13" s="60"/>
      <c r="NTN13" s="60"/>
      <c r="NTO13" s="60"/>
      <c r="NTP13" s="60"/>
      <c r="NTQ13" s="60"/>
      <c r="NTR13" s="60"/>
      <c r="NTS13" s="60"/>
      <c r="NTT13" s="60"/>
      <c r="NTU13" s="60"/>
      <c r="NTV13" s="60"/>
      <c r="NTW13" s="60"/>
      <c r="NTX13" s="60"/>
      <c r="NTY13" s="60"/>
      <c r="NTZ13" s="60"/>
      <c r="NUA13" s="60"/>
      <c r="NUB13" s="60"/>
      <c r="NUC13" s="60"/>
      <c r="NUD13" s="60"/>
      <c r="NUE13" s="60"/>
      <c r="NUF13" s="60"/>
      <c r="NUG13" s="60"/>
      <c r="NUH13" s="60"/>
      <c r="NUI13" s="60"/>
      <c r="NUJ13" s="60"/>
      <c r="NUK13" s="60"/>
      <c r="NUL13" s="60"/>
      <c r="NUM13" s="60"/>
      <c r="NUN13" s="60"/>
      <c r="NUO13" s="60"/>
      <c r="NUP13" s="60"/>
      <c r="NUQ13" s="60"/>
      <c r="NUR13" s="60"/>
      <c r="NUS13" s="60"/>
      <c r="NUT13" s="60"/>
      <c r="NUU13" s="60"/>
      <c r="NUV13" s="60"/>
      <c r="NUW13" s="60"/>
      <c r="NUX13" s="60"/>
      <c r="NUY13" s="60"/>
      <c r="NUZ13" s="60"/>
      <c r="NVA13" s="60"/>
      <c r="NVB13" s="60"/>
      <c r="NVC13" s="60"/>
      <c r="NVD13" s="60"/>
      <c r="NVE13" s="60"/>
      <c r="NVF13" s="60"/>
      <c r="NVG13" s="60"/>
      <c r="NVH13" s="60"/>
      <c r="NVI13" s="60"/>
      <c r="NVJ13" s="60"/>
      <c r="NVK13" s="60"/>
      <c r="NVL13" s="60"/>
      <c r="NVM13" s="60"/>
      <c r="NVN13" s="60"/>
      <c r="NVO13" s="60"/>
      <c r="NVP13" s="60"/>
      <c r="NVQ13" s="60"/>
      <c r="NVR13" s="60"/>
      <c r="NVS13" s="60"/>
      <c r="NVT13" s="60"/>
      <c r="NVU13" s="60"/>
      <c r="NVV13" s="60"/>
      <c r="NVW13" s="60"/>
      <c r="NVX13" s="60"/>
      <c r="NVY13" s="60"/>
      <c r="NVZ13" s="60"/>
      <c r="NWA13" s="60"/>
      <c r="NWB13" s="60"/>
      <c r="NWC13" s="60"/>
      <c r="NWD13" s="60"/>
      <c r="NWE13" s="60"/>
      <c r="NWF13" s="60"/>
      <c r="NWG13" s="60"/>
      <c r="NWH13" s="60"/>
      <c r="NWI13" s="60"/>
      <c r="NWJ13" s="60"/>
      <c r="NWK13" s="60"/>
      <c r="NWL13" s="60"/>
      <c r="NWM13" s="60"/>
      <c r="NWN13" s="60"/>
      <c r="NWO13" s="60"/>
      <c r="NWP13" s="60"/>
      <c r="NWQ13" s="60"/>
      <c r="NWR13" s="60"/>
      <c r="NWS13" s="60"/>
      <c r="NWT13" s="60"/>
      <c r="NWU13" s="60"/>
      <c r="NWV13" s="60"/>
      <c r="NWW13" s="60"/>
      <c r="NWX13" s="60"/>
      <c r="NWY13" s="60"/>
      <c r="NWZ13" s="60"/>
      <c r="NXA13" s="60"/>
      <c r="NXB13" s="60"/>
      <c r="NXC13" s="60"/>
      <c r="NXD13" s="60"/>
      <c r="NXE13" s="60"/>
      <c r="NXF13" s="60"/>
      <c r="NXG13" s="60"/>
      <c r="NXH13" s="60"/>
      <c r="NXI13" s="60"/>
      <c r="NXJ13" s="60"/>
      <c r="NXK13" s="60"/>
      <c r="NXL13" s="60"/>
      <c r="NXM13" s="60"/>
      <c r="NXN13" s="60"/>
      <c r="NXO13" s="60"/>
      <c r="NXP13" s="60"/>
      <c r="NXQ13" s="60"/>
      <c r="NXR13" s="60"/>
      <c r="NXS13" s="60"/>
      <c r="NXT13" s="60"/>
      <c r="NXU13" s="60"/>
      <c r="NXV13" s="60"/>
      <c r="NXW13" s="60"/>
      <c r="NXX13" s="60"/>
      <c r="NXY13" s="60"/>
      <c r="NXZ13" s="60"/>
      <c r="NYA13" s="60"/>
      <c r="NYB13" s="60"/>
      <c r="NYC13" s="60"/>
      <c r="NYD13" s="60"/>
      <c r="NYE13" s="60"/>
      <c r="NYF13" s="60"/>
      <c r="NYG13" s="60"/>
      <c r="NYH13" s="60"/>
      <c r="NYI13" s="60"/>
      <c r="NYJ13" s="60"/>
      <c r="NYK13" s="60"/>
      <c r="NYL13" s="60"/>
      <c r="NYM13" s="60"/>
      <c r="NYN13" s="60"/>
      <c r="NYO13" s="60"/>
      <c r="NYP13" s="60"/>
      <c r="NYQ13" s="60"/>
      <c r="NYR13" s="60"/>
      <c r="NYS13" s="60"/>
      <c r="NYT13" s="60"/>
      <c r="NYU13" s="60"/>
      <c r="NYV13" s="60"/>
      <c r="NYW13" s="60"/>
      <c r="NYX13" s="60"/>
      <c r="NYY13" s="60"/>
      <c r="NYZ13" s="60"/>
      <c r="NZA13" s="60"/>
      <c r="NZB13" s="60"/>
      <c r="NZC13" s="60"/>
      <c r="NZD13" s="60"/>
      <c r="NZE13" s="60"/>
      <c r="NZF13" s="60"/>
      <c r="NZG13" s="60"/>
      <c r="NZH13" s="60"/>
      <c r="NZI13" s="60"/>
      <c r="NZJ13" s="60"/>
      <c r="NZK13" s="60"/>
      <c r="NZL13" s="60"/>
      <c r="NZM13" s="60"/>
      <c r="NZN13" s="60"/>
      <c r="NZO13" s="60"/>
      <c r="NZP13" s="60"/>
      <c r="NZQ13" s="60"/>
      <c r="NZR13" s="60"/>
      <c r="NZS13" s="60"/>
      <c r="NZT13" s="60"/>
      <c r="NZU13" s="60"/>
      <c r="NZV13" s="60"/>
      <c r="NZW13" s="60"/>
      <c r="NZX13" s="60"/>
      <c r="NZY13" s="60"/>
      <c r="NZZ13" s="60"/>
      <c r="OAA13" s="60"/>
      <c r="OAB13" s="60"/>
      <c r="OAC13" s="60"/>
      <c r="OAD13" s="60"/>
      <c r="OAE13" s="60"/>
      <c r="OAF13" s="60"/>
      <c r="OAG13" s="60"/>
      <c r="OAH13" s="60"/>
      <c r="OAI13" s="60"/>
      <c r="OAJ13" s="60"/>
      <c r="OAK13" s="60"/>
      <c r="OAL13" s="60"/>
      <c r="OAM13" s="60"/>
      <c r="OAN13" s="60"/>
      <c r="OAO13" s="60"/>
      <c r="OAP13" s="60"/>
      <c r="OAQ13" s="60"/>
      <c r="OAR13" s="60"/>
      <c r="OAS13" s="60"/>
      <c r="OAT13" s="60"/>
      <c r="OAU13" s="60"/>
      <c r="OAV13" s="60"/>
      <c r="OAW13" s="60"/>
      <c r="OAX13" s="60"/>
      <c r="OAY13" s="60"/>
      <c r="OAZ13" s="60"/>
      <c r="OBA13" s="60"/>
      <c r="OBB13" s="60"/>
      <c r="OBC13" s="60"/>
      <c r="OBD13" s="60"/>
      <c r="OBE13" s="60"/>
      <c r="OBF13" s="60"/>
      <c r="OBG13" s="60"/>
      <c r="OBH13" s="60"/>
      <c r="OBI13" s="60"/>
      <c r="OBJ13" s="60"/>
      <c r="OBK13" s="60"/>
      <c r="OBL13" s="60"/>
      <c r="OBM13" s="60"/>
      <c r="OBN13" s="60"/>
      <c r="OBO13" s="60"/>
      <c r="OBP13" s="60"/>
      <c r="OBQ13" s="60"/>
      <c r="OBR13" s="60"/>
      <c r="OBS13" s="60"/>
      <c r="OBT13" s="60"/>
      <c r="OBU13" s="60"/>
      <c r="OBV13" s="60"/>
      <c r="OBW13" s="60"/>
      <c r="OBX13" s="60"/>
      <c r="OBY13" s="60"/>
      <c r="OBZ13" s="60"/>
      <c r="OCA13" s="60"/>
      <c r="OCB13" s="60"/>
      <c r="OCC13" s="60"/>
      <c r="OCD13" s="60"/>
      <c r="OCE13" s="60"/>
      <c r="OCF13" s="60"/>
      <c r="OCG13" s="60"/>
      <c r="OCH13" s="60"/>
      <c r="OCI13" s="60"/>
      <c r="OCJ13" s="60"/>
      <c r="OCK13" s="60"/>
      <c r="OCL13" s="60"/>
      <c r="OCM13" s="60"/>
      <c r="OCN13" s="60"/>
      <c r="OCO13" s="60"/>
      <c r="OCP13" s="60"/>
      <c r="OCQ13" s="60"/>
      <c r="OCR13" s="60"/>
      <c r="OCS13" s="60"/>
      <c r="OCT13" s="60"/>
      <c r="OCU13" s="60"/>
      <c r="OCV13" s="60"/>
      <c r="OCW13" s="60"/>
      <c r="OCX13" s="60"/>
      <c r="OCY13" s="60"/>
      <c r="OCZ13" s="60"/>
      <c r="ODA13" s="60"/>
      <c r="ODB13" s="60"/>
      <c r="ODC13" s="60"/>
      <c r="ODD13" s="60"/>
      <c r="ODE13" s="60"/>
      <c r="ODF13" s="60"/>
      <c r="ODG13" s="60"/>
      <c r="ODH13" s="60"/>
      <c r="ODI13" s="60"/>
      <c r="ODJ13" s="60"/>
      <c r="ODK13" s="60"/>
      <c r="ODL13" s="60"/>
      <c r="ODM13" s="60"/>
      <c r="ODN13" s="60"/>
      <c r="ODO13" s="60"/>
      <c r="ODP13" s="60"/>
      <c r="ODQ13" s="60"/>
      <c r="ODR13" s="60"/>
      <c r="ODS13" s="60"/>
      <c r="ODT13" s="60"/>
      <c r="ODU13" s="60"/>
      <c r="ODV13" s="60"/>
      <c r="ODW13" s="60"/>
      <c r="ODX13" s="60"/>
      <c r="ODY13" s="60"/>
      <c r="ODZ13" s="60"/>
      <c r="OEA13" s="60"/>
      <c r="OEB13" s="60"/>
      <c r="OEC13" s="60"/>
      <c r="OED13" s="60"/>
      <c r="OEE13" s="60"/>
      <c r="OEF13" s="60"/>
      <c r="OEG13" s="60"/>
      <c r="OEH13" s="60"/>
      <c r="OEI13" s="60"/>
      <c r="OEJ13" s="60"/>
      <c r="OEK13" s="60"/>
      <c r="OEL13" s="60"/>
      <c r="OEM13" s="60"/>
      <c r="OEN13" s="60"/>
      <c r="OEO13" s="60"/>
      <c r="OEP13" s="60"/>
      <c r="OEQ13" s="60"/>
      <c r="OER13" s="60"/>
      <c r="OES13" s="60"/>
      <c r="OET13" s="60"/>
      <c r="OEU13" s="60"/>
      <c r="OEV13" s="60"/>
      <c r="OEW13" s="60"/>
      <c r="OEX13" s="60"/>
      <c r="OEY13" s="60"/>
      <c r="OEZ13" s="60"/>
      <c r="OFA13" s="60"/>
      <c r="OFB13" s="60"/>
      <c r="OFC13" s="60"/>
      <c r="OFD13" s="60"/>
      <c r="OFE13" s="60"/>
      <c r="OFF13" s="60"/>
      <c r="OFG13" s="60"/>
      <c r="OFH13" s="60"/>
      <c r="OFI13" s="60"/>
      <c r="OFJ13" s="60"/>
      <c r="OFK13" s="60"/>
      <c r="OFL13" s="60"/>
      <c r="OFM13" s="60"/>
      <c r="OFN13" s="60"/>
      <c r="OFO13" s="60"/>
      <c r="OFP13" s="60"/>
      <c r="OFQ13" s="60"/>
      <c r="OFR13" s="60"/>
      <c r="OFS13" s="60"/>
      <c r="OFT13" s="60"/>
      <c r="OFU13" s="60"/>
      <c r="OFV13" s="60"/>
      <c r="OFW13" s="60"/>
      <c r="OFX13" s="60"/>
      <c r="OFY13" s="60"/>
      <c r="OFZ13" s="60"/>
      <c r="OGA13" s="60"/>
      <c r="OGB13" s="60"/>
      <c r="OGC13" s="60"/>
      <c r="OGD13" s="60"/>
      <c r="OGE13" s="60"/>
      <c r="OGF13" s="60"/>
      <c r="OGG13" s="60"/>
      <c r="OGH13" s="60"/>
      <c r="OGI13" s="60"/>
      <c r="OGJ13" s="60"/>
      <c r="OGK13" s="60"/>
      <c r="OGL13" s="60"/>
      <c r="OGM13" s="60"/>
      <c r="OGN13" s="60"/>
      <c r="OGO13" s="60"/>
      <c r="OGP13" s="60"/>
      <c r="OGQ13" s="60"/>
      <c r="OGR13" s="60"/>
      <c r="OGS13" s="60"/>
      <c r="OGT13" s="60"/>
      <c r="OGU13" s="60"/>
      <c r="OGV13" s="60"/>
      <c r="OGW13" s="60"/>
      <c r="OGX13" s="60"/>
      <c r="OGY13" s="60"/>
      <c r="OGZ13" s="60"/>
      <c r="OHA13" s="60"/>
      <c r="OHB13" s="60"/>
      <c r="OHC13" s="60"/>
      <c r="OHD13" s="60"/>
      <c r="OHE13" s="60"/>
      <c r="OHF13" s="60"/>
      <c r="OHG13" s="60"/>
      <c r="OHH13" s="60"/>
      <c r="OHI13" s="60"/>
      <c r="OHJ13" s="60"/>
      <c r="OHK13" s="60"/>
      <c r="OHL13" s="60"/>
      <c r="OHM13" s="60"/>
      <c r="OHN13" s="60"/>
      <c r="OHO13" s="60"/>
      <c r="OHP13" s="60"/>
      <c r="OHQ13" s="60"/>
      <c r="OHR13" s="60"/>
      <c r="OHS13" s="60"/>
      <c r="OHT13" s="60"/>
      <c r="OHU13" s="60"/>
      <c r="OHV13" s="60"/>
      <c r="OHW13" s="60"/>
      <c r="OHX13" s="60"/>
      <c r="OHY13" s="60"/>
      <c r="OHZ13" s="60"/>
      <c r="OIA13" s="60"/>
      <c r="OIB13" s="60"/>
      <c r="OIC13" s="60"/>
      <c r="OID13" s="60"/>
      <c r="OIE13" s="60"/>
      <c r="OIF13" s="60"/>
      <c r="OIG13" s="60"/>
      <c r="OIH13" s="60"/>
      <c r="OII13" s="60"/>
      <c r="OIJ13" s="60"/>
      <c r="OIK13" s="60"/>
      <c r="OIL13" s="60"/>
      <c r="OIM13" s="60"/>
      <c r="OIN13" s="60"/>
      <c r="OIO13" s="60"/>
      <c r="OIP13" s="60"/>
      <c r="OIQ13" s="60"/>
      <c r="OIR13" s="60"/>
      <c r="OIS13" s="60"/>
      <c r="OIT13" s="60"/>
      <c r="OIU13" s="60"/>
      <c r="OIV13" s="60"/>
      <c r="OIW13" s="60"/>
      <c r="OIX13" s="60"/>
      <c r="OIY13" s="60"/>
      <c r="OIZ13" s="60"/>
      <c r="OJA13" s="60"/>
      <c r="OJB13" s="60"/>
      <c r="OJC13" s="60"/>
      <c r="OJD13" s="60"/>
      <c r="OJE13" s="60"/>
      <c r="OJF13" s="60"/>
      <c r="OJG13" s="60"/>
      <c r="OJH13" s="60"/>
      <c r="OJI13" s="60"/>
      <c r="OJJ13" s="60"/>
      <c r="OJK13" s="60"/>
      <c r="OJL13" s="60"/>
      <c r="OJM13" s="60"/>
      <c r="OJN13" s="60"/>
      <c r="OJO13" s="60"/>
      <c r="OJP13" s="60"/>
      <c r="OJQ13" s="60"/>
      <c r="OJR13" s="60"/>
      <c r="OJS13" s="60"/>
      <c r="OJT13" s="60"/>
      <c r="OJU13" s="60"/>
      <c r="OJV13" s="60"/>
      <c r="OJW13" s="60"/>
      <c r="OJX13" s="60"/>
      <c r="OJY13" s="60"/>
      <c r="OJZ13" s="60"/>
      <c r="OKA13" s="60"/>
      <c r="OKB13" s="60"/>
      <c r="OKC13" s="60"/>
      <c r="OKD13" s="60"/>
      <c r="OKE13" s="60"/>
      <c r="OKF13" s="60"/>
      <c r="OKG13" s="60"/>
      <c r="OKH13" s="60"/>
      <c r="OKI13" s="60"/>
      <c r="OKJ13" s="60"/>
      <c r="OKK13" s="60"/>
      <c r="OKL13" s="60"/>
      <c r="OKM13" s="60"/>
      <c r="OKN13" s="60"/>
      <c r="OKO13" s="60"/>
      <c r="OKP13" s="60"/>
      <c r="OKQ13" s="60"/>
      <c r="OKR13" s="60"/>
      <c r="OKS13" s="60"/>
      <c r="OKT13" s="60"/>
      <c r="OKU13" s="60"/>
      <c r="OKV13" s="60"/>
      <c r="OKW13" s="60"/>
      <c r="OKX13" s="60"/>
      <c r="OKY13" s="60"/>
      <c r="OKZ13" s="60"/>
      <c r="OLA13" s="60"/>
      <c r="OLB13" s="60"/>
      <c r="OLC13" s="60"/>
      <c r="OLD13" s="60"/>
      <c r="OLE13" s="60"/>
      <c r="OLF13" s="60"/>
      <c r="OLG13" s="60"/>
      <c r="OLH13" s="60"/>
      <c r="OLI13" s="60"/>
      <c r="OLJ13" s="60"/>
      <c r="OLK13" s="60"/>
      <c r="OLL13" s="60"/>
      <c r="OLM13" s="60"/>
      <c r="OLN13" s="60"/>
      <c r="OLO13" s="60"/>
      <c r="OLP13" s="60"/>
      <c r="OLQ13" s="60"/>
      <c r="OLR13" s="60"/>
      <c r="OLS13" s="60"/>
      <c r="OLT13" s="60"/>
      <c r="OLU13" s="60"/>
      <c r="OLV13" s="60"/>
      <c r="OLW13" s="60"/>
      <c r="OLX13" s="60"/>
      <c r="OLY13" s="60"/>
      <c r="OLZ13" s="60"/>
      <c r="OMA13" s="60"/>
      <c r="OMB13" s="60"/>
      <c r="OMC13" s="60"/>
      <c r="OMD13" s="60"/>
      <c r="OME13" s="60"/>
      <c r="OMF13" s="60"/>
      <c r="OMG13" s="60"/>
      <c r="OMH13" s="60"/>
      <c r="OMI13" s="60"/>
      <c r="OMJ13" s="60"/>
      <c r="OMK13" s="60"/>
      <c r="OML13" s="60"/>
      <c r="OMM13" s="60"/>
      <c r="OMN13" s="60"/>
      <c r="OMO13" s="60"/>
      <c r="OMP13" s="60"/>
      <c r="OMQ13" s="60"/>
      <c r="OMR13" s="60"/>
      <c r="OMS13" s="60"/>
      <c r="OMT13" s="60"/>
      <c r="OMU13" s="60"/>
      <c r="OMV13" s="60"/>
      <c r="OMW13" s="60"/>
      <c r="OMX13" s="60"/>
      <c r="OMY13" s="60"/>
      <c r="OMZ13" s="60"/>
      <c r="ONA13" s="60"/>
      <c r="ONB13" s="60"/>
      <c r="ONC13" s="60"/>
      <c r="OND13" s="60"/>
      <c r="ONE13" s="60"/>
      <c r="ONF13" s="60"/>
      <c r="ONG13" s="60"/>
      <c r="ONH13" s="60"/>
      <c r="ONI13" s="60"/>
      <c r="ONJ13" s="60"/>
      <c r="ONK13" s="60"/>
      <c r="ONL13" s="60"/>
      <c r="ONM13" s="60"/>
      <c r="ONN13" s="60"/>
      <c r="ONO13" s="60"/>
      <c r="ONP13" s="60"/>
      <c r="ONQ13" s="60"/>
      <c r="ONR13" s="60"/>
      <c r="ONS13" s="60"/>
      <c r="ONT13" s="60"/>
      <c r="ONU13" s="60"/>
      <c r="ONV13" s="60"/>
      <c r="ONW13" s="60"/>
      <c r="ONX13" s="60"/>
      <c r="ONY13" s="60"/>
      <c r="ONZ13" s="60"/>
      <c r="OOA13" s="60"/>
      <c r="OOB13" s="60"/>
      <c r="OOC13" s="60"/>
      <c r="OOD13" s="60"/>
      <c r="OOE13" s="60"/>
      <c r="OOF13" s="60"/>
      <c r="OOG13" s="60"/>
      <c r="OOH13" s="60"/>
      <c r="OOI13" s="60"/>
      <c r="OOJ13" s="60"/>
      <c r="OOK13" s="60"/>
      <c r="OOL13" s="60"/>
      <c r="OOM13" s="60"/>
      <c r="OON13" s="60"/>
      <c r="OOO13" s="60"/>
      <c r="OOP13" s="60"/>
      <c r="OOQ13" s="60"/>
      <c r="OOR13" s="60"/>
      <c r="OOS13" s="60"/>
      <c r="OOT13" s="60"/>
      <c r="OOU13" s="60"/>
      <c r="OOV13" s="60"/>
      <c r="OOW13" s="60"/>
      <c r="OOX13" s="60"/>
      <c r="OOY13" s="60"/>
      <c r="OOZ13" s="60"/>
      <c r="OPA13" s="60"/>
      <c r="OPB13" s="60"/>
      <c r="OPC13" s="60"/>
      <c r="OPD13" s="60"/>
      <c r="OPE13" s="60"/>
      <c r="OPF13" s="60"/>
      <c r="OPG13" s="60"/>
      <c r="OPH13" s="60"/>
      <c r="OPI13" s="60"/>
      <c r="OPJ13" s="60"/>
      <c r="OPK13" s="60"/>
      <c r="OPL13" s="60"/>
      <c r="OPM13" s="60"/>
      <c r="OPN13" s="60"/>
      <c r="OPO13" s="60"/>
      <c r="OPP13" s="60"/>
      <c r="OPQ13" s="60"/>
      <c r="OPR13" s="60"/>
      <c r="OPS13" s="60"/>
      <c r="OPT13" s="60"/>
      <c r="OPU13" s="60"/>
      <c r="OPV13" s="60"/>
      <c r="OPW13" s="60"/>
      <c r="OPX13" s="60"/>
      <c r="OPY13" s="60"/>
      <c r="OPZ13" s="60"/>
      <c r="OQA13" s="60"/>
      <c r="OQB13" s="60"/>
      <c r="OQC13" s="60"/>
      <c r="OQD13" s="60"/>
      <c r="OQE13" s="60"/>
      <c r="OQF13" s="60"/>
      <c r="OQG13" s="60"/>
      <c r="OQH13" s="60"/>
      <c r="OQI13" s="60"/>
      <c r="OQJ13" s="60"/>
      <c r="OQK13" s="60"/>
      <c r="OQL13" s="60"/>
      <c r="OQM13" s="60"/>
      <c r="OQN13" s="60"/>
      <c r="OQO13" s="60"/>
      <c r="OQP13" s="60"/>
      <c r="OQQ13" s="60"/>
      <c r="OQR13" s="60"/>
      <c r="OQS13" s="60"/>
      <c r="OQT13" s="60"/>
      <c r="OQU13" s="60"/>
      <c r="OQV13" s="60"/>
      <c r="OQW13" s="60"/>
      <c r="OQX13" s="60"/>
      <c r="OQY13" s="60"/>
      <c r="OQZ13" s="60"/>
      <c r="ORA13" s="60"/>
      <c r="ORB13" s="60"/>
      <c r="ORC13" s="60"/>
      <c r="ORD13" s="60"/>
      <c r="ORE13" s="60"/>
      <c r="ORF13" s="60"/>
      <c r="ORG13" s="60"/>
      <c r="ORH13" s="60"/>
      <c r="ORI13" s="60"/>
      <c r="ORJ13" s="60"/>
      <c r="ORK13" s="60"/>
      <c r="ORL13" s="60"/>
      <c r="ORM13" s="60"/>
      <c r="ORN13" s="60"/>
      <c r="ORO13" s="60"/>
      <c r="ORP13" s="60"/>
      <c r="ORQ13" s="60"/>
      <c r="ORR13" s="60"/>
      <c r="ORS13" s="60"/>
      <c r="ORT13" s="60"/>
      <c r="ORU13" s="60"/>
      <c r="ORV13" s="60"/>
      <c r="ORW13" s="60"/>
      <c r="ORX13" s="60"/>
      <c r="ORY13" s="60"/>
      <c r="ORZ13" s="60"/>
      <c r="OSA13" s="60"/>
      <c r="OSB13" s="60"/>
      <c r="OSC13" s="60"/>
      <c r="OSD13" s="60"/>
      <c r="OSE13" s="60"/>
      <c r="OSF13" s="60"/>
      <c r="OSG13" s="60"/>
      <c r="OSH13" s="60"/>
      <c r="OSI13" s="60"/>
      <c r="OSJ13" s="60"/>
      <c r="OSK13" s="60"/>
      <c r="OSL13" s="60"/>
      <c r="OSM13" s="60"/>
      <c r="OSN13" s="60"/>
      <c r="OSO13" s="60"/>
      <c r="OSP13" s="60"/>
      <c r="OSQ13" s="60"/>
      <c r="OSR13" s="60"/>
      <c r="OSS13" s="60"/>
      <c r="OST13" s="60"/>
      <c r="OSU13" s="60"/>
      <c r="OSV13" s="60"/>
      <c r="OSW13" s="60"/>
      <c r="OSX13" s="60"/>
      <c r="OSY13" s="60"/>
      <c r="OSZ13" s="60"/>
      <c r="OTA13" s="60"/>
      <c r="OTB13" s="60"/>
      <c r="OTC13" s="60"/>
      <c r="OTD13" s="60"/>
      <c r="OTE13" s="60"/>
      <c r="OTF13" s="60"/>
      <c r="OTG13" s="60"/>
      <c r="OTH13" s="60"/>
      <c r="OTI13" s="60"/>
      <c r="OTJ13" s="60"/>
      <c r="OTK13" s="60"/>
      <c r="OTL13" s="60"/>
      <c r="OTM13" s="60"/>
      <c r="OTN13" s="60"/>
      <c r="OTO13" s="60"/>
      <c r="OTP13" s="60"/>
      <c r="OTQ13" s="60"/>
      <c r="OTR13" s="60"/>
      <c r="OTS13" s="60"/>
      <c r="OTT13" s="60"/>
      <c r="OTU13" s="60"/>
      <c r="OTV13" s="60"/>
      <c r="OTW13" s="60"/>
      <c r="OTX13" s="60"/>
      <c r="OTY13" s="60"/>
      <c r="OTZ13" s="60"/>
      <c r="OUA13" s="60"/>
      <c r="OUB13" s="60"/>
      <c r="OUC13" s="60"/>
      <c r="OUD13" s="60"/>
      <c r="OUE13" s="60"/>
      <c r="OUF13" s="60"/>
      <c r="OUG13" s="60"/>
      <c r="OUH13" s="60"/>
      <c r="OUI13" s="60"/>
      <c r="OUJ13" s="60"/>
      <c r="OUK13" s="60"/>
      <c r="OUL13" s="60"/>
      <c r="OUM13" s="60"/>
      <c r="OUN13" s="60"/>
      <c r="OUO13" s="60"/>
      <c r="OUP13" s="60"/>
      <c r="OUQ13" s="60"/>
      <c r="OUR13" s="60"/>
      <c r="OUS13" s="60"/>
      <c r="OUT13" s="60"/>
      <c r="OUU13" s="60"/>
      <c r="OUV13" s="60"/>
      <c r="OUW13" s="60"/>
      <c r="OUX13" s="60"/>
      <c r="OUY13" s="60"/>
      <c r="OUZ13" s="60"/>
      <c r="OVA13" s="60"/>
      <c r="OVB13" s="60"/>
      <c r="OVC13" s="60"/>
      <c r="OVD13" s="60"/>
      <c r="OVE13" s="60"/>
      <c r="OVF13" s="60"/>
      <c r="OVG13" s="60"/>
      <c r="OVH13" s="60"/>
      <c r="OVI13" s="60"/>
      <c r="OVJ13" s="60"/>
      <c r="OVK13" s="60"/>
      <c r="OVL13" s="60"/>
      <c r="OVM13" s="60"/>
      <c r="OVN13" s="60"/>
      <c r="OVO13" s="60"/>
      <c r="OVP13" s="60"/>
      <c r="OVQ13" s="60"/>
      <c r="OVR13" s="60"/>
      <c r="OVS13" s="60"/>
      <c r="OVT13" s="60"/>
      <c r="OVU13" s="60"/>
      <c r="OVV13" s="60"/>
      <c r="OVW13" s="60"/>
      <c r="OVX13" s="60"/>
      <c r="OVY13" s="60"/>
      <c r="OVZ13" s="60"/>
      <c r="OWA13" s="60"/>
      <c r="OWB13" s="60"/>
      <c r="OWC13" s="60"/>
      <c r="OWD13" s="60"/>
      <c r="OWE13" s="60"/>
      <c r="OWF13" s="60"/>
      <c r="OWG13" s="60"/>
      <c r="OWH13" s="60"/>
      <c r="OWI13" s="60"/>
      <c r="OWJ13" s="60"/>
      <c r="OWK13" s="60"/>
      <c r="OWL13" s="60"/>
      <c r="OWM13" s="60"/>
      <c r="OWN13" s="60"/>
      <c r="OWO13" s="60"/>
      <c r="OWP13" s="60"/>
      <c r="OWQ13" s="60"/>
      <c r="OWR13" s="60"/>
      <c r="OWS13" s="60"/>
      <c r="OWT13" s="60"/>
      <c r="OWU13" s="60"/>
      <c r="OWV13" s="60"/>
      <c r="OWW13" s="60"/>
      <c r="OWX13" s="60"/>
      <c r="OWY13" s="60"/>
      <c r="OWZ13" s="60"/>
      <c r="OXA13" s="60"/>
      <c r="OXB13" s="60"/>
      <c r="OXC13" s="60"/>
      <c r="OXD13" s="60"/>
      <c r="OXE13" s="60"/>
      <c r="OXF13" s="60"/>
      <c r="OXG13" s="60"/>
      <c r="OXH13" s="60"/>
      <c r="OXI13" s="60"/>
      <c r="OXJ13" s="60"/>
      <c r="OXK13" s="60"/>
      <c r="OXL13" s="60"/>
      <c r="OXM13" s="60"/>
      <c r="OXN13" s="60"/>
      <c r="OXO13" s="60"/>
      <c r="OXP13" s="60"/>
      <c r="OXQ13" s="60"/>
      <c r="OXR13" s="60"/>
      <c r="OXS13" s="60"/>
      <c r="OXT13" s="60"/>
      <c r="OXU13" s="60"/>
      <c r="OXV13" s="60"/>
      <c r="OXW13" s="60"/>
      <c r="OXX13" s="60"/>
      <c r="OXY13" s="60"/>
      <c r="OXZ13" s="60"/>
      <c r="OYA13" s="60"/>
      <c r="OYB13" s="60"/>
      <c r="OYC13" s="60"/>
      <c r="OYD13" s="60"/>
      <c r="OYE13" s="60"/>
      <c r="OYF13" s="60"/>
      <c r="OYG13" s="60"/>
      <c r="OYH13" s="60"/>
      <c r="OYI13" s="60"/>
      <c r="OYJ13" s="60"/>
      <c r="OYK13" s="60"/>
      <c r="OYL13" s="60"/>
      <c r="OYM13" s="60"/>
      <c r="OYN13" s="60"/>
      <c r="OYO13" s="60"/>
      <c r="OYP13" s="60"/>
      <c r="OYQ13" s="60"/>
      <c r="OYR13" s="60"/>
      <c r="OYS13" s="60"/>
      <c r="OYT13" s="60"/>
      <c r="OYU13" s="60"/>
      <c r="OYV13" s="60"/>
      <c r="OYW13" s="60"/>
      <c r="OYX13" s="60"/>
      <c r="OYY13" s="60"/>
      <c r="OYZ13" s="60"/>
      <c r="OZA13" s="60"/>
      <c r="OZB13" s="60"/>
      <c r="OZC13" s="60"/>
      <c r="OZD13" s="60"/>
      <c r="OZE13" s="60"/>
      <c r="OZF13" s="60"/>
      <c r="OZG13" s="60"/>
      <c r="OZH13" s="60"/>
      <c r="OZI13" s="60"/>
      <c r="OZJ13" s="60"/>
      <c r="OZK13" s="60"/>
      <c r="OZL13" s="60"/>
      <c r="OZM13" s="60"/>
      <c r="OZN13" s="60"/>
      <c r="OZO13" s="60"/>
      <c r="OZP13" s="60"/>
      <c r="OZQ13" s="60"/>
      <c r="OZR13" s="60"/>
      <c r="OZS13" s="60"/>
      <c r="OZT13" s="60"/>
      <c r="OZU13" s="60"/>
      <c r="OZV13" s="60"/>
      <c r="OZW13" s="60"/>
      <c r="OZX13" s="60"/>
      <c r="OZY13" s="60"/>
      <c r="OZZ13" s="60"/>
      <c r="PAA13" s="60"/>
      <c r="PAB13" s="60"/>
      <c r="PAC13" s="60"/>
      <c r="PAD13" s="60"/>
      <c r="PAE13" s="60"/>
      <c r="PAF13" s="60"/>
      <c r="PAG13" s="60"/>
      <c r="PAH13" s="60"/>
      <c r="PAI13" s="60"/>
      <c r="PAJ13" s="60"/>
      <c r="PAK13" s="60"/>
      <c r="PAL13" s="60"/>
      <c r="PAM13" s="60"/>
      <c r="PAN13" s="60"/>
      <c r="PAO13" s="60"/>
      <c r="PAP13" s="60"/>
      <c r="PAQ13" s="60"/>
      <c r="PAR13" s="60"/>
      <c r="PAS13" s="60"/>
      <c r="PAT13" s="60"/>
      <c r="PAU13" s="60"/>
      <c r="PAV13" s="60"/>
      <c r="PAW13" s="60"/>
      <c r="PAX13" s="60"/>
      <c r="PAY13" s="60"/>
      <c r="PAZ13" s="60"/>
      <c r="PBA13" s="60"/>
      <c r="PBB13" s="60"/>
      <c r="PBC13" s="60"/>
      <c r="PBD13" s="60"/>
      <c r="PBE13" s="60"/>
      <c r="PBF13" s="60"/>
      <c r="PBG13" s="60"/>
      <c r="PBH13" s="60"/>
      <c r="PBI13" s="60"/>
      <c r="PBJ13" s="60"/>
      <c r="PBK13" s="60"/>
      <c r="PBL13" s="60"/>
      <c r="PBM13" s="60"/>
      <c r="PBN13" s="60"/>
      <c r="PBO13" s="60"/>
      <c r="PBP13" s="60"/>
      <c r="PBQ13" s="60"/>
      <c r="PBR13" s="60"/>
      <c r="PBS13" s="60"/>
      <c r="PBT13" s="60"/>
      <c r="PBU13" s="60"/>
      <c r="PBV13" s="60"/>
      <c r="PBW13" s="60"/>
      <c r="PBX13" s="60"/>
      <c r="PBY13" s="60"/>
      <c r="PBZ13" s="60"/>
      <c r="PCA13" s="60"/>
      <c r="PCB13" s="60"/>
      <c r="PCC13" s="60"/>
      <c r="PCD13" s="60"/>
      <c r="PCE13" s="60"/>
      <c r="PCF13" s="60"/>
      <c r="PCG13" s="60"/>
      <c r="PCH13" s="60"/>
      <c r="PCI13" s="60"/>
      <c r="PCJ13" s="60"/>
      <c r="PCK13" s="60"/>
      <c r="PCL13" s="60"/>
      <c r="PCM13" s="60"/>
      <c r="PCN13" s="60"/>
      <c r="PCO13" s="60"/>
      <c r="PCP13" s="60"/>
      <c r="PCQ13" s="60"/>
      <c r="PCR13" s="60"/>
      <c r="PCS13" s="60"/>
      <c r="PCT13" s="60"/>
      <c r="PCU13" s="60"/>
      <c r="PCV13" s="60"/>
      <c r="PCW13" s="60"/>
      <c r="PCX13" s="60"/>
      <c r="PCY13" s="60"/>
      <c r="PCZ13" s="60"/>
      <c r="PDA13" s="60"/>
      <c r="PDB13" s="60"/>
      <c r="PDC13" s="60"/>
      <c r="PDD13" s="60"/>
      <c r="PDE13" s="60"/>
      <c r="PDF13" s="60"/>
      <c r="PDG13" s="60"/>
      <c r="PDH13" s="60"/>
      <c r="PDI13" s="60"/>
      <c r="PDJ13" s="60"/>
      <c r="PDK13" s="60"/>
      <c r="PDL13" s="60"/>
      <c r="PDM13" s="60"/>
      <c r="PDN13" s="60"/>
      <c r="PDO13" s="60"/>
      <c r="PDP13" s="60"/>
      <c r="PDQ13" s="60"/>
      <c r="PDR13" s="60"/>
      <c r="PDS13" s="60"/>
      <c r="PDT13" s="60"/>
      <c r="PDU13" s="60"/>
      <c r="PDV13" s="60"/>
      <c r="PDW13" s="60"/>
      <c r="PDX13" s="60"/>
      <c r="PDY13" s="60"/>
      <c r="PDZ13" s="60"/>
      <c r="PEA13" s="60"/>
      <c r="PEB13" s="60"/>
      <c r="PEC13" s="60"/>
      <c r="PED13" s="60"/>
      <c r="PEE13" s="60"/>
      <c r="PEF13" s="60"/>
      <c r="PEG13" s="60"/>
      <c r="PEH13" s="60"/>
      <c r="PEI13" s="60"/>
      <c r="PEJ13" s="60"/>
      <c r="PEK13" s="60"/>
      <c r="PEL13" s="60"/>
      <c r="PEM13" s="60"/>
      <c r="PEN13" s="60"/>
      <c r="PEO13" s="60"/>
      <c r="PEP13" s="60"/>
      <c r="PEQ13" s="60"/>
      <c r="PER13" s="60"/>
      <c r="PES13" s="60"/>
      <c r="PET13" s="60"/>
      <c r="PEU13" s="60"/>
      <c r="PEV13" s="60"/>
      <c r="PEW13" s="60"/>
      <c r="PEX13" s="60"/>
      <c r="PEY13" s="60"/>
      <c r="PEZ13" s="60"/>
      <c r="PFA13" s="60"/>
      <c r="PFB13" s="60"/>
      <c r="PFC13" s="60"/>
      <c r="PFD13" s="60"/>
      <c r="PFE13" s="60"/>
      <c r="PFF13" s="60"/>
      <c r="PFG13" s="60"/>
      <c r="PFH13" s="60"/>
      <c r="PFI13" s="60"/>
      <c r="PFJ13" s="60"/>
      <c r="PFK13" s="60"/>
      <c r="PFL13" s="60"/>
      <c r="PFM13" s="60"/>
      <c r="PFN13" s="60"/>
      <c r="PFO13" s="60"/>
      <c r="PFP13" s="60"/>
      <c r="PFQ13" s="60"/>
      <c r="PFR13" s="60"/>
      <c r="PFS13" s="60"/>
      <c r="PFT13" s="60"/>
      <c r="PFU13" s="60"/>
      <c r="PFV13" s="60"/>
      <c r="PFW13" s="60"/>
      <c r="PFX13" s="60"/>
      <c r="PFY13" s="60"/>
      <c r="PFZ13" s="60"/>
      <c r="PGA13" s="60"/>
      <c r="PGB13" s="60"/>
      <c r="PGC13" s="60"/>
      <c r="PGD13" s="60"/>
      <c r="PGE13" s="60"/>
      <c r="PGF13" s="60"/>
      <c r="PGG13" s="60"/>
      <c r="PGH13" s="60"/>
      <c r="PGI13" s="60"/>
      <c r="PGJ13" s="60"/>
      <c r="PGK13" s="60"/>
      <c r="PGL13" s="60"/>
      <c r="PGM13" s="60"/>
      <c r="PGN13" s="60"/>
      <c r="PGO13" s="60"/>
      <c r="PGP13" s="60"/>
      <c r="PGQ13" s="60"/>
      <c r="PGR13" s="60"/>
      <c r="PGS13" s="60"/>
      <c r="PGT13" s="60"/>
      <c r="PGU13" s="60"/>
      <c r="PGV13" s="60"/>
      <c r="PGW13" s="60"/>
      <c r="PGX13" s="60"/>
      <c r="PGY13" s="60"/>
      <c r="PGZ13" s="60"/>
      <c r="PHA13" s="60"/>
      <c r="PHB13" s="60"/>
      <c r="PHC13" s="60"/>
      <c r="PHD13" s="60"/>
      <c r="PHE13" s="60"/>
      <c r="PHF13" s="60"/>
      <c r="PHG13" s="60"/>
      <c r="PHH13" s="60"/>
      <c r="PHI13" s="60"/>
      <c r="PHJ13" s="60"/>
      <c r="PHK13" s="60"/>
      <c r="PHL13" s="60"/>
      <c r="PHM13" s="60"/>
      <c r="PHN13" s="60"/>
      <c r="PHO13" s="60"/>
      <c r="PHP13" s="60"/>
      <c r="PHQ13" s="60"/>
      <c r="PHR13" s="60"/>
      <c r="PHS13" s="60"/>
      <c r="PHT13" s="60"/>
      <c r="PHU13" s="60"/>
      <c r="PHV13" s="60"/>
      <c r="PHW13" s="60"/>
      <c r="PHX13" s="60"/>
      <c r="PHY13" s="60"/>
      <c r="PHZ13" s="60"/>
      <c r="PIA13" s="60"/>
      <c r="PIB13" s="60"/>
      <c r="PIC13" s="60"/>
      <c r="PID13" s="60"/>
      <c r="PIE13" s="60"/>
      <c r="PIF13" s="60"/>
      <c r="PIG13" s="60"/>
      <c r="PIH13" s="60"/>
      <c r="PII13" s="60"/>
      <c r="PIJ13" s="60"/>
      <c r="PIK13" s="60"/>
      <c r="PIL13" s="60"/>
      <c r="PIM13" s="60"/>
      <c r="PIN13" s="60"/>
      <c r="PIO13" s="60"/>
      <c r="PIP13" s="60"/>
      <c r="PIQ13" s="60"/>
      <c r="PIR13" s="60"/>
      <c r="PIS13" s="60"/>
      <c r="PIT13" s="60"/>
      <c r="PIU13" s="60"/>
      <c r="PIV13" s="60"/>
      <c r="PIW13" s="60"/>
      <c r="PIX13" s="60"/>
      <c r="PIY13" s="60"/>
      <c r="PIZ13" s="60"/>
      <c r="PJA13" s="60"/>
      <c r="PJB13" s="60"/>
      <c r="PJC13" s="60"/>
      <c r="PJD13" s="60"/>
      <c r="PJE13" s="60"/>
      <c r="PJF13" s="60"/>
      <c r="PJG13" s="60"/>
      <c r="PJH13" s="60"/>
      <c r="PJI13" s="60"/>
      <c r="PJJ13" s="60"/>
      <c r="PJK13" s="60"/>
      <c r="PJL13" s="60"/>
      <c r="PJM13" s="60"/>
      <c r="PJN13" s="60"/>
      <c r="PJO13" s="60"/>
      <c r="PJP13" s="60"/>
      <c r="PJQ13" s="60"/>
      <c r="PJR13" s="60"/>
      <c r="PJS13" s="60"/>
      <c r="PJT13" s="60"/>
      <c r="PJU13" s="60"/>
      <c r="PJV13" s="60"/>
      <c r="PJW13" s="60"/>
      <c r="PJX13" s="60"/>
      <c r="PJY13" s="60"/>
      <c r="PJZ13" s="60"/>
      <c r="PKA13" s="60"/>
      <c r="PKB13" s="60"/>
      <c r="PKC13" s="60"/>
      <c r="PKD13" s="60"/>
      <c r="PKE13" s="60"/>
      <c r="PKF13" s="60"/>
      <c r="PKG13" s="60"/>
      <c r="PKH13" s="60"/>
      <c r="PKI13" s="60"/>
      <c r="PKJ13" s="60"/>
      <c r="PKK13" s="60"/>
      <c r="PKL13" s="60"/>
      <c r="PKM13" s="60"/>
      <c r="PKN13" s="60"/>
      <c r="PKO13" s="60"/>
      <c r="PKP13" s="60"/>
      <c r="PKQ13" s="60"/>
      <c r="PKR13" s="60"/>
      <c r="PKS13" s="60"/>
      <c r="PKT13" s="60"/>
      <c r="PKU13" s="60"/>
      <c r="PKV13" s="60"/>
      <c r="PKW13" s="60"/>
      <c r="PKX13" s="60"/>
      <c r="PKY13" s="60"/>
      <c r="PKZ13" s="60"/>
      <c r="PLA13" s="60"/>
      <c r="PLB13" s="60"/>
      <c r="PLC13" s="60"/>
      <c r="PLD13" s="60"/>
      <c r="PLE13" s="60"/>
      <c r="PLF13" s="60"/>
      <c r="PLG13" s="60"/>
      <c r="PLH13" s="60"/>
      <c r="PLI13" s="60"/>
      <c r="PLJ13" s="60"/>
      <c r="PLK13" s="60"/>
      <c r="PLL13" s="60"/>
      <c r="PLM13" s="60"/>
      <c r="PLN13" s="60"/>
      <c r="PLO13" s="60"/>
      <c r="PLP13" s="60"/>
      <c r="PLQ13" s="60"/>
      <c r="PLR13" s="60"/>
      <c r="PLS13" s="60"/>
      <c r="PLT13" s="60"/>
      <c r="PLU13" s="60"/>
      <c r="PLV13" s="60"/>
      <c r="PLW13" s="60"/>
      <c r="PLX13" s="60"/>
      <c r="PLY13" s="60"/>
      <c r="PLZ13" s="60"/>
      <c r="PMA13" s="60"/>
      <c r="PMB13" s="60"/>
      <c r="PMC13" s="60"/>
      <c r="PMD13" s="60"/>
      <c r="PME13" s="60"/>
      <c r="PMF13" s="60"/>
      <c r="PMG13" s="60"/>
      <c r="PMH13" s="60"/>
      <c r="PMI13" s="60"/>
      <c r="PMJ13" s="60"/>
      <c r="PMK13" s="60"/>
      <c r="PML13" s="60"/>
      <c r="PMM13" s="60"/>
      <c r="PMN13" s="60"/>
      <c r="PMO13" s="60"/>
      <c r="PMP13" s="60"/>
      <c r="PMQ13" s="60"/>
      <c r="PMR13" s="60"/>
      <c r="PMS13" s="60"/>
      <c r="PMT13" s="60"/>
      <c r="PMU13" s="60"/>
      <c r="PMV13" s="60"/>
      <c r="PMW13" s="60"/>
      <c r="PMX13" s="60"/>
      <c r="PMY13" s="60"/>
      <c r="PMZ13" s="60"/>
      <c r="PNA13" s="60"/>
      <c r="PNB13" s="60"/>
      <c r="PNC13" s="60"/>
      <c r="PND13" s="60"/>
      <c r="PNE13" s="60"/>
      <c r="PNF13" s="60"/>
      <c r="PNG13" s="60"/>
      <c r="PNH13" s="60"/>
      <c r="PNI13" s="60"/>
      <c r="PNJ13" s="60"/>
      <c r="PNK13" s="60"/>
      <c r="PNL13" s="60"/>
      <c r="PNM13" s="60"/>
      <c r="PNN13" s="60"/>
      <c r="PNO13" s="60"/>
      <c r="PNP13" s="60"/>
      <c r="PNQ13" s="60"/>
      <c r="PNR13" s="60"/>
      <c r="PNS13" s="60"/>
      <c r="PNT13" s="60"/>
      <c r="PNU13" s="60"/>
      <c r="PNV13" s="60"/>
      <c r="PNW13" s="60"/>
      <c r="PNX13" s="60"/>
      <c r="PNY13" s="60"/>
      <c r="PNZ13" s="60"/>
      <c r="POA13" s="60"/>
      <c r="POB13" s="60"/>
      <c r="POC13" s="60"/>
      <c r="POD13" s="60"/>
      <c r="POE13" s="60"/>
      <c r="POF13" s="60"/>
      <c r="POG13" s="60"/>
      <c r="POH13" s="60"/>
      <c r="POI13" s="60"/>
      <c r="POJ13" s="60"/>
      <c r="POK13" s="60"/>
      <c r="POL13" s="60"/>
      <c r="POM13" s="60"/>
      <c r="PON13" s="60"/>
      <c r="POO13" s="60"/>
      <c r="POP13" s="60"/>
      <c r="POQ13" s="60"/>
      <c r="POR13" s="60"/>
      <c r="POS13" s="60"/>
      <c r="POT13" s="60"/>
      <c r="POU13" s="60"/>
      <c r="POV13" s="60"/>
      <c r="POW13" s="60"/>
      <c r="POX13" s="60"/>
      <c r="POY13" s="60"/>
      <c r="POZ13" s="60"/>
      <c r="PPA13" s="60"/>
      <c r="PPB13" s="60"/>
      <c r="PPC13" s="60"/>
      <c r="PPD13" s="60"/>
      <c r="PPE13" s="60"/>
      <c r="PPF13" s="60"/>
      <c r="PPG13" s="60"/>
      <c r="PPH13" s="60"/>
      <c r="PPI13" s="60"/>
      <c r="PPJ13" s="60"/>
      <c r="PPK13" s="60"/>
      <c r="PPL13" s="60"/>
      <c r="PPM13" s="60"/>
      <c r="PPN13" s="60"/>
      <c r="PPO13" s="60"/>
      <c r="PPP13" s="60"/>
      <c r="PPQ13" s="60"/>
      <c r="PPR13" s="60"/>
      <c r="PPS13" s="60"/>
      <c r="PPT13" s="60"/>
      <c r="PPU13" s="60"/>
      <c r="PPV13" s="60"/>
      <c r="PPW13" s="60"/>
      <c r="PPX13" s="60"/>
      <c r="PPY13" s="60"/>
      <c r="PPZ13" s="60"/>
      <c r="PQA13" s="60"/>
      <c r="PQB13" s="60"/>
      <c r="PQC13" s="60"/>
      <c r="PQD13" s="60"/>
      <c r="PQE13" s="60"/>
      <c r="PQF13" s="60"/>
      <c r="PQG13" s="60"/>
      <c r="PQH13" s="60"/>
      <c r="PQI13" s="60"/>
      <c r="PQJ13" s="60"/>
      <c r="PQK13" s="60"/>
      <c r="PQL13" s="60"/>
      <c r="PQM13" s="60"/>
      <c r="PQN13" s="60"/>
      <c r="PQO13" s="60"/>
      <c r="PQP13" s="60"/>
      <c r="PQQ13" s="60"/>
      <c r="PQR13" s="60"/>
      <c r="PQS13" s="60"/>
      <c r="PQT13" s="60"/>
      <c r="PQU13" s="60"/>
      <c r="PQV13" s="60"/>
      <c r="PQW13" s="60"/>
      <c r="PQX13" s="60"/>
      <c r="PQY13" s="60"/>
      <c r="PQZ13" s="60"/>
      <c r="PRA13" s="60"/>
      <c r="PRB13" s="60"/>
      <c r="PRC13" s="60"/>
      <c r="PRD13" s="60"/>
      <c r="PRE13" s="60"/>
      <c r="PRF13" s="60"/>
      <c r="PRG13" s="60"/>
      <c r="PRH13" s="60"/>
      <c r="PRI13" s="60"/>
      <c r="PRJ13" s="60"/>
      <c r="PRK13" s="60"/>
      <c r="PRL13" s="60"/>
      <c r="PRM13" s="60"/>
      <c r="PRN13" s="60"/>
      <c r="PRO13" s="60"/>
      <c r="PRP13" s="60"/>
      <c r="PRQ13" s="60"/>
      <c r="PRR13" s="60"/>
      <c r="PRS13" s="60"/>
      <c r="PRT13" s="60"/>
      <c r="PRU13" s="60"/>
      <c r="PRV13" s="60"/>
      <c r="PRW13" s="60"/>
      <c r="PRX13" s="60"/>
      <c r="PRY13" s="60"/>
      <c r="PRZ13" s="60"/>
      <c r="PSA13" s="60"/>
      <c r="PSB13" s="60"/>
      <c r="PSC13" s="60"/>
      <c r="PSD13" s="60"/>
      <c r="PSE13" s="60"/>
      <c r="PSF13" s="60"/>
      <c r="PSG13" s="60"/>
      <c r="PSH13" s="60"/>
      <c r="PSI13" s="60"/>
      <c r="PSJ13" s="60"/>
      <c r="PSK13" s="60"/>
      <c r="PSL13" s="60"/>
      <c r="PSM13" s="60"/>
      <c r="PSN13" s="60"/>
      <c r="PSO13" s="60"/>
      <c r="PSP13" s="60"/>
      <c r="PSQ13" s="60"/>
      <c r="PSR13" s="60"/>
      <c r="PSS13" s="60"/>
      <c r="PST13" s="60"/>
      <c r="PSU13" s="60"/>
      <c r="PSV13" s="60"/>
      <c r="PSW13" s="60"/>
      <c r="PSX13" s="60"/>
      <c r="PSY13" s="60"/>
      <c r="PSZ13" s="60"/>
      <c r="PTA13" s="60"/>
      <c r="PTB13" s="60"/>
      <c r="PTC13" s="60"/>
      <c r="PTD13" s="60"/>
      <c r="PTE13" s="60"/>
      <c r="PTF13" s="60"/>
      <c r="PTG13" s="60"/>
      <c r="PTH13" s="60"/>
      <c r="PTI13" s="60"/>
      <c r="PTJ13" s="60"/>
      <c r="PTK13" s="60"/>
      <c r="PTL13" s="60"/>
      <c r="PTM13" s="60"/>
      <c r="PTN13" s="60"/>
      <c r="PTO13" s="60"/>
      <c r="PTP13" s="60"/>
      <c r="PTQ13" s="60"/>
      <c r="PTR13" s="60"/>
      <c r="PTS13" s="60"/>
      <c r="PTT13" s="60"/>
      <c r="PTU13" s="60"/>
      <c r="PTV13" s="60"/>
      <c r="PTW13" s="60"/>
      <c r="PTX13" s="60"/>
      <c r="PTY13" s="60"/>
      <c r="PTZ13" s="60"/>
      <c r="PUA13" s="60"/>
      <c r="PUB13" s="60"/>
      <c r="PUC13" s="60"/>
      <c r="PUD13" s="60"/>
      <c r="PUE13" s="60"/>
      <c r="PUF13" s="60"/>
      <c r="PUG13" s="60"/>
      <c r="PUH13" s="60"/>
      <c r="PUI13" s="60"/>
      <c r="PUJ13" s="60"/>
      <c r="PUK13" s="60"/>
      <c r="PUL13" s="60"/>
      <c r="PUM13" s="60"/>
      <c r="PUN13" s="60"/>
      <c r="PUO13" s="60"/>
      <c r="PUP13" s="60"/>
      <c r="PUQ13" s="60"/>
      <c r="PUR13" s="60"/>
      <c r="PUS13" s="60"/>
      <c r="PUT13" s="60"/>
      <c r="PUU13" s="60"/>
      <c r="PUV13" s="60"/>
      <c r="PUW13" s="60"/>
      <c r="PUX13" s="60"/>
      <c r="PUY13" s="60"/>
      <c r="PUZ13" s="60"/>
      <c r="PVA13" s="60"/>
      <c r="PVB13" s="60"/>
      <c r="PVC13" s="60"/>
      <c r="PVD13" s="60"/>
      <c r="PVE13" s="60"/>
      <c r="PVF13" s="60"/>
      <c r="PVG13" s="60"/>
      <c r="PVH13" s="60"/>
      <c r="PVI13" s="60"/>
      <c r="PVJ13" s="60"/>
      <c r="PVK13" s="60"/>
      <c r="PVL13" s="60"/>
      <c r="PVM13" s="60"/>
      <c r="PVN13" s="60"/>
      <c r="PVO13" s="60"/>
      <c r="PVP13" s="60"/>
      <c r="PVQ13" s="60"/>
      <c r="PVR13" s="60"/>
      <c r="PVS13" s="60"/>
      <c r="PVT13" s="60"/>
      <c r="PVU13" s="60"/>
      <c r="PVV13" s="60"/>
      <c r="PVW13" s="60"/>
      <c r="PVX13" s="60"/>
      <c r="PVY13" s="60"/>
      <c r="PVZ13" s="60"/>
      <c r="PWA13" s="60"/>
      <c r="PWB13" s="60"/>
      <c r="PWC13" s="60"/>
      <c r="PWD13" s="60"/>
      <c r="PWE13" s="60"/>
      <c r="PWF13" s="60"/>
      <c r="PWG13" s="60"/>
      <c r="PWH13" s="60"/>
      <c r="PWI13" s="60"/>
      <c r="PWJ13" s="60"/>
      <c r="PWK13" s="60"/>
      <c r="PWL13" s="60"/>
      <c r="PWM13" s="60"/>
      <c r="PWN13" s="60"/>
      <c r="PWO13" s="60"/>
      <c r="PWP13" s="60"/>
      <c r="PWQ13" s="60"/>
      <c r="PWR13" s="60"/>
      <c r="PWS13" s="60"/>
      <c r="PWT13" s="60"/>
      <c r="PWU13" s="60"/>
      <c r="PWV13" s="60"/>
      <c r="PWW13" s="60"/>
      <c r="PWX13" s="60"/>
      <c r="PWY13" s="60"/>
      <c r="PWZ13" s="60"/>
      <c r="PXA13" s="60"/>
      <c r="PXB13" s="60"/>
      <c r="PXC13" s="60"/>
      <c r="PXD13" s="60"/>
      <c r="PXE13" s="60"/>
      <c r="PXF13" s="60"/>
      <c r="PXG13" s="60"/>
      <c r="PXH13" s="60"/>
      <c r="PXI13" s="60"/>
      <c r="PXJ13" s="60"/>
      <c r="PXK13" s="60"/>
      <c r="PXL13" s="60"/>
      <c r="PXM13" s="60"/>
      <c r="PXN13" s="60"/>
      <c r="PXO13" s="60"/>
      <c r="PXP13" s="60"/>
      <c r="PXQ13" s="60"/>
      <c r="PXR13" s="60"/>
      <c r="PXS13" s="60"/>
      <c r="PXT13" s="60"/>
      <c r="PXU13" s="60"/>
      <c r="PXV13" s="60"/>
      <c r="PXW13" s="60"/>
      <c r="PXX13" s="60"/>
      <c r="PXY13" s="60"/>
      <c r="PXZ13" s="60"/>
      <c r="PYA13" s="60"/>
      <c r="PYB13" s="60"/>
      <c r="PYC13" s="60"/>
      <c r="PYD13" s="60"/>
      <c r="PYE13" s="60"/>
      <c r="PYF13" s="60"/>
      <c r="PYG13" s="60"/>
      <c r="PYH13" s="60"/>
      <c r="PYI13" s="60"/>
      <c r="PYJ13" s="60"/>
      <c r="PYK13" s="60"/>
      <c r="PYL13" s="60"/>
      <c r="PYM13" s="60"/>
      <c r="PYN13" s="60"/>
      <c r="PYO13" s="60"/>
      <c r="PYP13" s="60"/>
      <c r="PYQ13" s="60"/>
      <c r="PYR13" s="60"/>
      <c r="PYS13" s="60"/>
      <c r="PYT13" s="60"/>
      <c r="PYU13" s="60"/>
      <c r="PYV13" s="60"/>
      <c r="PYW13" s="60"/>
      <c r="PYX13" s="60"/>
      <c r="PYY13" s="60"/>
      <c r="PYZ13" s="60"/>
      <c r="PZA13" s="60"/>
      <c r="PZB13" s="60"/>
      <c r="PZC13" s="60"/>
      <c r="PZD13" s="60"/>
      <c r="PZE13" s="60"/>
      <c r="PZF13" s="60"/>
      <c r="PZG13" s="60"/>
      <c r="PZH13" s="60"/>
      <c r="PZI13" s="60"/>
      <c r="PZJ13" s="60"/>
      <c r="PZK13" s="60"/>
      <c r="PZL13" s="60"/>
      <c r="PZM13" s="60"/>
      <c r="PZN13" s="60"/>
      <c r="PZO13" s="60"/>
      <c r="PZP13" s="60"/>
      <c r="PZQ13" s="60"/>
      <c r="PZR13" s="60"/>
      <c r="PZS13" s="60"/>
      <c r="PZT13" s="60"/>
      <c r="PZU13" s="60"/>
      <c r="PZV13" s="60"/>
      <c r="PZW13" s="60"/>
      <c r="PZX13" s="60"/>
      <c r="PZY13" s="60"/>
      <c r="PZZ13" s="60"/>
      <c r="QAA13" s="60"/>
      <c r="QAB13" s="60"/>
      <c r="QAC13" s="60"/>
      <c r="QAD13" s="60"/>
      <c r="QAE13" s="60"/>
      <c r="QAF13" s="60"/>
      <c r="QAG13" s="60"/>
      <c r="QAH13" s="60"/>
      <c r="QAI13" s="60"/>
      <c r="QAJ13" s="60"/>
      <c r="QAK13" s="60"/>
      <c r="QAL13" s="60"/>
      <c r="QAM13" s="60"/>
      <c r="QAN13" s="60"/>
      <c r="QAO13" s="60"/>
      <c r="QAP13" s="60"/>
      <c r="QAQ13" s="60"/>
      <c r="QAR13" s="60"/>
      <c r="QAS13" s="60"/>
      <c r="QAT13" s="60"/>
      <c r="QAU13" s="60"/>
      <c r="QAV13" s="60"/>
      <c r="QAW13" s="60"/>
      <c r="QAX13" s="60"/>
      <c r="QAY13" s="60"/>
      <c r="QAZ13" s="60"/>
      <c r="QBA13" s="60"/>
      <c r="QBB13" s="60"/>
      <c r="QBC13" s="60"/>
      <c r="QBD13" s="60"/>
      <c r="QBE13" s="60"/>
      <c r="QBF13" s="60"/>
      <c r="QBG13" s="60"/>
      <c r="QBH13" s="60"/>
      <c r="QBI13" s="60"/>
      <c r="QBJ13" s="60"/>
      <c r="QBK13" s="60"/>
      <c r="QBL13" s="60"/>
      <c r="QBM13" s="60"/>
      <c r="QBN13" s="60"/>
      <c r="QBO13" s="60"/>
      <c r="QBP13" s="60"/>
      <c r="QBQ13" s="60"/>
      <c r="QBR13" s="60"/>
      <c r="QBS13" s="60"/>
      <c r="QBT13" s="60"/>
      <c r="QBU13" s="60"/>
      <c r="QBV13" s="60"/>
      <c r="QBW13" s="60"/>
      <c r="QBX13" s="60"/>
      <c r="QBY13" s="60"/>
      <c r="QBZ13" s="60"/>
      <c r="QCA13" s="60"/>
      <c r="QCB13" s="60"/>
      <c r="QCC13" s="60"/>
      <c r="QCD13" s="60"/>
      <c r="QCE13" s="60"/>
      <c r="QCF13" s="60"/>
      <c r="QCG13" s="60"/>
      <c r="QCH13" s="60"/>
      <c r="QCI13" s="60"/>
      <c r="QCJ13" s="60"/>
      <c r="QCK13" s="60"/>
      <c r="QCL13" s="60"/>
      <c r="QCM13" s="60"/>
      <c r="QCN13" s="60"/>
      <c r="QCO13" s="60"/>
      <c r="QCP13" s="60"/>
      <c r="QCQ13" s="60"/>
      <c r="QCR13" s="60"/>
      <c r="QCS13" s="60"/>
      <c r="QCT13" s="60"/>
      <c r="QCU13" s="60"/>
      <c r="QCV13" s="60"/>
      <c r="QCW13" s="60"/>
      <c r="QCX13" s="60"/>
      <c r="QCY13" s="60"/>
      <c r="QCZ13" s="60"/>
      <c r="QDA13" s="60"/>
      <c r="QDB13" s="60"/>
      <c r="QDC13" s="60"/>
      <c r="QDD13" s="60"/>
      <c r="QDE13" s="60"/>
      <c r="QDF13" s="60"/>
      <c r="QDG13" s="60"/>
      <c r="QDH13" s="60"/>
      <c r="QDI13" s="60"/>
      <c r="QDJ13" s="60"/>
      <c r="QDK13" s="60"/>
      <c r="QDL13" s="60"/>
      <c r="QDM13" s="60"/>
      <c r="QDN13" s="60"/>
      <c r="QDO13" s="60"/>
      <c r="QDP13" s="60"/>
      <c r="QDQ13" s="60"/>
      <c r="QDR13" s="60"/>
      <c r="QDS13" s="60"/>
      <c r="QDT13" s="60"/>
      <c r="QDU13" s="60"/>
      <c r="QDV13" s="60"/>
      <c r="QDW13" s="60"/>
      <c r="QDX13" s="60"/>
      <c r="QDY13" s="60"/>
      <c r="QDZ13" s="60"/>
      <c r="QEA13" s="60"/>
      <c r="QEB13" s="60"/>
      <c r="QEC13" s="60"/>
      <c r="QED13" s="60"/>
      <c r="QEE13" s="60"/>
      <c r="QEF13" s="60"/>
      <c r="QEG13" s="60"/>
      <c r="QEH13" s="60"/>
      <c r="QEI13" s="60"/>
      <c r="QEJ13" s="60"/>
      <c r="QEK13" s="60"/>
      <c r="QEL13" s="60"/>
      <c r="QEM13" s="60"/>
      <c r="QEN13" s="60"/>
      <c r="QEO13" s="60"/>
      <c r="QEP13" s="60"/>
      <c r="QEQ13" s="60"/>
      <c r="QER13" s="60"/>
      <c r="QES13" s="60"/>
      <c r="QET13" s="60"/>
      <c r="QEU13" s="60"/>
      <c r="QEV13" s="60"/>
      <c r="QEW13" s="60"/>
      <c r="QEX13" s="60"/>
      <c r="QEY13" s="60"/>
      <c r="QEZ13" s="60"/>
      <c r="QFA13" s="60"/>
      <c r="QFB13" s="60"/>
      <c r="QFC13" s="60"/>
      <c r="QFD13" s="60"/>
      <c r="QFE13" s="60"/>
      <c r="QFF13" s="60"/>
      <c r="QFG13" s="60"/>
      <c r="QFH13" s="60"/>
      <c r="QFI13" s="60"/>
      <c r="QFJ13" s="60"/>
      <c r="QFK13" s="60"/>
      <c r="QFL13" s="60"/>
      <c r="QFM13" s="60"/>
      <c r="QFN13" s="60"/>
      <c r="QFO13" s="60"/>
      <c r="QFP13" s="60"/>
      <c r="QFQ13" s="60"/>
      <c r="QFR13" s="60"/>
      <c r="QFS13" s="60"/>
      <c r="QFT13" s="60"/>
      <c r="QFU13" s="60"/>
      <c r="QFV13" s="60"/>
      <c r="QFW13" s="60"/>
      <c r="QFX13" s="60"/>
      <c r="QFY13" s="60"/>
      <c r="QFZ13" s="60"/>
      <c r="QGA13" s="60"/>
      <c r="QGB13" s="60"/>
      <c r="QGC13" s="60"/>
      <c r="QGD13" s="60"/>
      <c r="QGE13" s="60"/>
      <c r="QGF13" s="60"/>
      <c r="QGG13" s="60"/>
      <c r="QGH13" s="60"/>
      <c r="QGI13" s="60"/>
      <c r="QGJ13" s="60"/>
      <c r="QGK13" s="60"/>
      <c r="QGL13" s="60"/>
      <c r="QGM13" s="60"/>
      <c r="QGN13" s="60"/>
      <c r="QGO13" s="60"/>
      <c r="QGP13" s="60"/>
      <c r="QGQ13" s="60"/>
      <c r="QGR13" s="60"/>
      <c r="QGS13" s="60"/>
      <c r="QGT13" s="60"/>
      <c r="QGU13" s="60"/>
      <c r="QGV13" s="60"/>
      <c r="QGW13" s="60"/>
      <c r="QGX13" s="60"/>
      <c r="QGY13" s="60"/>
      <c r="QGZ13" s="60"/>
      <c r="QHA13" s="60"/>
      <c r="QHB13" s="60"/>
      <c r="QHC13" s="60"/>
      <c r="QHD13" s="60"/>
      <c r="QHE13" s="60"/>
      <c r="QHF13" s="60"/>
      <c r="QHG13" s="60"/>
      <c r="QHH13" s="60"/>
      <c r="QHI13" s="60"/>
      <c r="QHJ13" s="60"/>
      <c r="QHK13" s="60"/>
      <c r="QHL13" s="60"/>
      <c r="QHM13" s="60"/>
      <c r="QHN13" s="60"/>
      <c r="QHO13" s="60"/>
      <c r="QHP13" s="60"/>
      <c r="QHQ13" s="60"/>
      <c r="QHR13" s="60"/>
      <c r="QHS13" s="60"/>
      <c r="QHT13" s="60"/>
      <c r="QHU13" s="60"/>
      <c r="QHV13" s="60"/>
      <c r="QHW13" s="60"/>
      <c r="QHX13" s="60"/>
      <c r="QHY13" s="60"/>
      <c r="QHZ13" s="60"/>
      <c r="QIA13" s="60"/>
      <c r="QIB13" s="60"/>
      <c r="QIC13" s="60"/>
      <c r="QID13" s="60"/>
      <c r="QIE13" s="60"/>
      <c r="QIF13" s="60"/>
      <c r="QIG13" s="60"/>
      <c r="QIH13" s="60"/>
      <c r="QII13" s="60"/>
      <c r="QIJ13" s="60"/>
      <c r="QIK13" s="60"/>
      <c r="QIL13" s="60"/>
      <c r="QIM13" s="60"/>
      <c r="QIN13" s="60"/>
      <c r="QIO13" s="60"/>
      <c r="QIP13" s="60"/>
      <c r="QIQ13" s="60"/>
      <c r="QIR13" s="60"/>
      <c r="QIS13" s="60"/>
      <c r="QIT13" s="60"/>
      <c r="QIU13" s="60"/>
      <c r="QIV13" s="60"/>
      <c r="QIW13" s="60"/>
      <c r="QIX13" s="60"/>
      <c r="QIY13" s="60"/>
      <c r="QIZ13" s="60"/>
      <c r="QJA13" s="60"/>
      <c r="QJB13" s="60"/>
      <c r="QJC13" s="60"/>
      <c r="QJD13" s="60"/>
      <c r="QJE13" s="60"/>
      <c r="QJF13" s="60"/>
      <c r="QJG13" s="60"/>
      <c r="QJH13" s="60"/>
      <c r="QJI13" s="60"/>
      <c r="QJJ13" s="60"/>
      <c r="QJK13" s="60"/>
      <c r="QJL13" s="60"/>
      <c r="QJM13" s="60"/>
      <c r="QJN13" s="60"/>
      <c r="QJO13" s="60"/>
      <c r="QJP13" s="60"/>
      <c r="QJQ13" s="60"/>
      <c r="QJR13" s="60"/>
      <c r="QJS13" s="60"/>
      <c r="QJT13" s="60"/>
      <c r="QJU13" s="60"/>
      <c r="QJV13" s="60"/>
      <c r="QJW13" s="60"/>
      <c r="QJX13" s="60"/>
      <c r="QJY13" s="60"/>
      <c r="QJZ13" s="60"/>
      <c r="QKA13" s="60"/>
      <c r="QKB13" s="60"/>
      <c r="QKC13" s="60"/>
      <c r="QKD13" s="60"/>
      <c r="QKE13" s="60"/>
      <c r="QKF13" s="60"/>
      <c r="QKG13" s="60"/>
      <c r="QKH13" s="60"/>
      <c r="QKI13" s="60"/>
      <c r="QKJ13" s="60"/>
      <c r="QKK13" s="60"/>
      <c r="QKL13" s="60"/>
      <c r="QKM13" s="60"/>
      <c r="QKN13" s="60"/>
      <c r="QKO13" s="60"/>
      <c r="QKP13" s="60"/>
      <c r="QKQ13" s="60"/>
      <c r="QKR13" s="60"/>
      <c r="QKS13" s="60"/>
      <c r="QKT13" s="60"/>
      <c r="QKU13" s="60"/>
      <c r="QKV13" s="60"/>
      <c r="QKW13" s="60"/>
      <c r="QKX13" s="60"/>
      <c r="QKY13" s="60"/>
      <c r="QKZ13" s="60"/>
      <c r="QLA13" s="60"/>
      <c r="QLB13" s="60"/>
      <c r="QLC13" s="60"/>
      <c r="QLD13" s="60"/>
      <c r="QLE13" s="60"/>
      <c r="QLF13" s="60"/>
      <c r="QLG13" s="60"/>
      <c r="QLH13" s="60"/>
      <c r="QLI13" s="60"/>
      <c r="QLJ13" s="60"/>
      <c r="QLK13" s="60"/>
      <c r="QLL13" s="60"/>
      <c r="QLM13" s="60"/>
      <c r="QLN13" s="60"/>
      <c r="QLO13" s="60"/>
      <c r="QLP13" s="60"/>
      <c r="QLQ13" s="60"/>
      <c r="QLR13" s="60"/>
      <c r="QLS13" s="60"/>
      <c r="QLT13" s="60"/>
      <c r="QLU13" s="60"/>
      <c r="QLV13" s="60"/>
      <c r="QLW13" s="60"/>
      <c r="QLX13" s="60"/>
      <c r="QLY13" s="60"/>
      <c r="QLZ13" s="60"/>
      <c r="QMA13" s="60"/>
      <c r="QMB13" s="60"/>
      <c r="QMC13" s="60"/>
      <c r="QMD13" s="60"/>
      <c r="QME13" s="60"/>
      <c r="QMF13" s="60"/>
      <c r="QMG13" s="60"/>
      <c r="QMH13" s="60"/>
      <c r="QMI13" s="60"/>
      <c r="QMJ13" s="60"/>
      <c r="QMK13" s="60"/>
      <c r="QML13" s="60"/>
      <c r="QMM13" s="60"/>
      <c r="QMN13" s="60"/>
      <c r="QMO13" s="60"/>
      <c r="QMP13" s="60"/>
      <c r="QMQ13" s="60"/>
      <c r="QMR13" s="60"/>
      <c r="QMS13" s="60"/>
      <c r="QMT13" s="60"/>
      <c r="QMU13" s="60"/>
      <c r="QMV13" s="60"/>
      <c r="QMW13" s="60"/>
      <c r="QMX13" s="60"/>
      <c r="QMY13" s="60"/>
      <c r="QMZ13" s="60"/>
      <c r="QNA13" s="60"/>
      <c r="QNB13" s="60"/>
      <c r="QNC13" s="60"/>
      <c r="QND13" s="60"/>
      <c r="QNE13" s="60"/>
      <c r="QNF13" s="60"/>
      <c r="QNG13" s="60"/>
      <c r="QNH13" s="60"/>
      <c r="QNI13" s="60"/>
      <c r="QNJ13" s="60"/>
      <c r="QNK13" s="60"/>
      <c r="QNL13" s="60"/>
      <c r="QNM13" s="60"/>
      <c r="QNN13" s="60"/>
      <c r="QNO13" s="60"/>
      <c r="QNP13" s="60"/>
      <c r="QNQ13" s="60"/>
      <c r="QNR13" s="60"/>
      <c r="QNS13" s="60"/>
      <c r="QNT13" s="60"/>
      <c r="QNU13" s="60"/>
      <c r="QNV13" s="60"/>
      <c r="QNW13" s="60"/>
      <c r="QNX13" s="60"/>
      <c r="QNY13" s="60"/>
      <c r="QNZ13" s="60"/>
      <c r="QOA13" s="60"/>
      <c r="QOB13" s="60"/>
      <c r="QOC13" s="60"/>
      <c r="QOD13" s="60"/>
      <c r="QOE13" s="60"/>
      <c r="QOF13" s="60"/>
      <c r="QOG13" s="60"/>
      <c r="QOH13" s="60"/>
      <c r="QOI13" s="60"/>
      <c r="QOJ13" s="60"/>
      <c r="QOK13" s="60"/>
      <c r="QOL13" s="60"/>
      <c r="QOM13" s="60"/>
      <c r="QON13" s="60"/>
      <c r="QOO13" s="60"/>
      <c r="QOP13" s="60"/>
      <c r="QOQ13" s="60"/>
      <c r="QOR13" s="60"/>
      <c r="QOS13" s="60"/>
      <c r="QOT13" s="60"/>
      <c r="QOU13" s="60"/>
      <c r="QOV13" s="60"/>
      <c r="QOW13" s="60"/>
      <c r="QOX13" s="60"/>
      <c r="QOY13" s="60"/>
      <c r="QOZ13" s="60"/>
      <c r="QPA13" s="60"/>
      <c r="QPB13" s="60"/>
      <c r="QPC13" s="60"/>
      <c r="QPD13" s="60"/>
      <c r="QPE13" s="60"/>
      <c r="QPF13" s="60"/>
      <c r="QPG13" s="60"/>
      <c r="QPH13" s="60"/>
      <c r="QPI13" s="60"/>
      <c r="QPJ13" s="60"/>
      <c r="QPK13" s="60"/>
      <c r="QPL13" s="60"/>
      <c r="QPM13" s="60"/>
      <c r="QPN13" s="60"/>
      <c r="QPO13" s="60"/>
      <c r="QPP13" s="60"/>
      <c r="QPQ13" s="60"/>
      <c r="QPR13" s="60"/>
      <c r="QPS13" s="60"/>
      <c r="QPT13" s="60"/>
      <c r="QPU13" s="60"/>
      <c r="QPV13" s="60"/>
      <c r="QPW13" s="60"/>
      <c r="QPX13" s="60"/>
      <c r="QPY13" s="60"/>
      <c r="QPZ13" s="60"/>
      <c r="QQA13" s="60"/>
      <c r="QQB13" s="60"/>
      <c r="QQC13" s="60"/>
      <c r="QQD13" s="60"/>
      <c r="QQE13" s="60"/>
      <c r="QQF13" s="60"/>
      <c r="QQG13" s="60"/>
      <c r="QQH13" s="60"/>
      <c r="QQI13" s="60"/>
      <c r="QQJ13" s="60"/>
      <c r="QQK13" s="60"/>
      <c r="QQL13" s="60"/>
      <c r="QQM13" s="60"/>
      <c r="QQN13" s="60"/>
      <c r="QQO13" s="60"/>
      <c r="QQP13" s="60"/>
      <c r="QQQ13" s="60"/>
      <c r="QQR13" s="60"/>
      <c r="QQS13" s="60"/>
      <c r="QQT13" s="60"/>
      <c r="QQU13" s="60"/>
      <c r="QQV13" s="60"/>
      <c r="QQW13" s="60"/>
      <c r="QQX13" s="60"/>
      <c r="QQY13" s="60"/>
      <c r="QQZ13" s="60"/>
      <c r="QRA13" s="60"/>
      <c r="QRB13" s="60"/>
      <c r="QRC13" s="60"/>
      <c r="QRD13" s="60"/>
      <c r="QRE13" s="60"/>
      <c r="QRF13" s="60"/>
      <c r="QRG13" s="60"/>
      <c r="QRH13" s="60"/>
      <c r="QRI13" s="60"/>
      <c r="QRJ13" s="60"/>
      <c r="QRK13" s="60"/>
      <c r="QRL13" s="60"/>
      <c r="QRM13" s="60"/>
      <c r="QRN13" s="60"/>
      <c r="QRO13" s="60"/>
      <c r="QRP13" s="60"/>
      <c r="QRQ13" s="60"/>
      <c r="QRR13" s="60"/>
      <c r="QRS13" s="60"/>
      <c r="QRT13" s="60"/>
      <c r="QRU13" s="60"/>
      <c r="QRV13" s="60"/>
      <c r="QRW13" s="60"/>
      <c r="QRX13" s="60"/>
      <c r="QRY13" s="60"/>
      <c r="QRZ13" s="60"/>
      <c r="QSA13" s="60"/>
      <c r="QSB13" s="60"/>
      <c r="QSC13" s="60"/>
      <c r="QSD13" s="60"/>
      <c r="QSE13" s="60"/>
      <c r="QSF13" s="60"/>
      <c r="QSG13" s="60"/>
      <c r="QSH13" s="60"/>
      <c r="QSI13" s="60"/>
      <c r="QSJ13" s="60"/>
      <c r="QSK13" s="60"/>
      <c r="QSL13" s="60"/>
      <c r="QSM13" s="60"/>
      <c r="QSN13" s="60"/>
      <c r="QSO13" s="60"/>
      <c r="QSP13" s="60"/>
      <c r="QSQ13" s="60"/>
      <c r="QSR13" s="60"/>
      <c r="QSS13" s="60"/>
      <c r="QST13" s="60"/>
      <c r="QSU13" s="60"/>
      <c r="QSV13" s="60"/>
      <c r="QSW13" s="60"/>
      <c r="QSX13" s="60"/>
      <c r="QSY13" s="60"/>
      <c r="QSZ13" s="60"/>
      <c r="QTA13" s="60"/>
      <c r="QTB13" s="60"/>
      <c r="QTC13" s="60"/>
      <c r="QTD13" s="60"/>
      <c r="QTE13" s="60"/>
      <c r="QTF13" s="60"/>
      <c r="QTG13" s="60"/>
      <c r="QTH13" s="60"/>
      <c r="QTI13" s="60"/>
      <c r="QTJ13" s="60"/>
      <c r="QTK13" s="60"/>
      <c r="QTL13" s="60"/>
      <c r="QTM13" s="60"/>
      <c r="QTN13" s="60"/>
      <c r="QTO13" s="60"/>
      <c r="QTP13" s="60"/>
      <c r="QTQ13" s="60"/>
      <c r="QTR13" s="60"/>
      <c r="QTS13" s="60"/>
      <c r="QTT13" s="60"/>
      <c r="QTU13" s="60"/>
      <c r="QTV13" s="60"/>
      <c r="QTW13" s="60"/>
      <c r="QTX13" s="60"/>
      <c r="QTY13" s="60"/>
      <c r="QTZ13" s="60"/>
      <c r="QUA13" s="60"/>
      <c r="QUB13" s="60"/>
      <c r="QUC13" s="60"/>
      <c r="QUD13" s="60"/>
      <c r="QUE13" s="60"/>
      <c r="QUF13" s="60"/>
      <c r="QUG13" s="60"/>
      <c r="QUH13" s="60"/>
      <c r="QUI13" s="60"/>
      <c r="QUJ13" s="60"/>
      <c r="QUK13" s="60"/>
      <c r="QUL13" s="60"/>
      <c r="QUM13" s="60"/>
      <c r="QUN13" s="60"/>
      <c r="QUO13" s="60"/>
      <c r="QUP13" s="60"/>
      <c r="QUQ13" s="60"/>
      <c r="QUR13" s="60"/>
      <c r="QUS13" s="60"/>
      <c r="QUT13" s="60"/>
      <c r="QUU13" s="60"/>
      <c r="QUV13" s="60"/>
      <c r="QUW13" s="60"/>
      <c r="QUX13" s="60"/>
      <c r="QUY13" s="60"/>
      <c r="QUZ13" s="60"/>
      <c r="QVA13" s="60"/>
      <c r="QVB13" s="60"/>
      <c r="QVC13" s="60"/>
      <c r="QVD13" s="60"/>
      <c r="QVE13" s="60"/>
      <c r="QVF13" s="60"/>
      <c r="QVG13" s="60"/>
      <c r="QVH13" s="60"/>
      <c r="QVI13" s="60"/>
      <c r="QVJ13" s="60"/>
      <c r="QVK13" s="60"/>
      <c r="QVL13" s="60"/>
      <c r="QVM13" s="60"/>
      <c r="QVN13" s="60"/>
      <c r="QVO13" s="60"/>
      <c r="QVP13" s="60"/>
      <c r="QVQ13" s="60"/>
      <c r="QVR13" s="60"/>
      <c r="QVS13" s="60"/>
      <c r="QVT13" s="60"/>
      <c r="QVU13" s="60"/>
      <c r="QVV13" s="60"/>
      <c r="QVW13" s="60"/>
      <c r="QVX13" s="60"/>
      <c r="QVY13" s="60"/>
      <c r="QVZ13" s="60"/>
      <c r="QWA13" s="60"/>
      <c r="QWB13" s="60"/>
      <c r="QWC13" s="60"/>
      <c r="QWD13" s="60"/>
      <c r="QWE13" s="60"/>
      <c r="QWF13" s="60"/>
      <c r="QWG13" s="60"/>
      <c r="QWH13" s="60"/>
      <c r="QWI13" s="60"/>
      <c r="QWJ13" s="60"/>
      <c r="QWK13" s="60"/>
      <c r="QWL13" s="60"/>
      <c r="QWM13" s="60"/>
      <c r="QWN13" s="60"/>
      <c r="QWO13" s="60"/>
      <c r="QWP13" s="60"/>
      <c r="QWQ13" s="60"/>
      <c r="QWR13" s="60"/>
      <c r="QWS13" s="60"/>
      <c r="QWT13" s="60"/>
      <c r="QWU13" s="60"/>
      <c r="QWV13" s="60"/>
      <c r="QWW13" s="60"/>
      <c r="QWX13" s="60"/>
      <c r="QWY13" s="60"/>
      <c r="QWZ13" s="60"/>
      <c r="QXA13" s="60"/>
      <c r="QXB13" s="60"/>
      <c r="QXC13" s="60"/>
      <c r="QXD13" s="60"/>
      <c r="QXE13" s="60"/>
      <c r="QXF13" s="60"/>
      <c r="QXG13" s="60"/>
      <c r="QXH13" s="60"/>
      <c r="QXI13" s="60"/>
      <c r="QXJ13" s="60"/>
      <c r="QXK13" s="60"/>
      <c r="QXL13" s="60"/>
      <c r="QXM13" s="60"/>
      <c r="QXN13" s="60"/>
      <c r="QXO13" s="60"/>
      <c r="QXP13" s="60"/>
      <c r="QXQ13" s="60"/>
      <c r="QXR13" s="60"/>
      <c r="QXS13" s="60"/>
      <c r="QXT13" s="60"/>
      <c r="QXU13" s="60"/>
      <c r="QXV13" s="60"/>
      <c r="QXW13" s="60"/>
      <c r="QXX13" s="60"/>
      <c r="QXY13" s="60"/>
      <c r="QXZ13" s="60"/>
      <c r="QYA13" s="60"/>
      <c r="QYB13" s="60"/>
      <c r="QYC13" s="60"/>
      <c r="QYD13" s="60"/>
      <c r="QYE13" s="60"/>
      <c r="QYF13" s="60"/>
      <c r="QYG13" s="60"/>
      <c r="QYH13" s="60"/>
      <c r="QYI13" s="60"/>
      <c r="QYJ13" s="60"/>
      <c r="QYK13" s="60"/>
      <c r="QYL13" s="60"/>
      <c r="QYM13" s="60"/>
      <c r="QYN13" s="60"/>
      <c r="QYO13" s="60"/>
      <c r="QYP13" s="60"/>
      <c r="QYQ13" s="60"/>
      <c r="QYR13" s="60"/>
      <c r="QYS13" s="60"/>
      <c r="QYT13" s="60"/>
      <c r="QYU13" s="60"/>
      <c r="QYV13" s="60"/>
      <c r="QYW13" s="60"/>
      <c r="QYX13" s="60"/>
      <c r="QYY13" s="60"/>
      <c r="QYZ13" s="60"/>
      <c r="QZA13" s="60"/>
      <c r="QZB13" s="60"/>
      <c r="QZC13" s="60"/>
      <c r="QZD13" s="60"/>
      <c r="QZE13" s="60"/>
      <c r="QZF13" s="60"/>
      <c r="QZG13" s="60"/>
      <c r="QZH13" s="60"/>
      <c r="QZI13" s="60"/>
      <c r="QZJ13" s="60"/>
      <c r="QZK13" s="60"/>
      <c r="QZL13" s="60"/>
      <c r="QZM13" s="60"/>
      <c r="QZN13" s="60"/>
      <c r="QZO13" s="60"/>
      <c r="QZP13" s="60"/>
      <c r="QZQ13" s="60"/>
      <c r="QZR13" s="60"/>
      <c r="QZS13" s="60"/>
      <c r="QZT13" s="60"/>
      <c r="QZU13" s="60"/>
      <c r="QZV13" s="60"/>
      <c r="QZW13" s="60"/>
      <c r="QZX13" s="60"/>
      <c r="QZY13" s="60"/>
      <c r="QZZ13" s="60"/>
      <c r="RAA13" s="60"/>
      <c r="RAB13" s="60"/>
      <c r="RAC13" s="60"/>
      <c r="RAD13" s="60"/>
      <c r="RAE13" s="60"/>
      <c r="RAF13" s="60"/>
      <c r="RAG13" s="60"/>
      <c r="RAH13" s="60"/>
      <c r="RAI13" s="60"/>
      <c r="RAJ13" s="60"/>
      <c r="RAK13" s="60"/>
      <c r="RAL13" s="60"/>
      <c r="RAM13" s="60"/>
      <c r="RAN13" s="60"/>
      <c r="RAO13" s="60"/>
      <c r="RAP13" s="60"/>
      <c r="RAQ13" s="60"/>
      <c r="RAR13" s="60"/>
      <c r="RAS13" s="60"/>
      <c r="RAT13" s="60"/>
      <c r="RAU13" s="60"/>
      <c r="RAV13" s="60"/>
      <c r="RAW13" s="60"/>
      <c r="RAX13" s="60"/>
      <c r="RAY13" s="60"/>
      <c r="RAZ13" s="60"/>
      <c r="RBA13" s="60"/>
      <c r="RBB13" s="60"/>
      <c r="RBC13" s="60"/>
      <c r="RBD13" s="60"/>
      <c r="RBE13" s="60"/>
      <c r="RBF13" s="60"/>
      <c r="RBG13" s="60"/>
      <c r="RBH13" s="60"/>
      <c r="RBI13" s="60"/>
      <c r="RBJ13" s="60"/>
      <c r="RBK13" s="60"/>
      <c r="RBL13" s="60"/>
      <c r="RBM13" s="60"/>
      <c r="RBN13" s="60"/>
      <c r="RBO13" s="60"/>
      <c r="RBP13" s="60"/>
      <c r="RBQ13" s="60"/>
      <c r="RBR13" s="60"/>
      <c r="RBS13" s="60"/>
      <c r="RBT13" s="60"/>
      <c r="RBU13" s="60"/>
      <c r="RBV13" s="60"/>
      <c r="RBW13" s="60"/>
      <c r="RBX13" s="60"/>
      <c r="RBY13" s="60"/>
      <c r="RBZ13" s="60"/>
      <c r="RCA13" s="60"/>
      <c r="RCB13" s="60"/>
      <c r="RCC13" s="60"/>
      <c r="RCD13" s="60"/>
      <c r="RCE13" s="60"/>
      <c r="RCF13" s="60"/>
      <c r="RCG13" s="60"/>
      <c r="RCH13" s="60"/>
      <c r="RCI13" s="60"/>
      <c r="RCJ13" s="60"/>
      <c r="RCK13" s="60"/>
      <c r="RCL13" s="60"/>
      <c r="RCM13" s="60"/>
      <c r="RCN13" s="60"/>
      <c r="RCO13" s="60"/>
      <c r="RCP13" s="60"/>
      <c r="RCQ13" s="60"/>
      <c r="RCR13" s="60"/>
      <c r="RCS13" s="60"/>
      <c r="RCT13" s="60"/>
      <c r="RCU13" s="60"/>
      <c r="RCV13" s="60"/>
      <c r="RCW13" s="60"/>
      <c r="RCX13" s="60"/>
      <c r="RCY13" s="60"/>
      <c r="RCZ13" s="60"/>
      <c r="RDA13" s="60"/>
      <c r="RDB13" s="60"/>
      <c r="RDC13" s="60"/>
      <c r="RDD13" s="60"/>
      <c r="RDE13" s="60"/>
      <c r="RDF13" s="60"/>
      <c r="RDG13" s="60"/>
      <c r="RDH13" s="60"/>
      <c r="RDI13" s="60"/>
      <c r="RDJ13" s="60"/>
      <c r="RDK13" s="60"/>
      <c r="RDL13" s="60"/>
      <c r="RDM13" s="60"/>
      <c r="RDN13" s="60"/>
      <c r="RDO13" s="60"/>
      <c r="RDP13" s="60"/>
      <c r="RDQ13" s="60"/>
      <c r="RDR13" s="60"/>
      <c r="RDS13" s="60"/>
      <c r="RDT13" s="60"/>
      <c r="RDU13" s="60"/>
      <c r="RDV13" s="60"/>
      <c r="RDW13" s="60"/>
      <c r="RDX13" s="60"/>
      <c r="RDY13" s="60"/>
      <c r="RDZ13" s="60"/>
      <c r="REA13" s="60"/>
      <c r="REB13" s="60"/>
      <c r="REC13" s="60"/>
      <c r="RED13" s="60"/>
      <c r="REE13" s="60"/>
      <c r="REF13" s="60"/>
      <c r="REG13" s="60"/>
      <c r="REH13" s="60"/>
      <c r="REI13" s="60"/>
      <c r="REJ13" s="60"/>
      <c r="REK13" s="60"/>
      <c r="REL13" s="60"/>
      <c r="REM13" s="60"/>
      <c r="REN13" s="60"/>
      <c r="REO13" s="60"/>
      <c r="REP13" s="60"/>
      <c r="REQ13" s="60"/>
      <c r="RER13" s="60"/>
      <c r="RES13" s="60"/>
      <c r="RET13" s="60"/>
      <c r="REU13" s="60"/>
      <c r="REV13" s="60"/>
      <c r="REW13" s="60"/>
      <c r="REX13" s="60"/>
      <c r="REY13" s="60"/>
      <c r="REZ13" s="60"/>
      <c r="RFA13" s="60"/>
      <c r="RFB13" s="60"/>
      <c r="RFC13" s="60"/>
      <c r="RFD13" s="60"/>
      <c r="RFE13" s="60"/>
      <c r="RFF13" s="60"/>
      <c r="RFG13" s="60"/>
      <c r="RFH13" s="60"/>
      <c r="RFI13" s="60"/>
      <c r="RFJ13" s="60"/>
      <c r="RFK13" s="60"/>
      <c r="RFL13" s="60"/>
      <c r="RFM13" s="60"/>
      <c r="RFN13" s="60"/>
      <c r="RFO13" s="60"/>
      <c r="RFP13" s="60"/>
      <c r="RFQ13" s="60"/>
      <c r="RFR13" s="60"/>
      <c r="RFS13" s="60"/>
      <c r="RFT13" s="60"/>
      <c r="RFU13" s="60"/>
      <c r="RFV13" s="60"/>
      <c r="RFW13" s="60"/>
      <c r="RFX13" s="60"/>
      <c r="RFY13" s="60"/>
      <c r="RFZ13" s="60"/>
      <c r="RGA13" s="60"/>
      <c r="RGB13" s="60"/>
      <c r="RGC13" s="60"/>
      <c r="RGD13" s="60"/>
      <c r="RGE13" s="60"/>
      <c r="RGF13" s="60"/>
      <c r="RGG13" s="60"/>
      <c r="RGH13" s="60"/>
      <c r="RGI13" s="60"/>
      <c r="RGJ13" s="60"/>
      <c r="RGK13" s="60"/>
      <c r="RGL13" s="60"/>
      <c r="RGM13" s="60"/>
      <c r="RGN13" s="60"/>
      <c r="RGO13" s="60"/>
      <c r="RGP13" s="60"/>
      <c r="RGQ13" s="60"/>
      <c r="RGR13" s="60"/>
      <c r="RGS13" s="60"/>
      <c r="RGT13" s="60"/>
      <c r="RGU13" s="60"/>
      <c r="RGV13" s="60"/>
      <c r="RGW13" s="60"/>
      <c r="RGX13" s="60"/>
      <c r="RGY13" s="60"/>
      <c r="RGZ13" s="60"/>
      <c r="RHA13" s="60"/>
      <c r="RHB13" s="60"/>
      <c r="RHC13" s="60"/>
      <c r="RHD13" s="60"/>
      <c r="RHE13" s="60"/>
      <c r="RHF13" s="60"/>
      <c r="RHG13" s="60"/>
      <c r="RHH13" s="60"/>
      <c r="RHI13" s="60"/>
      <c r="RHJ13" s="60"/>
      <c r="RHK13" s="60"/>
      <c r="RHL13" s="60"/>
      <c r="RHM13" s="60"/>
      <c r="RHN13" s="60"/>
      <c r="RHO13" s="60"/>
      <c r="RHP13" s="60"/>
      <c r="RHQ13" s="60"/>
      <c r="RHR13" s="60"/>
      <c r="RHS13" s="60"/>
      <c r="RHT13" s="60"/>
      <c r="RHU13" s="60"/>
      <c r="RHV13" s="60"/>
      <c r="RHW13" s="60"/>
      <c r="RHX13" s="60"/>
      <c r="RHY13" s="60"/>
      <c r="RHZ13" s="60"/>
      <c r="RIA13" s="60"/>
      <c r="RIB13" s="60"/>
      <c r="RIC13" s="60"/>
      <c r="RID13" s="60"/>
      <c r="RIE13" s="60"/>
      <c r="RIF13" s="60"/>
      <c r="RIG13" s="60"/>
      <c r="RIH13" s="60"/>
      <c r="RII13" s="60"/>
      <c r="RIJ13" s="60"/>
      <c r="RIK13" s="60"/>
      <c r="RIL13" s="60"/>
      <c r="RIM13" s="60"/>
      <c r="RIN13" s="60"/>
      <c r="RIO13" s="60"/>
      <c r="RIP13" s="60"/>
      <c r="RIQ13" s="60"/>
      <c r="RIR13" s="60"/>
      <c r="RIS13" s="60"/>
      <c r="RIT13" s="60"/>
      <c r="RIU13" s="60"/>
      <c r="RIV13" s="60"/>
      <c r="RIW13" s="60"/>
      <c r="RIX13" s="60"/>
      <c r="RIY13" s="60"/>
      <c r="RIZ13" s="60"/>
      <c r="RJA13" s="60"/>
      <c r="RJB13" s="60"/>
      <c r="RJC13" s="60"/>
      <c r="RJD13" s="60"/>
      <c r="RJE13" s="60"/>
      <c r="RJF13" s="60"/>
      <c r="RJG13" s="60"/>
      <c r="RJH13" s="60"/>
      <c r="RJI13" s="60"/>
      <c r="RJJ13" s="60"/>
      <c r="RJK13" s="60"/>
      <c r="RJL13" s="60"/>
      <c r="RJM13" s="60"/>
      <c r="RJN13" s="60"/>
      <c r="RJO13" s="60"/>
      <c r="RJP13" s="60"/>
      <c r="RJQ13" s="60"/>
      <c r="RJR13" s="60"/>
      <c r="RJS13" s="60"/>
      <c r="RJT13" s="60"/>
      <c r="RJU13" s="60"/>
      <c r="RJV13" s="60"/>
      <c r="RJW13" s="60"/>
      <c r="RJX13" s="60"/>
      <c r="RJY13" s="60"/>
      <c r="RJZ13" s="60"/>
      <c r="RKA13" s="60"/>
      <c r="RKB13" s="60"/>
      <c r="RKC13" s="60"/>
      <c r="RKD13" s="60"/>
      <c r="RKE13" s="60"/>
      <c r="RKF13" s="60"/>
      <c r="RKG13" s="60"/>
      <c r="RKH13" s="60"/>
      <c r="RKI13" s="60"/>
      <c r="RKJ13" s="60"/>
      <c r="RKK13" s="60"/>
      <c r="RKL13" s="60"/>
      <c r="RKM13" s="60"/>
      <c r="RKN13" s="60"/>
      <c r="RKO13" s="60"/>
      <c r="RKP13" s="60"/>
      <c r="RKQ13" s="60"/>
      <c r="RKR13" s="60"/>
      <c r="RKS13" s="60"/>
      <c r="RKT13" s="60"/>
      <c r="RKU13" s="60"/>
      <c r="RKV13" s="60"/>
      <c r="RKW13" s="60"/>
      <c r="RKX13" s="60"/>
      <c r="RKY13" s="60"/>
      <c r="RKZ13" s="60"/>
      <c r="RLA13" s="60"/>
      <c r="RLB13" s="60"/>
      <c r="RLC13" s="60"/>
      <c r="RLD13" s="60"/>
      <c r="RLE13" s="60"/>
      <c r="RLF13" s="60"/>
      <c r="RLG13" s="60"/>
      <c r="RLH13" s="60"/>
      <c r="RLI13" s="60"/>
      <c r="RLJ13" s="60"/>
      <c r="RLK13" s="60"/>
      <c r="RLL13" s="60"/>
      <c r="RLM13" s="60"/>
      <c r="RLN13" s="60"/>
      <c r="RLO13" s="60"/>
      <c r="RLP13" s="60"/>
      <c r="RLQ13" s="60"/>
      <c r="RLR13" s="60"/>
      <c r="RLS13" s="60"/>
      <c r="RLT13" s="60"/>
      <c r="RLU13" s="60"/>
      <c r="RLV13" s="60"/>
      <c r="RLW13" s="60"/>
      <c r="RLX13" s="60"/>
      <c r="RLY13" s="60"/>
      <c r="RLZ13" s="60"/>
      <c r="RMA13" s="60"/>
      <c r="RMB13" s="60"/>
      <c r="RMC13" s="60"/>
      <c r="RMD13" s="60"/>
      <c r="RME13" s="60"/>
      <c r="RMF13" s="60"/>
      <c r="RMG13" s="60"/>
      <c r="RMH13" s="60"/>
      <c r="RMI13" s="60"/>
      <c r="RMJ13" s="60"/>
      <c r="RMK13" s="60"/>
      <c r="RML13" s="60"/>
      <c r="RMM13" s="60"/>
      <c r="RMN13" s="60"/>
      <c r="RMO13" s="60"/>
      <c r="RMP13" s="60"/>
      <c r="RMQ13" s="60"/>
      <c r="RMR13" s="60"/>
      <c r="RMS13" s="60"/>
      <c r="RMT13" s="60"/>
      <c r="RMU13" s="60"/>
      <c r="RMV13" s="60"/>
      <c r="RMW13" s="60"/>
      <c r="RMX13" s="60"/>
      <c r="RMY13" s="60"/>
      <c r="RMZ13" s="60"/>
      <c r="RNA13" s="60"/>
      <c r="RNB13" s="60"/>
      <c r="RNC13" s="60"/>
      <c r="RND13" s="60"/>
      <c r="RNE13" s="60"/>
      <c r="RNF13" s="60"/>
      <c r="RNG13" s="60"/>
      <c r="RNH13" s="60"/>
      <c r="RNI13" s="60"/>
      <c r="RNJ13" s="60"/>
      <c r="RNK13" s="60"/>
      <c r="RNL13" s="60"/>
      <c r="RNM13" s="60"/>
      <c r="RNN13" s="60"/>
      <c r="RNO13" s="60"/>
      <c r="RNP13" s="60"/>
      <c r="RNQ13" s="60"/>
      <c r="RNR13" s="60"/>
      <c r="RNS13" s="60"/>
      <c r="RNT13" s="60"/>
      <c r="RNU13" s="60"/>
      <c r="RNV13" s="60"/>
      <c r="RNW13" s="60"/>
      <c r="RNX13" s="60"/>
      <c r="RNY13" s="60"/>
      <c r="RNZ13" s="60"/>
      <c r="ROA13" s="60"/>
      <c r="ROB13" s="60"/>
      <c r="ROC13" s="60"/>
      <c r="ROD13" s="60"/>
      <c r="ROE13" s="60"/>
      <c r="ROF13" s="60"/>
      <c r="ROG13" s="60"/>
      <c r="ROH13" s="60"/>
      <c r="ROI13" s="60"/>
      <c r="ROJ13" s="60"/>
      <c r="ROK13" s="60"/>
      <c r="ROL13" s="60"/>
      <c r="ROM13" s="60"/>
      <c r="RON13" s="60"/>
      <c r="ROO13" s="60"/>
      <c r="ROP13" s="60"/>
      <c r="ROQ13" s="60"/>
      <c r="ROR13" s="60"/>
      <c r="ROS13" s="60"/>
      <c r="ROT13" s="60"/>
      <c r="ROU13" s="60"/>
      <c r="ROV13" s="60"/>
      <c r="ROW13" s="60"/>
      <c r="ROX13" s="60"/>
      <c r="ROY13" s="60"/>
      <c r="ROZ13" s="60"/>
      <c r="RPA13" s="60"/>
      <c r="RPB13" s="60"/>
      <c r="RPC13" s="60"/>
      <c r="RPD13" s="60"/>
      <c r="RPE13" s="60"/>
      <c r="RPF13" s="60"/>
      <c r="RPG13" s="60"/>
      <c r="RPH13" s="60"/>
      <c r="RPI13" s="60"/>
      <c r="RPJ13" s="60"/>
      <c r="RPK13" s="60"/>
      <c r="RPL13" s="60"/>
      <c r="RPM13" s="60"/>
      <c r="RPN13" s="60"/>
      <c r="RPO13" s="60"/>
      <c r="RPP13" s="60"/>
      <c r="RPQ13" s="60"/>
      <c r="RPR13" s="60"/>
      <c r="RPS13" s="60"/>
      <c r="RPT13" s="60"/>
      <c r="RPU13" s="60"/>
      <c r="RPV13" s="60"/>
      <c r="RPW13" s="60"/>
      <c r="RPX13" s="60"/>
      <c r="RPY13" s="60"/>
      <c r="RPZ13" s="60"/>
      <c r="RQA13" s="60"/>
      <c r="RQB13" s="60"/>
      <c r="RQC13" s="60"/>
      <c r="RQD13" s="60"/>
      <c r="RQE13" s="60"/>
      <c r="RQF13" s="60"/>
      <c r="RQG13" s="60"/>
      <c r="RQH13" s="60"/>
      <c r="RQI13" s="60"/>
      <c r="RQJ13" s="60"/>
      <c r="RQK13" s="60"/>
      <c r="RQL13" s="60"/>
      <c r="RQM13" s="60"/>
      <c r="RQN13" s="60"/>
      <c r="RQO13" s="60"/>
      <c r="RQP13" s="60"/>
      <c r="RQQ13" s="60"/>
      <c r="RQR13" s="60"/>
      <c r="RQS13" s="60"/>
      <c r="RQT13" s="60"/>
      <c r="RQU13" s="60"/>
      <c r="RQV13" s="60"/>
      <c r="RQW13" s="60"/>
      <c r="RQX13" s="60"/>
      <c r="RQY13" s="60"/>
      <c r="RQZ13" s="60"/>
      <c r="RRA13" s="60"/>
      <c r="RRB13" s="60"/>
      <c r="RRC13" s="60"/>
      <c r="RRD13" s="60"/>
      <c r="RRE13" s="60"/>
      <c r="RRF13" s="60"/>
      <c r="RRG13" s="60"/>
      <c r="RRH13" s="60"/>
      <c r="RRI13" s="60"/>
      <c r="RRJ13" s="60"/>
      <c r="RRK13" s="60"/>
      <c r="RRL13" s="60"/>
      <c r="RRM13" s="60"/>
      <c r="RRN13" s="60"/>
      <c r="RRO13" s="60"/>
      <c r="RRP13" s="60"/>
      <c r="RRQ13" s="60"/>
      <c r="RRR13" s="60"/>
      <c r="RRS13" s="60"/>
      <c r="RRT13" s="60"/>
      <c r="RRU13" s="60"/>
      <c r="RRV13" s="60"/>
      <c r="RRW13" s="60"/>
      <c r="RRX13" s="60"/>
      <c r="RRY13" s="60"/>
      <c r="RRZ13" s="60"/>
      <c r="RSA13" s="60"/>
      <c r="RSB13" s="60"/>
      <c r="RSC13" s="60"/>
      <c r="RSD13" s="60"/>
      <c r="RSE13" s="60"/>
      <c r="RSF13" s="60"/>
      <c r="RSG13" s="60"/>
      <c r="RSH13" s="60"/>
      <c r="RSI13" s="60"/>
      <c r="RSJ13" s="60"/>
      <c r="RSK13" s="60"/>
      <c r="RSL13" s="60"/>
      <c r="RSM13" s="60"/>
      <c r="RSN13" s="60"/>
      <c r="RSO13" s="60"/>
      <c r="RSP13" s="60"/>
      <c r="RSQ13" s="60"/>
      <c r="RSR13" s="60"/>
      <c r="RSS13" s="60"/>
      <c r="RST13" s="60"/>
      <c r="RSU13" s="60"/>
      <c r="RSV13" s="60"/>
      <c r="RSW13" s="60"/>
      <c r="RSX13" s="60"/>
      <c r="RSY13" s="60"/>
      <c r="RSZ13" s="60"/>
      <c r="RTA13" s="60"/>
      <c r="RTB13" s="60"/>
      <c r="RTC13" s="60"/>
      <c r="RTD13" s="60"/>
      <c r="RTE13" s="60"/>
      <c r="RTF13" s="60"/>
      <c r="RTG13" s="60"/>
      <c r="RTH13" s="60"/>
      <c r="RTI13" s="60"/>
      <c r="RTJ13" s="60"/>
      <c r="RTK13" s="60"/>
      <c r="RTL13" s="60"/>
      <c r="RTM13" s="60"/>
      <c r="RTN13" s="60"/>
      <c r="RTO13" s="60"/>
      <c r="RTP13" s="60"/>
      <c r="RTQ13" s="60"/>
      <c r="RTR13" s="60"/>
      <c r="RTS13" s="60"/>
      <c r="RTT13" s="60"/>
      <c r="RTU13" s="60"/>
      <c r="RTV13" s="60"/>
      <c r="RTW13" s="60"/>
      <c r="RTX13" s="60"/>
      <c r="RTY13" s="60"/>
      <c r="RTZ13" s="60"/>
      <c r="RUA13" s="60"/>
      <c r="RUB13" s="60"/>
      <c r="RUC13" s="60"/>
      <c r="RUD13" s="60"/>
      <c r="RUE13" s="60"/>
      <c r="RUF13" s="60"/>
      <c r="RUG13" s="60"/>
      <c r="RUH13" s="60"/>
      <c r="RUI13" s="60"/>
      <c r="RUJ13" s="60"/>
      <c r="RUK13" s="60"/>
      <c r="RUL13" s="60"/>
      <c r="RUM13" s="60"/>
      <c r="RUN13" s="60"/>
      <c r="RUO13" s="60"/>
      <c r="RUP13" s="60"/>
      <c r="RUQ13" s="60"/>
      <c r="RUR13" s="60"/>
      <c r="RUS13" s="60"/>
      <c r="RUT13" s="60"/>
      <c r="RUU13" s="60"/>
      <c r="RUV13" s="60"/>
      <c r="RUW13" s="60"/>
      <c r="RUX13" s="60"/>
      <c r="RUY13" s="60"/>
      <c r="RUZ13" s="60"/>
      <c r="RVA13" s="60"/>
      <c r="RVB13" s="60"/>
      <c r="RVC13" s="60"/>
      <c r="RVD13" s="60"/>
      <c r="RVE13" s="60"/>
      <c r="RVF13" s="60"/>
      <c r="RVG13" s="60"/>
      <c r="RVH13" s="60"/>
      <c r="RVI13" s="60"/>
      <c r="RVJ13" s="60"/>
      <c r="RVK13" s="60"/>
      <c r="RVL13" s="60"/>
      <c r="RVM13" s="60"/>
      <c r="RVN13" s="60"/>
      <c r="RVO13" s="60"/>
      <c r="RVP13" s="60"/>
      <c r="RVQ13" s="60"/>
      <c r="RVR13" s="60"/>
      <c r="RVS13" s="60"/>
      <c r="RVT13" s="60"/>
      <c r="RVU13" s="60"/>
      <c r="RVV13" s="60"/>
      <c r="RVW13" s="60"/>
      <c r="RVX13" s="60"/>
      <c r="RVY13" s="60"/>
      <c r="RVZ13" s="60"/>
      <c r="RWA13" s="60"/>
      <c r="RWB13" s="60"/>
      <c r="RWC13" s="60"/>
      <c r="RWD13" s="60"/>
      <c r="RWE13" s="60"/>
      <c r="RWF13" s="60"/>
      <c r="RWG13" s="60"/>
      <c r="RWH13" s="60"/>
      <c r="RWI13" s="60"/>
      <c r="RWJ13" s="60"/>
      <c r="RWK13" s="60"/>
      <c r="RWL13" s="60"/>
      <c r="RWM13" s="60"/>
      <c r="RWN13" s="60"/>
      <c r="RWO13" s="60"/>
      <c r="RWP13" s="60"/>
      <c r="RWQ13" s="60"/>
      <c r="RWR13" s="60"/>
      <c r="RWS13" s="60"/>
      <c r="RWT13" s="60"/>
      <c r="RWU13" s="60"/>
      <c r="RWV13" s="60"/>
      <c r="RWW13" s="60"/>
      <c r="RWX13" s="60"/>
      <c r="RWY13" s="60"/>
      <c r="RWZ13" s="60"/>
      <c r="RXA13" s="60"/>
      <c r="RXB13" s="60"/>
      <c r="RXC13" s="60"/>
      <c r="RXD13" s="60"/>
      <c r="RXE13" s="60"/>
      <c r="RXF13" s="60"/>
      <c r="RXG13" s="60"/>
      <c r="RXH13" s="60"/>
      <c r="RXI13" s="60"/>
      <c r="RXJ13" s="60"/>
      <c r="RXK13" s="60"/>
      <c r="RXL13" s="60"/>
      <c r="RXM13" s="60"/>
      <c r="RXN13" s="60"/>
      <c r="RXO13" s="60"/>
      <c r="RXP13" s="60"/>
      <c r="RXQ13" s="60"/>
      <c r="RXR13" s="60"/>
      <c r="RXS13" s="60"/>
      <c r="RXT13" s="60"/>
      <c r="RXU13" s="60"/>
      <c r="RXV13" s="60"/>
      <c r="RXW13" s="60"/>
      <c r="RXX13" s="60"/>
      <c r="RXY13" s="60"/>
      <c r="RXZ13" s="60"/>
      <c r="RYA13" s="60"/>
      <c r="RYB13" s="60"/>
      <c r="RYC13" s="60"/>
      <c r="RYD13" s="60"/>
      <c r="RYE13" s="60"/>
      <c r="RYF13" s="60"/>
      <c r="RYG13" s="60"/>
      <c r="RYH13" s="60"/>
      <c r="RYI13" s="60"/>
      <c r="RYJ13" s="60"/>
      <c r="RYK13" s="60"/>
      <c r="RYL13" s="60"/>
      <c r="RYM13" s="60"/>
      <c r="RYN13" s="60"/>
      <c r="RYO13" s="60"/>
      <c r="RYP13" s="60"/>
      <c r="RYQ13" s="60"/>
      <c r="RYR13" s="60"/>
      <c r="RYS13" s="60"/>
      <c r="RYT13" s="60"/>
      <c r="RYU13" s="60"/>
      <c r="RYV13" s="60"/>
      <c r="RYW13" s="60"/>
      <c r="RYX13" s="60"/>
      <c r="RYY13" s="60"/>
      <c r="RYZ13" s="60"/>
      <c r="RZA13" s="60"/>
      <c r="RZB13" s="60"/>
      <c r="RZC13" s="60"/>
      <c r="RZD13" s="60"/>
      <c r="RZE13" s="60"/>
      <c r="RZF13" s="60"/>
      <c r="RZG13" s="60"/>
      <c r="RZH13" s="60"/>
      <c r="RZI13" s="60"/>
      <c r="RZJ13" s="60"/>
      <c r="RZK13" s="60"/>
      <c r="RZL13" s="60"/>
      <c r="RZM13" s="60"/>
      <c r="RZN13" s="60"/>
      <c r="RZO13" s="60"/>
      <c r="RZP13" s="60"/>
      <c r="RZQ13" s="60"/>
      <c r="RZR13" s="60"/>
      <c r="RZS13" s="60"/>
      <c r="RZT13" s="60"/>
      <c r="RZU13" s="60"/>
      <c r="RZV13" s="60"/>
      <c r="RZW13" s="60"/>
      <c r="RZX13" s="60"/>
      <c r="RZY13" s="60"/>
      <c r="RZZ13" s="60"/>
      <c r="SAA13" s="60"/>
      <c r="SAB13" s="60"/>
      <c r="SAC13" s="60"/>
      <c r="SAD13" s="60"/>
      <c r="SAE13" s="60"/>
      <c r="SAF13" s="60"/>
      <c r="SAG13" s="60"/>
      <c r="SAH13" s="60"/>
      <c r="SAI13" s="60"/>
      <c r="SAJ13" s="60"/>
      <c r="SAK13" s="60"/>
      <c r="SAL13" s="60"/>
      <c r="SAM13" s="60"/>
      <c r="SAN13" s="60"/>
      <c r="SAO13" s="60"/>
      <c r="SAP13" s="60"/>
      <c r="SAQ13" s="60"/>
      <c r="SAR13" s="60"/>
      <c r="SAS13" s="60"/>
      <c r="SAT13" s="60"/>
      <c r="SAU13" s="60"/>
      <c r="SAV13" s="60"/>
      <c r="SAW13" s="60"/>
      <c r="SAX13" s="60"/>
      <c r="SAY13" s="60"/>
      <c r="SAZ13" s="60"/>
      <c r="SBA13" s="60"/>
      <c r="SBB13" s="60"/>
      <c r="SBC13" s="60"/>
      <c r="SBD13" s="60"/>
      <c r="SBE13" s="60"/>
      <c r="SBF13" s="60"/>
      <c r="SBG13" s="60"/>
      <c r="SBH13" s="60"/>
      <c r="SBI13" s="60"/>
      <c r="SBJ13" s="60"/>
      <c r="SBK13" s="60"/>
      <c r="SBL13" s="60"/>
      <c r="SBM13" s="60"/>
      <c r="SBN13" s="60"/>
      <c r="SBO13" s="60"/>
      <c r="SBP13" s="60"/>
      <c r="SBQ13" s="60"/>
      <c r="SBR13" s="60"/>
      <c r="SBS13" s="60"/>
      <c r="SBT13" s="60"/>
      <c r="SBU13" s="60"/>
      <c r="SBV13" s="60"/>
      <c r="SBW13" s="60"/>
      <c r="SBX13" s="60"/>
      <c r="SBY13" s="60"/>
      <c r="SBZ13" s="60"/>
      <c r="SCA13" s="60"/>
      <c r="SCB13" s="60"/>
      <c r="SCC13" s="60"/>
      <c r="SCD13" s="60"/>
      <c r="SCE13" s="60"/>
      <c r="SCF13" s="60"/>
      <c r="SCG13" s="60"/>
      <c r="SCH13" s="60"/>
      <c r="SCI13" s="60"/>
      <c r="SCJ13" s="60"/>
      <c r="SCK13" s="60"/>
      <c r="SCL13" s="60"/>
      <c r="SCM13" s="60"/>
      <c r="SCN13" s="60"/>
      <c r="SCO13" s="60"/>
      <c r="SCP13" s="60"/>
      <c r="SCQ13" s="60"/>
      <c r="SCR13" s="60"/>
      <c r="SCS13" s="60"/>
      <c r="SCT13" s="60"/>
      <c r="SCU13" s="60"/>
      <c r="SCV13" s="60"/>
      <c r="SCW13" s="60"/>
      <c r="SCX13" s="60"/>
      <c r="SCY13" s="60"/>
      <c r="SCZ13" s="60"/>
      <c r="SDA13" s="60"/>
      <c r="SDB13" s="60"/>
      <c r="SDC13" s="60"/>
      <c r="SDD13" s="60"/>
      <c r="SDE13" s="60"/>
      <c r="SDF13" s="60"/>
      <c r="SDG13" s="60"/>
      <c r="SDH13" s="60"/>
      <c r="SDI13" s="60"/>
      <c r="SDJ13" s="60"/>
      <c r="SDK13" s="60"/>
      <c r="SDL13" s="60"/>
      <c r="SDM13" s="60"/>
      <c r="SDN13" s="60"/>
      <c r="SDO13" s="60"/>
      <c r="SDP13" s="60"/>
      <c r="SDQ13" s="60"/>
      <c r="SDR13" s="60"/>
      <c r="SDS13" s="60"/>
      <c r="SDT13" s="60"/>
      <c r="SDU13" s="60"/>
      <c r="SDV13" s="60"/>
      <c r="SDW13" s="60"/>
      <c r="SDX13" s="60"/>
      <c r="SDY13" s="60"/>
      <c r="SDZ13" s="60"/>
      <c r="SEA13" s="60"/>
      <c r="SEB13" s="60"/>
      <c r="SEC13" s="60"/>
      <c r="SED13" s="60"/>
      <c r="SEE13" s="60"/>
      <c r="SEF13" s="60"/>
      <c r="SEG13" s="60"/>
      <c r="SEH13" s="60"/>
      <c r="SEI13" s="60"/>
      <c r="SEJ13" s="60"/>
      <c r="SEK13" s="60"/>
      <c r="SEL13" s="60"/>
      <c r="SEM13" s="60"/>
      <c r="SEN13" s="60"/>
      <c r="SEO13" s="60"/>
      <c r="SEP13" s="60"/>
      <c r="SEQ13" s="60"/>
      <c r="SER13" s="60"/>
      <c r="SES13" s="60"/>
      <c r="SET13" s="60"/>
      <c r="SEU13" s="60"/>
      <c r="SEV13" s="60"/>
      <c r="SEW13" s="60"/>
      <c r="SEX13" s="60"/>
      <c r="SEY13" s="60"/>
      <c r="SEZ13" s="60"/>
      <c r="SFA13" s="60"/>
      <c r="SFB13" s="60"/>
      <c r="SFC13" s="60"/>
      <c r="SFD13" s="60"/>
      <c r="SFE13" s="60"/>
      <c r="SFF13" s="60"/>
      <c r="SFG13" s="60"/>
      <c r="SFH13" s="60"/>
      <c r="SFI13" s="60"/>
      <c r="SFJ13" s="60"/>
      <c r="SFK13" s="60"/>
      <c r="SFL13" s="60"/>
      <c r="SFM13" s="60"/>
      <c r="SFN13" s="60"/>
      <c r="SFO13" s="60"/>
      <c r="SFP13" s="60"/>
      <c r="SFQ13" s="60"/>
      <c r="SFR13" s="60"/>
      <c r="SFS13" s="60"/>
      <c r="SFT13" s="60"/>
      <c r="SFU13" s="60"/>
      <c r="SFV13" s="60"/>
      <c r="SFW13" s="60"/>
      <c r="SFX13" s="60"/>
      <c r="SFY13" s="60"/>
      <c r="SFZ13" s="60"/>
      <c r="SGA13" s="60"/>
      <c r="SGB13" s="60"/>
      <c r="SGC13" s="60"/>
      <c r="SGD13" s="60"/>
      <c r="SGE13" s="60"/>
      <c r="SGF13" s="60"/>
      <c r="SGG13" s="60"/>
      <c r="SGH13" s="60"/>
      <c r="SGI13" s="60"/>
      <c r="SGJ13" s="60"/>
      <c r="SGK13" s="60"/>
      <c r="SGL13" s="60"/>
      <c r="SGM13" s="60"/>
      <c r="SGN13" s="60"/>
      <c r="SGO13" s="60"/>
      <c r="SGP13" s="60"/>
      <c r="SGQ13" s="60"/>
      <c r="SGR13" s="60"/>
      <c r="SGS13" s="60"/>
      <c r="SGT13" s="60"/>
      <c r="SGU13" s="60"/>
      <c r="SGV13" s="60"/>
      <c r="SGW13" s="60"/>
      <c r="SGX13" s="60"/>
      <c r="SGY13" s="60"/>
      <c r="SGZ13" s="60"/>
      <c r="SHA13" s="60"/>
      <c r="SHB13" s="60"/>
      <c r="SHC13" s="60"/>
      <c r="SHD13" s="60"/>
      <c r="SHE13" s="60"/>
      <c r="SHF13" s="60"/>
      <c r="SHG13" s="60"/>
      <c r="SHH13" s="60"/>
      <c r="SHI13" s="60"/>
      <c r="SHJ13" s="60"/>
      <c r="SHK13" s="60"/>
      <c r="SHL13" s="60"/>
      <c r="SHM13" s="60"/>
      <c r="SHN13" s="60"/>
      <c r="SHO13" s="60"/>
      <c r="SHP13" s="60"/>
      <c r="SHQ13" s="60"/>
      <c r="SHR13" s="60"/>
      <c r="SHS13" s="60"/>
      <c r="SHT13" s="60"/>
      <c r="SHU13" s="60"/>
      <c r="SHV13" s="60"/>
      <c r="SHW13" s="60"/>
      <c r="SHX13" s="60"/>
      <c r="SHY13" s="60"/>
      <c r="SHZ13" s="60"/>
      <c r="SIA13" s="60"/>
      <c r="SIB13" s="60"/>
      <c r="SIC13" s="60"/>
      <c r="SID13" s="60"/>
      <c r="SIE13" s="60"/>
      <c r="SIF13" s="60"/>
      <c r="SIG13" s="60"/>
      <c r="SIH13" s="60"/>
      <c r="SII13" s="60"/>
      <c r="SIJ13" s="60"/>
      <c r="SIK13" s="60"/>
      <c r="SIL13" s="60"/>
      <c r="SIM13" s="60"/>
      <c r="SIN13" s="60"/>
      <c r="SIO13" s="60"/>
      <c r="SIP13" s="60"/>
      <c r="SIQ13" s="60"/>
      <c r="SIR13" s="60"/>
      <c r="SIS13" s="60"/>
      <c r="SIT13" s="60"/>
      <c r="SIU13" s="60"/>
      <c r="SIV13" s="60"/>
      <c r="SIW13" s="60"/>
      <c r="SIX13" s="60"/>
      <c r="SIY13" s="60"/>
      <c r="SIZ13" s="60"/>
      <c r="SJA13" s="60"/>
      <c r="SJB13" s="60"/>
      <c r="SJC13" s="60"/>
      <c r="SJD13" s="60"/>
      <c r="SJE13" s="60"/>
      <c r="SJF13" s="60"/>
      <c r="SJG13" s="60"/>
      <c r="SJH13" s="60"/>
      <c r="SJI13" s="60"/>
      <c r="SJJ13" s="60"/>
      <c r="SJK13" s="60"/>
      <c r="SJL13" s="60"/>
      <c r="SJM13" s="60"/>
      <c r="SJN13" s="60"/>
      <c r="SJO13" s="60"/>
      <c r="SJP13" s="60"/>
      <c r="SJQ13" s="60"/>
      <c r="SJR13" s="60"/>
      <c r="SJS13" s="60"/>
      <c r="SJT13" s="60"/>
      <c r="SJU13" s="60"/>
      <c r="SJV13" s="60"/>
      <c r="SJW13" s="60"/>
      <c r="SJX13" s="60"/>
      <c r="SJY13" s="60"/>
      <c r="SJZ13" s="60"/>
      <c r="SKA13" s="60"/>
      <c r="SKB13" s="60"/>
      <c r="SKC13" s="60"/>
      <c r="SKD13" s="60"/>
      <c r="SKE13" s="60"/>
      <c r="SKF13" s="60"/>
      <c r="SKG13" s="60"/>
      <c r="SKH13" s="60"/>
      <c r="SKI13" s="60"/>
      <c r="SKJ13" s="60"/>
      <c r="SKK13" s="60"/>
      <c r="SKL13" s="60"/>
      <c r="SKM13" s="60"/>
      <c r="SKN13" s="60"/>
      <c r="SKO13" s="60"/>
      <c r="SKP13" s="60"/>
      <c r="SKQ13" s="60"/>
      <c r="SKR13" s="60"/>
      <c r="SKS13" s="60"/>
      <c r="SKT13" s="60"/>
      <c r="SKU13" s="60"/>
      <c r="SKV13" s="60"/>
      <c r="SKW13" s="60"/>
      <c r="SKX13" s="60"/>
      <c r="SKY13" s="60"/>
      <c r="SKZ13" s="60"/>
      <c r="SLA13" s="60"/>
      <c r="SLB13" s="60"/>
      <c r="SLC13" s="60"/>
      <c r="SLD13" s="60"/>
      <c r="SLE13" s="60"/>
      <c r="SLF13" s="60"/>
      <c r="SLG13" s="60"/>
      <c r="SLH13" s="60"/>
      <c r="SLI13" s="60"/>
      <c r="SLJ13" s="60"/>
      <c r="SLK13" s="60"/>
      <c r="SLL13" s="60"/>
      <c r="SLM13" s="60"/>
      <c r="SLN13" s="60"/>
      <c r="SLO13" s="60"/>
      <c r="SLP13" s="60"/>
      <c r="SLQ13" s="60"/>
      <c r="SLR13" s="60"/>
      <c r="SLS13" s="60"/>
      <c r="SLT13" s="60"/>
      <c r="SLU13" s="60"/>
      <c r="SLV13" s="60"/>
      <c r="SLW13" s="60"/>
      <c r="SLX13" s="60"/>
      <c r="SLY13" s="60"/>
      <c r="SLZ13" s="60"/>
      <c r="SMA13" s="60"/>
      <c r="SMB13" s="60"/>
      <c r="SMC13" s="60"/>
      <c r="SMD13" s="60"/>
      <c r="SME13" s="60"/>
      <c r="SMF13" s="60"/>
      <c r="SMG13" s="60"/>
      <c r="SMH13" s="60"/>
      <c r="SMI13" s="60"/>
      <c r="SMJ13" s="60"/>
      <c r="SMK13" s="60"/>
      <c r="SML13" s="60"/>
      <c r="SMM13" s="60"/>
      <c r="SMN13" s="60"/>
      <c r="SMO13" s="60"/>
      <c r="SMP13" s="60"/>
      <c r="SMQ13" s="60"/>
      <c r="SMR13" s="60"/>
      <c r="SMS13" s="60"/>
      <c r="SMT13" s="60"/>
      <c r="SMU13" s="60"/>
      <c r="SMV13" s="60"/>
      <c r="SMW13" s="60"/>
      <c r="SMX13" s="60"/>
      <c r="SMY13" s="60"/>
      <c r="SMZ13" s="60"/>
      <c r="SNA13" s="60"/>
      <c r="SNB13" s="60"/>
      <c r="SNC13" s="60"/>
      <c r="SND13" s="60"/>
      <c r="SNE13" s="60"/>
      <c r="SNF13" s="60"/>
      <c r="SNG13" s="60"/>
      <c r="SNH13" s="60"/>
      <c r="SNI13" s="60"/>
      <c r="SNJ13" s="60"/>
      <c r="SNK13" s="60"/>
      <c r="SNL13" s="60"/>
      <c r="SNM13" s="60"/>
      <c r="SNN13" s="60"/>
      <c r="SNO13" s="60"/>
      <c r="SNP13" s="60"/>
      <c r="SNQ13" s="60"/>
      <c r="SNR13" s="60"/>
      <c r="SNS13" s="60"/>
      <c r="SNT13" s="60"/>
      <c r="SNU13" s="60"/>
      <c r="SNV13" s="60"/>
      <c r="SNW13" s="60"/>
      <c r="SNX13" s="60"/>
      <c r="SNY13" s="60"/>
      <c r="SNZ13" s="60"/>
      <c r="SOA13" s="60"/>
      <c r="SOB13" s="60"/>
      <c r="SOC13" s="60"/>
      <c r="SOD13" s="60"/>
      <c r="SOE13" s="60"/>
      <c r="SOF13" s="60"/>
      <c r="SOG13" s="60"/>
      <c r="SOH13" s="60"/>
      <c r="SOI13" s="60"/>
      <c r="SOJ13" s="60"/>
      <c r="SOK13" s="60"/>
      <c r="SOL13" s="60"/>
      <c r="SOM13" s="60"/>
      <c r="SON13" s="60"/>
      <c r="SOO13" s="60"/>
      <c r="SOP13" s="60"/>
      <c r="SOQ13" s="60"/>
      <c r="SOR13" s="60"/>
      <c r="SOS13" s="60"/>
      <c r="SOT13" s="60"/>
      <c r="SOU13" s="60"/>
      <c r="SOV13" s="60"/>
      <c r="SOW13" s="60"/>
      <c r="SOX13" s="60"/>
      <c r="SOY13" s="60"/>
      <c r="SOZ13" s="60"/>
      <c r="SPA13" s="60"/>
      <c r="SPB13" s="60"/>
      <c r="SPC13" s="60"/>
      <c r="SPD13" s="60"/>
      <c r="SPE13" s="60"/>
      <c r="SPF13" s="60"/>
      <c r="SPG13" s="60"/>
      <c r="SPH13" s="60"/>
      <c r="SPI13" s="60"/>
      <c r="SPJ13" s="60"/>
      <c r="SPK13" s="60"/>
      <c r="SPL13" s="60"/>
      <c r="SPM13" s="60"/>
      <c r="SPN13" s="60"/>
      <c r="SPO13" s="60"/>
      <c r="SPP13" s="60"/>
      <c r="SPQ13" s="60"/>
      <c r="SPR13" s="60"/>
      <c r="SPS13" s="60"/>
      <c r="SPT13" s="60"/>
      <c r="SPU13" s="60"/>
      <c r="SPV13" s="60"/>
      <c r="SPW13" s="60"/>
      <c r="SPX13" s="60"/>
      <c r="SPY13" s="60"/>
      <c r="SPZ13" s="60"/>
      <c r="SQA13" s="60"/>
      <c r="SQB13" s="60"/>
      <c r="SQC13" s="60"/>
      <c r="SQD13" s="60"/>
      <c r="SQE13" s="60"/>
      <c r="SQF13" s="60"/>
      <c r="SQG13" s="60"/>
      <c r="SQH13" s="60"/>
      <c r="SQI13" s="60"/>
      <c r="SQJ13" s="60"/>
      <c r="SQK13" s="60"/>
      <c r="SQL13" s="60"/>
      <c r="SQM13" s="60"/>
      <c r="SQN13" s="60"/>
      <c r="SQO13" s="60"/>
      <c r="SQP13" s="60"/>
      <c r="SQQ13" s="60"/>
      <c r="SQR13" s="60"/>
      <c r="SQS13" s="60"/>
      <c r="SQT13" s="60"/>
      <c r="SQU13" s="60"/>
      <c r="SQV13" s="60"/>
      <c r="SQW13" s="60"/>
      <c r="SQX13" s="60"/>
      <c r="SQY13" s="60"/>
      <c r="SQZ13" s="60"/>
      <c r="SRA13" s="60"/>
      <c r="SRB13" s="60"/>
      <c r="SRC13" s="60"/>
      <c r="SRD13" s="60"/>
      <c r="SRE13" s="60"/>
      <c r="SRF13" s="60"/>
      <c r="SRG13" s="60"/>
      <c r="SRH13" s="60"/>
      <c r="SRI13" s="60"/>
      <c r="SRJ13" s="60"/>
      <c r="SRK13" s="60"/>
      <c r="SRL13" s="60"/>
      <c r="SRM13" s="60"/>
      <c r="SRN13" s="60"/>
      <c r="SRO13" s="60"/>
      <c r="SRP13" s="60"/>
      <c r="SRQ13" s="60"/>
      <c r="SRR13" s="60"/>
      <c r="SRS13" s="60"/>
      <c r="SRT13" s="60"/>
      <c r="SRU13" s="60"/>
      <c r="SRV13" s="60"/>
      <c r="SRW13" s="60"/>
      <c r="SRX13" s="60"/>
      <c r="SRY13" s="60"/>
      <c r="SRZ13" s="60"/>
      <c r="SSA13" s="60"/>
      <c r="SSB13" s="60"/>
      <c r="SSC13" s="60"/>
      <c r="SSD13" s="60"/>
      <c r="SSE13" s="60"/>
      <c r="SSF13" s="60"/>
      <c r="SSG13" s="60"/>
      <c r="SSH13" s="60"/>
      <c r="SSI13" s="60"/>
      <c r="SSJ13" s="60"/>
      <c r="SSK13" s="60"/>
      <c r="SSL13" s="60"/>
      <c r="SSM13" s="60"/>
      <c r="SSN13" s="60"/>
      <c r="SSO13" s="60"/>
      <c r="SSP13" s="60"/>
      <c r="SSQ13" s="60"/>
      <c r="SSR13" s="60"/>
      <c r="SSS13" s="60"/>
      <c r="SST13" s="60"/>
      <c r="SSU13" s="60"/>
      <c r="SSV13" s="60"/>
      <c r="SSW13" s="60"/>
      <c r="SSX13" s="60"/>
      <c r="SSY13" s="60"/>
      <c r="SSZ13" s="60"/>
      <c r="STA13" s="60"/>
      <c r="STB13" s="60"/>
      <c r="STC13" s="60"/>
      <c r="STD13" s="60"/>
      <c r="STE13" s="60"/>
      <c r="STF13" s="60"/>
      <c r="STG13" s="60"/>
      <c r="STH13" s="60"/>
      <c r="STI13" s="60"/>
      <c r="STJ13" s="60"/>
      <c r="STK13" s="60"/>
      <c r="STL13" s="60"/>
      <c r="STM13" s="60"/>
      <c r="STN13" s="60"/>
      <c r="STO13" s="60"/>
      <c r="STP13" s="60"/>
      <c r="STQ13" s="60"/>
      <c r="STR13" s="60"/>
      <c r="STS13" s="60"/>
      <c r="STT13" s="60"/>
      <c r="STU13" s="60"/>
      <c r="STV13" s="60"/>
      <c r="STW13" s="60"/>
      <c r="STX13" s="60"/>
      <c r="STY13" s="60"/>
      <c r="STZ13" s="60"/>
      <c r="SUA13" s="60"/>
      <c r="SUB13" s="60"/>
      <c r="SUC13" s="60"/>
      <c r="SUD13" s="60"/>
      <c r="SUE13" s="60"/>
      <c r="SUF13" s="60"/>
      <c r="SUG13" s="60"/>
      <c r="SUH13" s="60"/>
      <c r="SUI13" s="60"/>
      <c r="SUJ13" s="60"/>
      <c r="SUK13" s="60"/>
      <c r="SUL13" s="60"/>
      <c r="SUM13" s="60"/>
      <c r="SUN13" s="60"/>
      <c r="SUO13" s="60"/>
      <c r="SUP13" s="60"/>
      <c r="SUQ13" s="60"/>
      <c r="SUR13" s="60"/>
      <c r="SUS13" s="60"/>
      <c r="SUT13" s="60"/>
      <c r="SUU13" s="60"/>
      <c r="SUV13" s="60"/>
      <c r="SUW13" s="60"/>
      <c r="SUX13" s="60"/>
      <c r="SUY13" s="60"/>
      <c r="SUZ13" s="60"/>
      <c r="SVA13" s="60"/>
      <c r="SVB13" s="60"/>
      <c r="SVC13" s="60"/>
      <c r="SVD13" s="60"/>
      <c r="SVE13" s="60"/>
      <c r="SVF13" s="60"/>
      <c r="SVG13" s="60"/>
      <c r="SVH13" s="60"/>
      <c r="SVI13" s="60"/>
      <c r="SVJ13" s="60"/>
      <c r="SVK13" s="60"/>
      <c r="SVL13" s="60"/>
      <c r="SVM13" s="60"/>
      <c r="SVN13" s="60"/>
      <c r="SVO13" s="60"/>
      <c r="SVP13" s="60"/>
      <c r="SVQ13" s="60"/>
      <c r="SVR13" s="60"/>
      <c r="SVS13" s="60"/>
      <c r="SVT13" s="60"/>
      <c r="SVU13" s="60"/>
      <c r="SVV13" s="60"/>
      <c r="SVW13" s="60"/>
      <c r="SVX13" s="60"/>
      <c r="SVY13" s="60"/>
      <c r="SVZ13" s="60"/>
      <c r="SWA13" s="60"/>
      <c r="SWB13" s="60"/>
      <c r="SWC13" s="60"/>
      <c r="SWD13" s="60"/>
      <c r="SWE13" s="60"/>
      <c r="SWF13" s="60"/>
      <c r="SWG13" s="60"/>
      <c r="SWH13" s="60"/>
      <c r="SWI13" s="60"/>
      <c r="SWJ13" s="60"/>
      <c r="SWK13" s="60"/>
      <c r="SWL13" s="60"/>
      <c r="SWM13" s="60"/>
      <c r="SWN13" s="60"/>
      <c r="SWO13" s="60"/>
      <c r="SWP13" s="60"/>
      <c r="SWQ13" s="60"/>
      <c r="SWR13" s="60"/>
      <c r="SWS13" s="60"/>
      <c r="SWT13" s="60"/>
      <c r="SWU13" s="60"/>
      <c r="SWV13" s="60"/>
      <c r="SWW13" s="60"/>
      <c r="SWX13" s="60"/>
      <c r="SWY13" s="60"/>
      <c r="SWZ13" s="60"/>
      <c r="SXA13" s="60"/>
      <c r="SXB13" s="60"/>
      <c r="SXC13" s="60"/>
      <c r="SXD13" s="60"/>
      <c r="SXE13" s="60"/>
      <c r="SXF13" s="60"/>
      <c r="SXG13" s="60"/>
      <c r="SXH13" s="60"/>
      <c r="SXI13" s="60"/>
      <c r="SXJ13" s="60"/>
      <c r="SXK13" s="60"/>
      <c r="SXL13" s="60"/>
      <c r="SXM13" s="60"/>
      <c r="SXN13" s="60"/>
      <c r="SXO13" s="60"/>
      <c r="SXP13" s="60"/>
      <c r="SXQ13" s="60"/>
      <c r="SXR13" s="60"/>
      <c r="SXS13" s="60"/>
      <c r="SXT13" s="60"/>
      <c r="SXU13" s="60"/>
      <c r="SXV13" s="60"/>
      <c r="SXW13" s="60"/>
      <c r="SXX13" s="60"/>
      <c r="SXY13" s="60"/>
      <c r="SXZ13" s="60"/>
      <c r="SYA13" s="60"/>
      <c r="SYB13" s="60"/>
      <c r="SYC13" s="60"/>
      <c r="SYD13" s="60"/>
      <c r="SYE13" s="60"/>
      <c r="SYF13" s="60"/>
      <c r="SYG13" s="60"/>
      <c r="SYH13" s="60"/>
      <c r="SYI13" s="60"/>
      <c r="SYJ13" s="60"/>
      <c r="SYK13" s="60"/>
      <c r="SYL13" s="60"/>
      <c r="SYM13" s="60"/>
      <c r="SYN13" s="60"/>
      <c r="SYO13" s="60"/>
      <c r="SYP13" s="60"/>
      <c r="SYQ13" s="60"/>
      <c r="SYR13" s="60"/>
      <c r="SYS13" s="60"/>
      <c r="SYT13" s="60"/>
      <c r="SYU13" s="60"/>
      <c r="SYV13" s="60"/>
      <c r="SYW13" s="60"/>
      <c r="SYX13" s="60"/>
      <c r="SYY13" s="60"/>
      <c r="SYZ13" s="60"/>
      <c r="SZA13" s="60"/>
      <c r="SZB13" s="60"/>
      <c r="SZC13" s="60"/>
      <c r="SZD13" s="60"/>
      <c r="SZE13" s="60"/>
      <c r="SZF13" s="60"/>
      <c r="SZG13" s="60"/>
      <c r="SZH13" s="60"/>
      <c r="SZI13" s="60"/>
      <c r="SZJ13" s="60"/>
      <c r="SZK13" s="60"/>
      <c r="SZL13" s="60"/>
      <c r="SZM13" s="60"/>
      <c r="SZN13" s="60"/>
      <c r="SZO13" s="60"/>
      <c r="SZP13" s="60"/>
      <c r="SZQ13" s="60"/>
      <c r="SZR13" s="60"/>
      <c r="SZS13" s="60"/>
      <c r="SZT13" s="60"/>
      <c r="SZU13" s="60"/>
      <c r="SZV13" s="60"/>
      <c r="SZW13" s="60"/>
      <c r="SZX13" s="60"/>
      <c r="SZY13" s="60"/>
      <c r="SZZ13" s="60"/>
      <c r="TAA13" s="60"/>
      <c r="TAB13" s="60"/>
      <c r="TAC13" s="60"/>
      <c r="TAD13" s="60"/>
      <c r="TAE13" s="60"/>
      <c r="TAF13" s="60"/>
      <c r="TAG13" s="60"/>
      <c r="TAH13" s="60"/>
      <c r="TAI13" s="60"/>
      <c r="TAJ13" s="60"/>
      <c r="TAK13" s="60"/>
      <c r="TAL13" s="60"/>
      <c r="TAM13" s="60"/>
      <c r="TAN13" s="60"/>
      <c r="TAO13" s="60"/>
      <c r="TAP13" s="60"/>
      <c r="TAQ13" s="60"/>
      <c r="TAR13" s="60"/>
      <c r="TAS13" s="60"/>
      <c r="TAT13" s="60"/>
      <c r="TAU13" s="60"/>
      <c r="TAV13" s="60"/>
      <c r="TAW13" s="60"/>
      <c r="TAX13" s="60"/>
      <c r="TAY13" s="60"/>
      <c r="TAZ13" s="60"/>
      <c r="TBA13" s="60"/>
      <c r="TBB13" s="60"/>
      <c r="TBC13" s="60"/>
      <c r="TBD13" s="60"/>
      <c r="TBE13" s="60"/>
      <c r="TBF13" s="60"/>
      <c r="TBG13" s="60"/>
      <c r="TBH13" s="60"/>
      <c r="TBI13" s="60"/>
      <c r="TBJ13" s="60"/>
      <c r="TBK13" s="60"/>
      <c r="TBL13" s="60"/>
      <c r="TBM13" s="60"/>
      <c r="TBN13" s="60"/>
      <c r="TBO13" s="60"/>
      <c r="TBP13" s="60"/>
      <c r="TBQ13" s="60"/>
      <c r="TBR13" s="60"/>
      <c r="TBS13" s="60"/>
      <c r="TBT13" s="60"/>
      <c r="TBU13" s="60"/>
      <c r="TBV13" s="60"/>
      <c r="TBW13" s="60"/>
      <c r="TBX13" s="60"/>
      <c r="TBY13" s="60"/>
      <c r="TBZ13" s="60"/>
      <c r="TCA13" s="60"/>
      <c r="TCB13" s="60"/>
      <c r="TCC13" s="60"/>
      <c r="TCD13" s="60"/>
      <c r="TCE13" s="60"/>
      <c r="TCF13" s="60"/>
      <c r="TCG13" s="60"/>
      <c r="TCH13" s="60"/>
      <c r="TCI13" s="60"/>
      <c r="TCJ13" s="60"/>
      <c r="TCK13" s="60"/>
      <c r="TCL13" s="60"/>
      <c r="TCM13" s="60"/>
      <c r="TCN13" s="60"/>
      <c r="TCO13" s="60"/>
      <c r="TCP13" s="60"/>
      <c r="TCQ13" s="60"/>
      <c r="TCR13" s="60"/>
      <c r="TCS13" s="60"/>
      <c r="TCT13" s="60"/>
      <c r="TCU13" s="60"/>
      <c r="TCV13" s="60"/>
      <c r="TCW13" s="60"/>
      <c r="TCX13" s="60"/>
      <c r="TCY13" s="60"/>
      <c r="TCZ13" s="60"/>
      <c r="TDA13" s="60"/>
      <c r="TDB13" s="60"/>
      <c r="TDC13" s="60"/>
      <c r="TDD13" s="60"/>
      <c r="TDE13" s="60"/>
      <c r="TDF13" s="60"/>
      <c r="TDG13" s="60"/>
      <c r="TDH13" s="60"/>
      <c r="TDI13" s="60"/>
      <c r="TDJ13" s="60"/>
      <c r="TDK13" s="60"/>
      <c r="TDL13" s="60"/>
      <c r="TDM13" s="60"/>
      <c r="TDN13" s="60"/>
      <c r="TDO13" s="60"/>
      <c r="TDP13" s="60"/>
      <c r="TDQ13" s="60"/>
      <c r="TDR13" s="60"/>
      <c r="TDS13" s="60"/>
      <c r="TDT13" s="60"/>
      <c r="TDU13" s="60"/>
      <c r="TDV13" s="60"/>
      <c r="TDW13" s="60"/>
      <c r="TDX13" s="60"/>
      <c r="TDY13" s="60"/>
      <c r="TDZ13" s="60"/>
      <c r="TEA13" s="60"/>
      <c r="TEB13" s="60"/>
      <c r="TEC13" s="60"/>
      <c r="TED13" s="60"/>
      <c r="TEE13" s="60"/>
      <c r="TEF13" s="60"/>
      <c r="TEG13" s="60"/>
      <c r="TEH13" s="60"/>
      <c r="TEI13" s="60"/>
      <c r="TEJ13" s="60"/>
      <c r="TEK13" s="60"/>
      <c r="TEL13" s="60"/>
      <c r="TEM13" s="60"/>
      <c r="TEN13" s="60"/>
      <c r="TEO13" s="60"/>
      <c r="TEP13" s="60"/>
      <c r="TEQ13" s="60"/>
      <c r="TER13" s="60"/>
      <c r="TES13" s="60"/>
      <c r="TET13" s="60"/>
      <c r="TEU13" s="60"/>
      <c r="TEV13" s="60"/>
      <c r="TEW13" s="60"/>
      <c r="TEX13" s="60"/>
      <c r="TEY13" s="60"/>
      <c r="TEZ13" s="60"/>
      <c r="TFA13" s="60"/>
      <c r="TFB13" s="60"/>
      <c r="TFC13" s="60"/>
      <c r="TFD13" s="60"/>
      <c r="TFE13" s="60"/>
      <c r="TFF13" s="60"/>
      <c r="TFG13" s="60"/>
      <c r="TFH13" s="60"/>
      <c r="TFI13" s="60"/>
      <c r="TFJ13" s="60"/>
      <c r="TFK13" s="60"/>
      <c r="TFL13" s="60"/>
      <c r="TFM13" s="60"/>
      <c r="TFN13" s="60"/>
      <c r="TFO13" s="60"/>
      <c r="TFP13" s="60"/>
      <c r="TFQ13" s="60"/>
      <c r="TFR13" s="60"/>
      <c r="TFS13" s="60"/>
      <c r="TFT13" s="60"/>
      <c r="TFU13" s="60"/>
      <c r="TFV13" s="60"/>
      <c r="TFW13" s="60"/>
      <c r="TFX13" s="60"/>
      <c r="TFY13" s="60"/>
      <c r="TFZ13" s="60"/>
      <c r="TGA13" s="60"/>
      <c r="TGB13" s="60"/>
      <c r="TGC13" s="60"/>
      <c r="TGD13" s="60"/>
      <c r="TGE13" s="60"/>
      <c r="TGF13" s="60"/>
      <c r="TGG13" s="60"/>
      <c r="TGH13" s="60"/>
      <c r="TGI13" s="60"/>
      <c r="TGJ13" s="60"/>
      <c r="TGK13" s="60"/>
      <c r="TGL13" s="60"/>
      <c r="TGM13" s="60"/>
      <c r="TGN13" s="60"/>
      <c r="TGO13" s="60"/>
      <c r="TGP13" s="60"/>
      <c r="TGQ13" s="60"/>
      <c r="TGR13" s="60"/>
      <c r="TGS13" s="60"/>
      <c r="TGT13" s="60"/>
      <c r="TGU13" s="60"/>
      <c r="TGV13" s="60"/>
      <c r="TGW13" s="60"/>
      <c r="TGX13" s="60"/>
      <c r="TGY13" s="60"/>
      <c r="TGZ13" s="60"/>
      <c r="THA13" s="60"/>
      <c r="THB13" s="60"/>
      <c r="THC13" s="60"/>
      <c r="THD13" s="60"/>
      <c r="THE13" s="60"/>
      <c r="THF13" s="60"/>
      <c r="THG13" s="60"/>
      <c r="THH13" s="60"/>
      <c r="THI13" s="60"/>
      <c r="THJ13" s="60"/>
      <c r="THK13" s="60"/>
      <c r="THL13" s="60"/>
      <c r="THM13" s="60"/>
      <c r="THN13" s="60"/>
      <c r="THO13" s="60"/>
      <c r="THP13" s="60"/>
      <c r="THQ13" s="60"/>
      <c r="THR13" s="60"/>
      <c r="THS13" s="60"/>
      <c r="THT13" s="60"/>
      <c r="THU13" s="60"/>
      <c r="THV13" s="60"/>
      <c r="THW13" s="60"/>
      <c r="THX13" s="60"/>
      <c r="THY13" s="60"/>
      <c r="THZ13" s="60"/>
      <c r="TIA13" s="60"/>
      <c r="TIB13" s="60"/>
      <c r="TIC13" s="60"/>
      <c r="TID13" s="60"/>
      <c r="TIE13" s="60"/>
      <c r="TIF13" s="60"/>
      <c r="TIG13" s="60"/>
      <c r="TIH13" s="60"/>
      <c r="TII13" s="60"/>
      <c r="TIJ13" s="60"/>
      <c r="TIK13" s="60"/>
      <c r="TIL13" s="60"/>
      <c r="TIM13" s="60"/>
      <c r="TIN13" s="60"/>
      <c r="TIO13" s="60"/>
      <c r="TIP13" s="60"/>
      <c r="TIQ13" s="60"/>
      <c r="TIR13" s="60"/>
      <c r="TIS13" s="60"/>
      <c r="TIT13" s="60"/>
      <c r="TIU13" s="60"/>
      <c r="TIV13" s="60"/>
      <c r="TIW13" s="60"/>
      <c r="TIX13" s="60"/>
      <c r="TIY13" s="60"/>
      <c r="TIZ13" s="60"/>
      <c r="TJA13" s="60"/>
      <c r="TJB13" s="60"/>
      <c r="TJC13" s="60"/>
      <c r="TJD13" s="60"/>
      <c r="TJE13" s="60"/>
      <c r="TJF13" s="60"/>
      <c r="TJG13" s="60"/>
      <c r="TJH13" s="60"/>
      <c r="TJI13" s="60"/>
      <c r="TJJ13" s="60"/>
      <c r="TJK13" s="60"/>
      <c r="TJL13" s="60"/>
      <c r="TJM13" s="60"/>
      <c r="TJN13" s="60"/>
      <c r="TJO13" s="60"/>
      <c r="TJP13" s="60"/>
      <c r="TJQ13" s="60"/>
      <c r="TJR13" s="60"/>
      <c r="TJS13" s="60"/>
      <c r="TJT13" s="60"/>
      <c r="TJU13" s="60"/>
      <c r="TJV13" s="60"/>
      <c r="TJW13" s="60"/>
      <c r="TJX13" s="60"/>
      <c r="TJY13" s="60"/>
      <c r="TJZ13" s="60"/>
      <c r="TKA13" s="60"/>
      <c r="TKB13" s="60"/>
      <c r="TKC13" s="60"/>
      <c r="TKD13" s="60"/>
      <c r="TKE13" s="60"/>
      <c r="TKF13" s="60"/>
      <c r="TKG13" s="60"/>
      <c r="TKH13" s="60"/>
      <c r="TKI13" s="60"/>
      <c r="TKJ13" s="60"/>
      <c r="TKK13" s="60"/>
      <c r="TKL13" s="60"/>
      <c r="TKM13" s="60"/>
      <c r="TKN13" s="60"/>
      <c r="TKO13" s="60"/>
      <c r="TKP13" s="60"/>
      <c r="TKQ13" s="60"/>
      <c r="TKR13" s="60"/>
      <c r="TKS13" s="60"/>
      <c r="TKT13" s="60"/>
      <c r="TKU13" s="60"/>
      <c r="TKV13" s="60"/>
      <c r="TKW13" s="60"/>
      <c r="TKX13" s="60"/>
      <c r="TKY13" s="60"/>
      <c r="TKZ13" s="60"/>
      <c r="TLA13" s="60"/>
      <c r="TLB13" s="60"/>
      <c r="TLC13" s="60"/>
      <c r="TLD13" s="60"/>
      <c r="TLE13" s="60"/>
      <c r="TLF13" s="60"/>
      <c r="TLG13" s="60"/>
      <c r="TLH13" s="60"/>
      <c r="TLI13" s="60"/>
      <c r="TLJ13" s="60"/>
      <c r="TLK13" s="60"/>
      <c r="TLL13" s="60"/>
      <c r="TLM13" s="60"/>
      <c r="TLN13" s="60"/>
      <c r="TLO13" s="60"/>
      <c r="TLP13" s="60"/>
      <c r="TLQ13" s="60"/>
      <c r="TLR13" s="60"/>
      <c r="TLS13" s="60"/>
      <c r="TLT13" s="60"/>
      <c r="TLU13" s="60"/>
      <c r="TLV13" s="60"/>
      <c r="TLW13" s="60"/>
      <c r="TLX13" s="60"/>
      <c r="TLY13" s="60"/>
      <c r="TLZ13" s="60"/>
      <c r="TMA13" s="60"/>
      <c r="TMB13" s="60"/>
      <c r="TMC13" s="60"/>
      <c r="TMD13" s="60"/>
      <c r="TME13" s="60"/>
      <c r="TMF13" s="60"/>
      <c r="TMG13" s="60"/>
      <c r="TMH13" s="60"/>
      <c r="TMI13" s="60"/>
      <c r="TMJ13" s="60"/>
      <c r="TMK13" s="60"/>
      <c r="TML13" s="60"/>
      <c r="TMM13" s="60"/>
      <c r="TMN13" s="60"/>
      <c r="TMO13" s="60"/>
      <c r="TMP13" s="60"/>
      <c r="TMQ13" s="60"/>
      <c r="TMR13" s="60"/>
      <c r="TMS13" s="60"/>
      <c r="TMT13" s="60"/>
      <c r="TMU13" s="60"/>
      <c r="TMV13" s="60"/>
      <c r="TMW13" s="60"/>
      <c r="TMX13" s="60"/>
      <c r="TMY13" s="60"/>
      <c r="TMZ13" s="60"/>
      <c r="TNA13" s="60"/>
      <c r="TNB13" s="60"/>
      <c r="TNC13" s="60"/>
      <c r="TND13" s="60"/>
      <c r="TNE13" s="60"/>
      <c r="TNF13" s="60"/>
      <c r="TNG13" s="60"/>
      <c r="TNH13" s="60"/>
      <c r="TNI13" s="60"/>
      <c r="TNJ13" s="60"/>
      <c r="TNK13" s="60"/>
      <c r="TNL13" s="60"/>
      <c r="TNM13" s="60"/>
      <c r="TNN13" s="60"/>
      <c r="TNO13" s="60"/>
      <c r="TNP13" s="60"/>
      <c r="TNQ13" s="60"/>
      <c r="TNR13" s="60"/>
      <c r="TNS13" s="60"/>
      <c r="TNT13" s="60"/>
      <c r="TNU13" s="60"/>
      <c r="TNV13" s="60"/>
      <c r="TNW13" s="60"/>
      <c r="TNX13" s="60"/>
      <c r="TNY13" s="60"/>
      <c r="TNZ13" s="60"/>
      <c r="TOA13" s="60"/>
      <c r="TOB13" s="60"/>
      <c r="TOC13" s="60"/>
      <c r="TOD13" s="60"/>
      <c r="TOE13" s="60"/>
      <c r="TOF13" s="60"/>
      <c r="TOG13" s="60"/>
      <c r="TOH13" s="60"/>
      <c r="TOI13" s="60"/>
      <c r="TOJ13" s="60"/>
      <c r="TOK13" s="60"/>
      <c r="TOL13" s="60"/>
      <c r="TOM13" s="60"/>
      <c r="TON13" s="60"/>
      <c r="TOO13" s="60"/>
      <c r="TOP13" s="60"/>
      <c r="TOQ13" s="60"/>
      <c r="TOR13" s="60"/>
      <c r="TOS13" s="60"/>
      <c r="TOT13" s="60"/>
      <c r="TOU13" s="60"/>
      <c r="TOV13" s="60"/>
      <c r="TOW13" s="60"/>
      <c r="TOX13" s="60"/>
      <c r="TOY13" s="60"/>
      <c r="TOZ13" s="60"/>
      <c r="TPA13" s="60"/>
      <c r="TPB13" s="60"/>
      <c r="TPC13" s="60"/>
      <c r="TPD13" s="60"/>
      <c r="TPE13" s="60"/>
      <c r="TPF13" s="60"/>
      <c r="TPG13" s="60"/>
      <c r="TPH13" s="60"/>
      <c r="TPI13" s="60"/>
      <c r="TPJ13" s="60"/>
      <c r="TPK13" s="60"/>
      <c r="TPL13" s="60"/>
      <c r="TPM13" s="60"/>
      <c r="TPN13" s="60"/>
      <c r="TPO13" s="60"/>
      <c r="TPP13" s="60"/>
      <c r="TPQ13" s="60"/>
      <c r="TPR13" s="60"/>
      <c r="TPS13" s="60"/>
      <c r="TPT13" s="60"/>
      <c r="TPU13" s="60"/>
      <c r="TPV13" s="60"/>
      <c r="TPW13" s="60"/>
      <c r="TPX13" s="60"/>
      <c r="TPY13" s="60"/>
      <c r="TPZ13" s="60"/>
      <c r="TQA13" s="60"/>
      <c r="TQB13" s="60"/>
      <c r="TQC13" s="60"/>
      <c r="TQD13" s="60"/>
      <c r="TQE13" s="60"/>
      <c r="TQF13" s="60"/>
      <c r="TQG13" s="60"/>
      <c r="TQH13" s="60"/>
      <c r="TQI13" s="60"/>
      <c r="TQJ13" s="60"/>
      <c r="TQK13" s="60"/>
      <c r="TQL13" s="60"/>
      <c r="TQM13" s="60"/>
      <c r="TQN13" s="60"/>
      <c r="TQO13" s="60"/>
      <c r="TQP13" s="60"/>
      <c r="TQQ13" s="60"/>
      <c r="TQR13" s="60"/>
      <c r="TQS13" s="60"/>
      <c r="TQT13" s="60"/>
      <c r="TQU13" s="60"/>
      <c r="TQV13" s="60"/>
      <c r="TQW13" s="60"/>
      <c r="TQX13" s="60"/>
      <c r="TQY13" s="60"/>
      <c r="TQZ13" s="60"/>
      <c r="TRA13" s="60"/>
      <c r="TRB13" s="60"/>
      <c r="TRC13" s="60"/>
      <c r="TRD13" s="60"/>
      <c r="TRE13" s="60"/>
      <c r="TRF13" s="60"/>
      <c r="TRG13" s="60"/>
      <c r="TRH13" s="60"/>
      <c r="TRI13" s="60"/>
      <c r="TRJ13" s="60"/>
      <c r="TRK13" s="60"/>
      <c r="TRL13" s="60"/>
      <c r="TRM13" s="60"/>
      <c r="TRN13" s="60"/>
      <c r="TRO13" s="60"/>
      <c r="TRP13" s="60"/>
      <c r="TRQ13" s="60"/>
      <c r="TRR13" s="60"/>
      <c r="TRS13" s="60"/>
      <c r="TRT13" s="60"/>
      <c r="TRU13" s="60"/>
      <c r="TRV13" s="60"/>
      <c r="TRW13" s="60"/>
      <c r="TRX13" s="60"/>
      <c r="TRY13" s="60"/>
      <c r="TRZ13" s="60"/>
      <c r="TSA13" s="60"/>
      <c r="TSB13" s="60"/>
      <c r="TSC13" s="60"/>
      <c r="TSD13" s="60"/>
      <c r="TSE13" s="60"/>
      <c r="TSF13" s="60"/>
      <c r="TSG13" s="60"/>
      <c r="TSH13" s="60"/>
      <c r="TSI13" s="60"/>
      <c r="TSJ13" s="60"/>
      <c r="TSK13" s="60"/>
      <c r="TSL13" s="60"/>
      <c r="TSM13" s="60"/>
      <c r="TSN13" s="60"/>
      <c r="TSO13" s="60"/>
      <c r="TSP13" s="60"/>
      <c r="TSQ13" s="60"/>
      <c r="TSR13" s="60"/>
      <c r="TSS13" s="60"/>
      <c r="TST13" s="60"/>
      <c r="TSU13" s="60"/>
      <c r="TSV13" s="60"/>
      <c r="TSW13" s="60"/>
      <c r="TSX13" s="60"/>
      <c r="TSY13" s="60"/>
      <c r="TSZ13" s="60"/>
      <c r="TTA13" s="60"/>
      <c r="TTB13" s="60"/>
      <c r="TTC13" s="60"/>
      <c r="TTD13" s="60"/>
      <c r="TTE13" s="60"/>
      <c r="TTF13" s="60"/>
      <c r="TTG13" s="60"/>
      <c r="TTH13" s="60"/>
      <c r="TTI13" s="60"/>
      <c r="TTJ13" s="60"/>
      <c r="TTK13" s="60"/>
      <c r="TTL13" s="60"/>
      <c r="TTM13" s="60"/>
      <c r="TTN13" s="60"/>
      <c r="TTO13" s="60"/>
      <c r="TTP13" s="60"/>
      <c r="TTQ13" s="60"/>
      <c r="TTR13" s="60"/>
      <c r="TTS13" s="60"/>
      <c r="TTT13" s="60"/>
      <c r="TTU13" s="60"/>
      <c r="TTV13" s="60"/>
      <c r="TTW13" s="60"/>
      <c r="TTX13" s="60"/>
      <c r="TTY13" s="60"/>
      <c r="TTZ13" s="60"/>
      <c r="TUA13" s="60"/>
      <c r="TUB13" s="60"/>
      <c r="TUC13" s="60"/>
      <c r="TUD13" s="60"/>
      <c r="TUE13" s="60"/>
      <c r="TUF13" s="60"/>
      <c r="TUG13" s="60"/>
      <c r="TUH13" s="60"/>
      <c r="TUI13" s="60"/>
      <c r="TUJ13" s="60"/>
      <c r="TUK13" s="60"/>
      <c r="TUL13" s="60"/>
      <c r="TUM13" s="60"/>
      <c r="TUN13" s="60"/>
      <c r="TUO13" s="60"/>
      <c r="TUP13" s="60"/>
      <c r="TUQ13" s="60"/>
      <c r="TUR13" s="60"/>
      <c r="TUS13" s="60"/>
      <c r="TUT13" s="60"/>
      <c r="TUU13" s="60"/>
      <c r="TUV13" s="60"/>
      <c r="TUW13" s="60"/>
      <c r="TUX13" s="60"/>
      <c r="TUY13" s="60"/>
      <c r="TUZ13" s="60"/>
      <c r="TVA13" s="60"/>
      <c r="TVB13" s="60"/>
      <c r="TVC13" s="60"/>
      <c r="TVD13" s="60"/>
      <c r="TVE13" s="60"/>
      <c r="TVF13" s="60"/>
      <c r="TVG13" s="60"/>
      <c r="TVH13" s="60"/>
      <c r="TVI13" s="60"/>
      <c r="TVJ13" s="60"/>
      <c r="TVK13" s="60"/>
      <c r="TVL13" s="60"/>
      <c r="TVM13" s="60"/>
      <c r="TVN13" s="60"/>
      <c r="TVO13" s="60"/>
      <c r="TVP13" s="60"/>
      <c r="TVQ13" s="60"/>
      <c r="TVR13" s="60"/>
      <c r="TVS13" s="60"/>
      <c r="TVT13" s="60"/>
      <c r="TVU13" s="60"/>
      <c r="TVV13" s="60"/>
      <c r="TVW13" s="60"/>
      <c r="TVX13" s="60"/>
      <c r="TVY13" s="60"/>
      <c r="TVZ13" s="60"/>
      <c r="TWA13" s="60"/>
      <c r="TWB13" s="60"/>
      <c r="TWC13" s="60"/>
      <c r="TWD13" s="60"/>
      <c r="TWE13" s="60"/>
      <c r="TWF13" s="60"/>
      <c r="TWG13" s="60"/>
      <c r="TWH13" s="60"/>
      <c r="TWI13" s="60"/>
      <c r="TWJ13" s="60"/>
      <c r="TWK13" s="60"/>
      <c r="TWL13" s="60"/>
      <c r="TWM13" s="60"/>
      <c r="TWN13" s="60"/>
      <c r="TWO13" s="60"/>
      <c r="TWP13" s="60"/>
      <c r="TWQ13" s="60"/>
      <c r="TWR13" s="60"/>
      <c r="TWS13" s="60"/>
      <c r="TWT13" s="60"/>
      <c r="TWU13" s="60"/>
      <c r="TWV13" s="60"/>
      <c r="TWW13" s="60"/>
      <c r="TWX13" s="60"/>
      <c r="TWY13" s="60"/>
      <c r="TWZ13" s="60"/>
      <c r="TXA13" s="60"/>
      <c r="TXB13" s="60"/>
      <c r="TXC13" s="60"/>
      <c r="TXD13" s="60"/>
      <c r="TXE13" s="60"/>
      <c r="TXF13" s="60"/>
      <c r="TXG13" s="60"/>
      <c r="TXH13" s="60"/>
      <c r="TXI13" s="60"/>
      <c r="TXJ13" s="60"/>
      <c r="TXK13" s="60"/>
      <c r="TXL13" s="60"/>
      <c r="TXM13" s="60"/>
      <c r="TXN13" s="60"/>
      <c r="TXO13" s="60"/>
      <c r="TXP13" s="60"/>
      <c r="TXQ13" s="60"/>
      <c r="TXR13" s="60"/>
      <c r="TXS13" s="60"/>
      <c r="TXT13" s="60"/>
      <c r="TXU13" s="60"/>
      <c r="TXV13" s="60"/>
      <c r="TXW13" s="60"/>
      <c r="TXX13" s="60"/>
      <c r="TXY13" s="60"/>
      <c r="TXZ13" s="60"/>
      <c r="TYA13" s="60"/>
      <c r="TYB13" s="60"/>
      <c r="TYC13" s="60"/>
      <c r="TYD13" s="60"/>
      <c r="TYE13" s="60"/>
      <c r="TYF13" s="60"/>
      <c r="TYG13" s="60"/>
      <c r="TYH13" s="60"/>
      <c r="TYI13" s="60"/>
      <c r="TYJ13" s="60"/>
      <c r="TYK13" s="60"/>
      <c r="TYL13" s="60"/>
      <c r="TYM13" s="60"/>
      <c r="TYN13" s="60"/>
      <c r="TYO13" s="60"/>
      <c r="TYP13" s="60"/>
      <c r="TYQ13" s="60"/>
      <c r="TYR13" s="60"/>
      <c r="TYS13" s="60"/>
      <c r="TYT13" s="60"/>
      <c r="TYU13" s="60"/>
      <c r="TYV13" s="60"/>
      <c r="TYW13" s="60"/>
      <c r="TYX13" s="60"/>
      <c r="TYY13" s="60"/>
      <c r="TYZ13" s="60"/>
      <c r="TZA13" s="60"/>
      <c r="TZB13" s="60"/>
      <c r="TZC13" s="60"/>
      <c r="TZD13" s="60"/>
      <c r="TZE13" s="60"/>
      <c r="TZF13" s="60"/>
      <c r="TZG13" s="60"/>
      <c r="TZH13" s="60"/>
      <c r="TZI13" s="60"/>
      <c r="TZJ13" s="60"/>
      <c r="TZK13" s="60"/>
      <c r="TZL13" s="60"/>
      <c r="TZM13" s="60"/>
      <c r="TZN13" s="60"/>
      <c r="TZO13" s="60"/>
      <c r="TZP13" s="60"/>
      <c r="TZQ13" s="60"/>
      <c r="TZR13" s="60"/>
      <c r="TZS13" s="60"/>
      <c r="TZT13" s="60"/>
      <c r="TZU13" s="60"/>
      <c r="TZV13" s="60"/>
      <c r="TZW13" s="60"/>
      <c r="TZX13" s="60"/>
      <c r="TZY13" s="60"/>
      <c r="TZZ13" s="60"/>
      <c r="UAA13" s="60"/>
      <c r="UAB13" s="60"/>
      <c r="UAC13" s="60"/>
      <c r="UAD13" s="60"/>
      <c r="UAE13" s="60"/>
      <c r="UAF13" s="60"/>
      <c r="UAG13" s="60"/>
      <c r="UAH13" s="60"/>
      <c r="UAI13" s="60"/>
      <c r="UAJ13" s="60"/>
      <c r="UAK13" s="60"/>
      <c r="UAL13" s="60"/>
      <c r="UAM13" s="60"/>
      <c r="UAN13" s="60"/>
      <c r="UAO13" s="60"/>
      <c r="UAP13" s="60"/>
      <c r="UAQ13" s="60"/>
      <c r="UAR13" s="60"/>
      <c r="UAS13" s="60"/>
      <c r="UAT13" s="60"/>
      <c r="UAU13" s="60"/>
      <c r="UAV13" s="60"/>
      <c r="UAW13" s="60"/>
      <c r="UAX13" s="60"/>
      <c r="UAY13" s="60"/>
      <c r="UAZ13" s="60"/>
      <c r="UBA13" s="60"/>
      <c r="UBB13" s="60"/>
      <c r="UBC13" s="60"/>
      <c r="UBD13" s="60"/>
      <c r="UBE13" s="60"/>
      <c r="UBF13" s="60"/>
      <c r="UBG13" s="60"/>
      <c r="UBH13" s="60"/>
      <c r="UBI13" s="60"/>
      <c r="UBJ13" s="60"/>
      <c r="UBK13" s="60"/>
      <c r="UBL13" s="60"/>
      <c r="UBM13" s="60"/>
      <c r="UBN13" s="60"/>
      <c r="UBO13" s="60"/>
      <c r="UBP13" s="60"/>
      <c r="UBQ13" s="60"/>
      <c r="UBR13" s="60"/>
      <c r="UBS13" s="60"/>
      <c r="UBT13" s="60"/>
      <c r="UBU13" s="60"/>
      <c r="UBV13" s="60"/>
      <c r="UBW13" s="60"/>
      <c r="UBX13" s="60"/>
      <c r="UBY13" s="60"/>
      <c r="UBZ13" s="60"/>
      <c r="UCA13" s="60"/>
      <c r="UCB13" s="60"/>
      <c r="UCC13" s="60"/>
      <c r="UCD13" s="60"/>
      <c r="UCE13" s="60"/>
      <c r="UCF13" s="60"/>
      <c r="UCG13" s="60"/>
      <c r="UCH13" s="60"/>
      <c r="UCI13" s="60"/>
      <c r="UCJ13" s="60"/>
      <c r="UCK13" s="60"/>
      <c r="UCL13" s="60"/>
      <c r="UCM13" s="60"/>
      <c r="UCN13" s="60"/>
      <c r="UCO13" s="60"/>
      <c r="UCP13" s="60"/>
      <c r="UCQ13" s="60"/>
      <c r="UCR13" s="60"/>
      <c r="UCS13" s="60"/>
      <c r="UCT13" s="60"/>
      <c r="UCU13" s="60"/>
      <c r="UCV13" s="60"/>
      <c r="UCW13" s="60"/>
      <c r="UCX13" s="60"/>
      <c r="UCY13" s="60"/>
      <c r="UCZ13" s="60"/>
      <c r="UDA13" s="60"/>
      <c r="UDB13" s="60"/>
      <c r="UDC13" s="60"/>
      <c r="UDD13" s="60"/>
      <c r="UDE13" s="60"/>
      <c r="UDF13" s="60"/>
      <c r="UDG13" s="60"/>
      <c r="UDH13" s="60"/>
      <c r="UDI13" s="60"/>
      <c r="UDJ13" s="60"/>
      <c r="UDK13" s="60"/>
      <c r="UDL13" s="60"/>
      <c r="UDM13" s="60"/>
      <c r="UDN13" s="60"/>
      <c r="UDO13" s="60"/>
      <c r="UDP13" s="60"/>
      <c r="UDQ13" s="60"/>
      <c r="UDR13" s="60"/>
      <c r="UDS13" s="60"/>
      <c r="UDT13" s="60"/>
      <c r="UDU13" s="60"/>
      <c r="UDV13" s="60"/>
      <c r="UDW13" s="60"/>
      <c r="UDX13" s="60"/>
      <c r="UDY13" s="60"/>
      <c r="UDZ13" s="60"/>
      <c r="UEA13" s="60"/>
      <c r="UEB13" s="60"/>
      <c r="UEC13" s="60"/>
      <c r="UED13" s="60"/>
      <c r="UEE13" s="60"/>
      <c r="UEF13" s="60"/>
      <c r="UEG13" s="60"/>
      <c r="UEH13" s="60"/>
      <c r="UEI13" s="60"/>
      <c r="UEJ13" s="60"/>
      <c r="UEK13" s="60"/>
      <c r="UEL13" s="60"/>
      <c r="UEM13" s="60"/>
      <c r="UEN13" s="60"/>
      <c r="UEO13" s="60"/>
      <c r="UEP13" s="60"/>
      <c r="UEQ13" s="60"/>
      <c r="UER13" s="60"/>
      <c r="UES13" s="60"/>
      <c r="UET13" s="60"/>
      <c r="UEU13" s="60"/>
      <c r="UEV13" s="60"/>
      <c r="UEW13" s="60"/>
      <c r="UEX13" s="60"/>
      <c r="UEY13" s="60"/>
      <c r="UEZ13" s="60"/>
      <c r="UFA13" s="60"/>
      <c r="UFB13" s="60"/>
      <c r="UFC13" s="60"/>
      <c r="UFD13" s="60"/>
      <c r="UFE13" s="60"/>
      <c r="UFF13" s="60"/>
      <c r="UFG13" s="60"/>
      <c r="UFH13" s="60"/>
      <c r="UFI13" s="60"/>
      <c r="UFJ13" s="60"/>
      <c r="UFK13" s="60"/>
      <c r="UFL13" s="60"/>
      <c r="UFM13" s="60"/>
      <c r="UFN13" s="60"/>
      <c r="UFO13" s="60"/>
      <c r="UFP13" s="60"/>
      <c r="UFQ13" s="60"/>
      <c r="UFR13" s="60"/>
      <c r="UFS13" s="60"/>
      <c r="UFT13" s="60"/>
      <c r="UFU13" s="60"/>
      <c r="UFV13" s="60"/>
      <c r="UFW13" s="60"/>
      <c r="UFX13" s="60"/>
      <c r="UFY13" s="60"/>
      <c r="UFZ13" s="60"/>
      <c r="UGA13" s="60"/>
      <c r="UGB13" s="60"/>
      <c r="UGC13" s="60"/>
      <c r="UGD13" s="60"/>
      <c r="UGE13" s="60"/>
      <c r="UGF13" s="60"/>
      <c r="UGG13" s="60"/>
      <c r="UGH13" s="60"/>
      <c r="UGI13" s="60"/>
      <c r="UGJ13" s="60"/>
      <c r="UGK13" s="60"/>
      <c r="UGL13" s="60"/>
      <c r="UGM13" s="60"/>
      <c r="UGN13" s="60"/>
      <c r="UGO13" s="60"/>
      <c r="UGP13" s="60"/>
      <c r="UGQ13" s="60"/>
      <c r="UGR13" s="60"/>
      <c r="UGS13" s="60"/>
      <c r="UGT13" s="60"/>
      <c r="UGU13" s="60"/>
      <c r="UGV13" s="60"/>
      <c r="UGW13" s="60"/>
      <c r="UGX13" s="60"/>
      <c r="UGY13" s="60"/>
      <c r="UGZ13" s="60"/>
      <c r="UHA13" s="60"/>
      <c r="UHB13" s="60"/>
      <c r="UHC13" s="60"/>
      <c r="UHD13" s="60"/>
      <c r="UHE13" s="60"/>
      <c r="UHF13" s="60"/>
      <c r="UHG13" s="60"/>
      <c r="UHH13" s="60"/>
      <c r="UHI13" s="60"/>
      <c r="UHJ13" s="60"/>
      <c r="UHK13" s="60"/>
      <c r="UHL13" s="60"/>
      <c r="UHM13" s="60"/>
      <c r="UHN13" s="60"/>
      <c r="UHO13" s="60"/>
      <c r="UHP13" s="60"/>
      <c r="UHQ13" s="60"/>
      <c r="UHR13" s="60"/>
      <c r="UHS13" s="60"/>
      <c r="UHT13" s="60"/>
      <c r="UHU13" s="60"/>
      <c r="UHV13" s="60"/>
      <c r="UHW13" s="60"/>
      <c r="UHX13" s="60"/>
      <c r="UHY13" s="60"/>
      <c r="UHZ13" s="60"/>
      <c r="UIA13" s="60"/>
      <c r="UIB13" s="60"/>
      <c r="UIC13" s="60"/>
      <c r="UID13" s="60"/>
      <c r="UIE13" s="60"/>
      <c r="UIF13" s="60"/>
      <c r="UIG13" s="60"/>
      <c r="UIH13" s="60"/>
      <c r="UII13" s="60"/>
      <c r="UIJ13" s="60"/>
      <c r="UIK13" s="60"/>
      <c r="UIL13" s="60"/>
      <c r="UIM13" s="60"/>
      <c r="UIN13" s="60"/>
      <c r="UIO13" s="60"/>
      <c r="UIP13" s="60"/>
      <c r="UIQ13" s="60"/>
      <c r="UIR13" s="60"/>
      <c r="UIS13" s="60"/>
      <c r="UIT13" s="60"/>
      <c r="UIU13" s="60"/>
      <c r="UIV13" s="60"/>
      <c r="UIW13" s="60"/>
      <c r="UIX13" s="60"/>
      <c r="UIY13" s="60"/>
      <c r="UIZ13" s="60"/>
      <c r="UJA13" s="60"/>
      <c r="UJB13" s="60"/>
      <c r="UJC13" s="60"/>
      <c r="UJD13" s="60"/>
      <c r="UJE13" s="60"/>
      <c r="UJF13" s="60"/>
      <c r="UJG13" s="60"/>
      <c r="UJH13" s="60"/>
      <c r="UJI13" s="60"/>
      <c r="UJJ13" s="60"/>
      <c r="UJK13" s="60"/>
      <c r="UJL13" s="60"/>
      <c r="UJM13" s="60"/>
      <c r="UJN13" s="60"/>
      <c r="UJO13" s="60"/>
      <c r="UJP13" s="60"/>
      <c r="UJQ13" s="60"/>
      <c r="UJR13" s="60"/>
      <c r="UJS13" s="60"/>
      <c r="UJT13" s="60"/>
      <c r="UJU13" s="60"/>
      <c r="UJV13" s="60"/>
      <c r="UJW13" s="60"/>
      <c r="UJX13" s="60"/>
      <c r="UJY13" s="60"/>
      <c r="UJZ13" s="60"/>
      <c r="UKA13" s="60"/>
      <c r="UKB13" s="60"/>
      <c r="UKC13" s="60"/>
      <c r="UKD13" s="60"/>
      <c r="UKE13" s="60"/>
      <c r="UKF13" s="60"/>
      <c r="UKG13" s="60"/>
      <c r="UKH13" s="60"/>
      <c r="UKI13" s="60"/>
      <c r="UKJ13" s="60"/>
      <c r="UKK13" s="60"/>
      <c r="UKL13" s="60"/>
      <c r="UKM13" s="60"/>
      <c r="UKN13" s="60"/>
      <c r="UKO13" s="60"/>
      <c r="UKP13" s="60"/>
      <c r="UKQ13" s="60"/>
      <c r="UKR13" s="60"/>
      <c r="UKS13" s="60"/>
      <c r="UKT13" s="60"/>
      <c r="UKU13" s="60"/>
      <c r="UKV13" s="60"/>
      <c r="UKW13" s="60"/>
      <c r="UKX13" s="60"/>
      <c r="UKY13" s="60"/>
      <c r="UKZ13" s="60"/>
      <c r="ULA13" s="60"/>
      <c r="ULB13" s="60"/>
      <c r="ULC13" s="60"/>
      <c r="ULD13" s="60"/>
      <c r="ULE13" s="60"/>
      <c r="ULF13" s="60"/>
      <c r="ULG13" s="60"/>
      <c r="ULH13" s="60"/>
      <c r="ULI13" s="60"/>
      <c r="ULJ13" s="60"/>
      <c r="ULK13" s="60"/>
      <c r="ULL13" s="60"/>
      <c r="ULM13" s="60"/>
      <c r="ULN13" s="60"/>
      <c r="ULO13" s="60"/>
      <c r="ULP13" s="60"/>
      <c r="ULQ13" s="60"/>
      <c r="ULR13" s="60"/>
      <c r="ULS13" s="60"/>
      <c r="ULT13" s="60"/>
      <c r="ULU13" s="60"/>
      <c r="ULV13" s="60"/>
      <c r="ULW13" s="60"/>
      <c r="ULX13" s="60"/>
      <c r="ULY13" s="60"/>
      <c r="ULZ13" s="60"/>
      <c r="UMA13" s="60"/>
      <c r="UMB13" s="60"/>
      <c r="UMC13" s="60"/>
      <c r="UMD13" s="60"/>
      <c r="UME13" s="60"/>
      <c r="UMF13" s="60"/>
      <c r="UMG13" s="60"/>
      <c r="UMH13" s="60"/>
      <c r="UMI13" s="60"/>
      <c r="UMJ13" s="60"/>
      <c r="UMK13" s="60"/>
      <c r="UML13" s="60"/>
      <c r="UMM13" s="60"/>
      <c r="UMN13" s="60"/>
      <c r="UMO13" s="60"/>
      <c r="UMP13" s="60"/>
      <c r="UMQ13" s="60"/>
      <c r="UMR13" s="60"/>
      <c r="UMS13" s="60"/>
      <c r="UMT13" s="60"/>
      <c r="UMU13" s="60"/>
      <c r="UMV13" s="60"/>
      <c r="UMW13" s="60"/>
      <c r="UMX13" s="60"/>
      <c r="UMY13" s="60"/>
      <c r="UMZ13" s="60"/>
      <c r="UNA13" s="60"/>
      <c r="UNB13" s="60"/>
      <c r="UNC13" s="60"/>
      <c r="UND13" s="60"/>
      <c r="UNE13" s="60"/>
      <c r="UNF13" s="60"/>
      <c r="UNG13" s="60"/>
      <c r="UNH13" s="60"/>
      <c r="UNI13" s="60"/>
      <c r="UNJ13" s="60"/>
      <c r="UNK13" s="60"/>
      <c r="UNL13" s="60"/>
      <c r="UNM13" s="60"/>
      <c r="UNN13" s="60"/>
      <c r="UNO13" s="60"/>
      <c r="UNP13" s="60"/>
      <c r="UNQ13" s="60"/>
      <c r="UNR13" s="60"/>
      <c r="UNS13" s="60"/>
      <c r="UNT13" s="60"/>
      <c r="UNU13" s="60"/>
      <c r="UNV13" s="60"/>
      <c r="UNW13" s="60"/>
      <c r="UNX13" s="60"/>
      <c r="UNY13" s="60"/>
      <c r="UNZ13" s="60"/>
      <c r="UOA13" s="60"/>
      <c r="UOB13" s="60"/>
      <c r="UOC13" s="60"/>
      <c r="UOD13" s="60"/>
      <c r="UOE13" s="60"/>
      <c r="UOF13" s="60"/>
      <c r="UOG13" s="60"/>
      <c r="UOH13" s="60"/>
      <c r="UOI13" s="60"/>
      <c r="UOJ13" s="60"/>
      <c r="UOK13" s="60"/>
      <c r="UOL13" s="60"/>
      <c r="UOM13" s="60"/>
      <c r="UON13" s="60"/>
      <c r="UOO13" s="60"/>
      <c r="UOP13" s="60"/>
      <c r="UOQ13" s="60"/>
      <c r="UOR13" s="60"/>
      <c r="UOS13" s="60"/>
      <c r="UOT13" s="60"/>
      <c r="UOU13" s="60"/>
      <c r="UOV13" s="60"/>
      <c r="UOW13" s="60"/>
      <c r="UOX13" s="60"/>
      <c r="UOY13" s="60"/>
      <c r="UOZ13" s="60"/>
      <c r="UPA13" s="60"/>
      <c r="UPB13" s="60"/>
      <c r="UPC13" s="60"/>
      <c r="UPD13" s="60"/>
      <c r="UPE13" s="60"/>
      <c r="UPF13" s="60"/>
      <c r="UPG13" s="60"/>
      <c r="UPH13" s="60"/>
      <c r="UPI13" s="60"/>
      <c r="UPJ13" s="60"/>
      <c r="UPK13" s="60"/>
      <c r="UPL13" s="60"/>
      <c r="UPM13" s="60"/>
      <c r="UPN13" s="60"/>
      <c r="UPO13" s="60"/>
      <c r="UPP13" s="60"/>
      <c r="UPQ13" s="60"/>
      <c r="UPR13" s="60"/>
      <c r="UPS13" s="60"/>
      <c r="UPT13" s="60"/>
      <c r="UPU13" s="60"/>
      <c r="UPV13" s="60"/>
      <c r="UPW13" s="60"/>
      <c r="UPX13" s="60"/>
      <c r="UPY13" s="60"/>
      <c r="UPZ13" s="60"/>
      <c r="UQA13" s="60"/>
      <c r="UQB13" s="60"/>
      <c r="UQC13" s="60"/>
      <c r="UQD13" s="60"/>
      <c r="UQE13" s="60"/>
      <c r="UQF13" s="60"/>
      <c r="UQG13" s="60"/>
      <c r="UQH13" s="60"/>
      <c r="UQI13" s="60"/>
      <c r="UQJ13" s="60"/>
      <c r="UQK13" s="60"/>
      <c r="UQL13" s="60"/>
      <c r="UQM13" s="60"/>
      <c r="UQN13" s="60"/>
      <c r="UQO13" s="60"/>
      <c r="UQP13" s="60"/>
      <c r="UQQ13" s="60"/>
      <c r="UQR13" s="60"/>
      <c r="UQS13" s="60"/>
      <c r="UQT13" s="60"/>
      <c r="UQU13" s="60"/>
      <c r="UQV13" s="60"/>
      <c r="UQW13" s="60"/>
      <c r="UQX13" s="60"/>
      <c r="UQY13" s="60"/>
      <c r="UQZ13" s="60"/>
      <c r="URA13" s="60"/>
      <c r="URB13" s="60"/>
      <c r="URC13" s="60"/>
      <c r="URD13" s="60"/>
      <c r="URE13" s="60"/>
      <c r="URF13" s="60"/>
      <c r="URG13" s="60"/>
      <c r="URH13" s="60"/>
      <c r="URI13" s="60"/>
      <c r="URJ13" s="60"/>
      <c r="URK13" s="60"/>
      <c r="URL13" s="60"/>
      <c r="URM13" s="60"/>
      <c r="URN13" s="60"/>
      <c r="URO13" s="60"/>
      <c r="URP13" s="60"/>
      <c r="URQ13" s="60"/>
      <c r="URR13" s="60"/>
      <c r="URS13" s="60"/>
      <c r="URT13" s="60"/>
      <c r="URU13" s="60"/>
      <c r="URV13" s="60"/>
      <c r="URW13" s="60"/>
      <c r="URX13" s="60"/>
      <c r="URY13" s="60"/>
      <c r="URZ13" s="60"/>
      <c r="USA13" s="60"/>
      <c r="USB13" s="60"/>
      <c r="USC13" s="60"/>
      <c r="USD13" s="60"/>
      <c r="USE13" s="60"/>
      <c r="USF13" s="60"/>
      <c r="USG13" s="60"/>
      <c r="USH13" s="60"/>
      <c r="USI13" s="60"/>
      <c r="USJ13" s="60"/>
      <c r="USK13" s="60"/>
      <c r="USL13" s="60"/>
      <c r="USM13" s="60"/>
      <c r="USN13" s="60"/>
      <c r="USO13" s="60"/>
      <c r="USP13" s="60"/>
      <c r="USQ13" s="60"/>
      <c r="USR13" s="60"/>
      <c r="USS13" s="60"/>
      <c r="UST13" s="60"/>
      <c r="USU13" s="60"/>
      <c r="USV13" s="60"/>
      <c r="USW13" s="60"/>
      <c r="USX13" s="60"/>
      <c r="USY13" s="60"/>
      <c r="USZ13" s="60"/>
      <c r="UTA13" s="60"/>
      <c r="UTB13" s="60"/>
      <c r="UTC13" s="60"/>
      <c r="UTD13" s="60"/>
      <c r="UTE13" s="60"/>
      <c r="UTF13" s="60"/>
      <c r="UTG13" s="60"/>
      <c r="UTH13" s="60"/>
      <c r="UTI13" s="60"/>
      <c r="UTJ13" s="60"/>
      <c r="UTK13" s="60"/>
      <c r="UTL13" s="60"/>
      <c r="UTM13" s="60"/>
      <c r="UTN13" s="60"/>
      <c r="UTO13" s="60"/>
      <c r="UTP13" s="60"/>
      <c r="UTQ13" s="60"/>
      <c r="UTR13" s="60"/>
      <c r="UTS13" s="60"/>
      <c r="UTT13" s="60"/>
      <c r="UTU13" s="60"/>
      <c r="UTV13" s="60"/>
      <c r="UTW13" s="60"/>
      <c r="UTX13" s="60"/>
      <c r="UTY13" s="60"/>
      <c r="UTZ13" s="60"/>
      <c r="UUA13" s="60"/>
      <c r="UUB13" s="60"/>
      <c r="UUC13" s="60"/>
      <c r="UUD13" s="60"/>
      <c r="UUE13" s="60"/>
      <c r="UUF13" s="60"/>
      <c r="UUG13" s="60"/>
      <c r="UUH13" s="60"/>
      <c r="UUI13" s="60"/>
      <c r="UUJ13" s="60"/>
      <c r="UUK13" s="60"/>
      <c r="UUL13" s="60"/>
      <c r="UUM13" s="60"/>
      <c r="UUN13" s="60"/>
      <c r="UUO13" s="60"/>
      <c r="UUP13" s="60"/>
      <c r="UUQ13" s="60"/>
      <c r="UUR13" s="60"/>
      <c r="UUS13" s="60"/>
      <c r="UUT13" s="60"/>
      <c r="UUU13" s="60"/>
      <c r="UUV13" s="60"/>
      <c r="UUW13" s="60"/>
      <c r="UUX13" s="60"/>
      <c r="UUY13" s="60"/>
      <c r="UUZ13" s="60"/>
      <c r="UVA13" s="60"/>
      <c r="UVB13" s="60"/>
      <c r="UVC13" s="60"/>
      <c r="UVD13" s="60"/>
      <c r="UVE13" s="60"/>
      <c r="UVF13" s="60"/>
      <c r="UVG13" s="60"/>
      <c r="UVH13" s="60"/>
      <c r="UVI13" s="60"/>
      <c r="UVJ13" s="60"/>
      <c r="UVK13" s="60"/>
      <c r="UVL13" s="60"/>
      <c r="UVM13" s="60"/>
      <c r="UVN13" s="60"/>
      <c r="UVO13" s="60"/>
      <c r="UVP13" s="60"/>
      <c r="UVQ13" s="60"/>
      <c r="UVR13" s="60"/>
      <c r="UVS13" s="60"/>
      <c r="UVT13" s="60"/>
      <c r="UVU13" s="60"/>
      <c r="UVV13" s="60"/>
      <c r="UVW13" s="60"/>
      <c r="UVX13" s="60"/>
      <c r="UVY13" s="60"/>
      <c r="UVZ13" s="60"/>
      <c r="UWA13" s="60"/>
      <c r="UWB13" s="60"/>
      <c r="UWC13" s="60"/>
      <c r="UWD13" s="60"/>
      <c r="UWE13" s="60"/>
      <c r="UWF13" s="60"/>
      <c r="UWG13" s="60"/>
      <c r="UWH13" s="60"/>
      <c r="UWI13" s="60"/>
      <c r="UWJ13" s="60"/>
      <c r="UWK13" s="60"/>
      <c r="UWL13" s="60"/>
      <c r="UWM13" s="60"/>
      <c r="UWN13" s="60"/>
      <c r="UWO13" s="60"/>
      <c r="UWP13" s="60"/>
      <c r="UWQ13" s="60"/>
      <c r="UWR13" s="60"/>
      <c r="UWS13" s="60"/>
      <c r="UWT13" s="60"/>
      <c r="UWU13" s="60"/>
      <c r="UWV13" s="60"/>
      <c r="UWW13" s="60"/>
      <c r="UWX13" s="60"/>
      <c r="UWY13" s="60"/>
      <c r="UWZ13" s="60"/>
      <c r="UXA13" s="60"/>
      <c r="UXB13" s="60"/>
      <c r="UXC13" s="60"/>
      <c r="UXD13" s="60"/>
      <c r="UXE13" s="60"/>
      <c r="UXF13" s="60"/>
      <c r="UXG13" s="60"/>
      <c r="UXH13" s="60"/>
      <c r="UXI13" s="60"/>
      <c r="UXJ13" s="60"/>
      <c r="UXK13" s="60"/>
      <c r="UXL13" s="60"/>
      <c r="UXM13" s="60"/>
      <c r="UXN13" s="60"/>
      <c r="UXO13" s="60"/>
      <c r="UXP13" s="60"/>
      <c r="UXQ13" s="60"/>
      <c r="UXR13" s="60"/>
      <c r="UXS13" s="60"/>
      <c r="UXT13" s="60"/>
      <c r="UXU13" s="60"/>
      <c r="UXV13" s="60"/>
      <c r="UXW13" s="60"/>
      <c r="UXX13" s="60"/>
      <c r="UXY13" s="60"/>
      <c r="UXZ13" s="60"/>
      <c r="UYA13" s="60"/>
      <c r="UYB13" s="60"/>
      <c r="UYC13" s="60"/>
      <c r="UYD13" s="60"/>
      <c r="UYE13" s="60"/>
      <c r="UYF13" s="60"/>
      <c r="UYG13" s="60"/>
      <c r="UYH13" s="60"/>
      <c r="UYI13" s="60"/>
      <c r="UYJ13" s="60"/>
      <c r="UYK13" s="60"/>
      <c r="UYL13" s="60"/>
      <c r="UYM13" s="60"/>
      <c r="UYN13" s="60"/>
      <c r="UYO13" s="60"/>
      <c r="UYP13" s="60"/>
      <c r="UYQ13" s="60"/>
      <c r="UYR13" s="60"/>
      <c r="UYS13" s="60"/>
      <c r="UYT13" s="60"/>
      <c r="UYU13" s="60"/>
      <c r="UYV13" s="60"/>
      <c r="UYW13" s="60"/>
      <c r="UYX13" s="60"/>
      <c r="UYY13" s="60"/>
      <c r="UYZ13" s="60"/>
      <c r="UZA13" s="60"/>
      <c r="UZB13" s="60"/>
      <c r="UZC13" s="60"/>
      <c r="UZD13" s="60"/>
      <c r="UZE13" s="60"/>
      <c r="UZF13" s="60"/>
      <c r="UZG13" s="60"/>
      <c r="UZH13" s="60"/>
      <c r="UZI13" s="60"/>
      <c r="UZJ13" s="60"/>
      <c r="UZK13" s="60"/>
      <c r="UZL13" s="60"/>
      <c r="UZM13" s="60"/>
      <c r="UZN13" s="60"/>
      <c r="UZO13" s="60"/>
      <c r="UZP13" s="60"/>
      <c r="UZQ13" s="60"/>
      <c r="UZR13" s="60"/>
      <c r="UZS13" s="60"/>
      <c r="UZT13" s="60"/>
      <c r="UZU13" s="60"/>
      <c r="UZV13" s="60"/>
      <c r="UZW13" s="60"/>
      <c r="UZX13" s="60"/>
      <c r="UZY13" s="60"/>
      <c r="UZZ13" s="60"/>
      <c r="VAA13" s="60"/>
      <c r="VAB13" s="60"/>
      <c r="VAC13" s="60"/>
      <c r="VAD13" s="60"/>
      <c r="VAE13" s="60"/>
      <c r="VAF13" s="60"/>
      <c r="VAG13" s="60"/>
      <c r="VAH13" s="60"/>
      <c r="VAI13" s="60"/>
      <c r="VAJ13" s="60"/>
      <c r="VAK13" s="60"/>
      <c r="VAL13" s="60"/>
      <c r="VAM13" s="60"/>
      <c r="VAN13" s="60"/>
      <c r="VAO13" s="60"/>
      <c r="VAP13" s="60"/>
      <c r="VAQ13" s="60"/>
      <c r="VAR13" s="60"/>
      <c r="VAS13" s="60"/>
      <c r="VAT13" s="60"/>
      <c r="VAU13" s="60"/>
      <c r="VAV13" s="60"/>
      <c r="VAW13" s="60"/>
      <c r="VAX13" s="60"/>
      <c r="VAY13" s="60"/>
      <c r="VAZ13" s="60"/>
      <c r="VBA13" s="60"/>
      <c r="VBB13" s="60"/>
      <c r="VBC13" s="60"/>
      <c r="VBD13" s="60"/>
      <c r="VBE13" s="60"/>
      <c r="VBF13" s="60"/>
      <c r="VBG13" s="60"/>
      <c r="VBH13" s="60"/>
      <c r="VBI13" s="60"/>
      <c r="VBJ13" s="60"/>
      <c r="VBK13" s="60"/>
      <c r="VBL13" s="60"/>
      <c r="VBM13" s="60"/>
      <c r="VBN13" s="60"/>
      <c r="VBO13" s="60"/>
      <c r="VBP13" s="60"/>
      <c r="VBQ13" s="60"/>
      <c r="VBR13" s="60"/>
      <c r="VBS13" s="60"/>
      <c r="VBT13" s="60"/>
      <c r="VBU13" s="60"/>
      <c r="VBV13" s="60"/>
      <c r="VBW13" s="60"/>
      <c r="VBX13" s="60"/>
      <c r="VBY13" s="60"/>
      <c r="VBZ13" s="60"/>
      <c r="VCA13" s="60"/>
      <c r="VCB13" s="60"/>
      <c r="VCC13" s="60"/>
      <c r="VCD13" s="60"/>
      <c r="VCE13" s="60"/>
      <c r="VCF13" s="60"/>
      <c r="VCG13" s="60"/>
      <c r="VCH13" s="60"/>
      <c r="VCI13" s="60"/>
      <c r="VCJ13" s="60"/>
      <c r="VCK13" s="60"/>
      <c r="VCL13" s="60"/>
      <c r="VCM13" s="60"/>
      <c r="VCN13" s="60"/>
      <c r="VCO13" s="60"/>
      <c r="VCP13" s="60"/>
      <c r="VCQ13" s="60"/>
      <c r="VCR13" s="60"/>
      <c r="VCS13" s="60"/>
      <c r="VCT13" s="60"/>
      <c r="VCU13" s="60"/>
      <c r="VCV13" s="60"/>
      <c r="VCW13" s="60"/>
      <c r="VCX13" s="60"/>
      <c r="VCY13" s="60"/>
      <c r="VCZ13" s="60"/>
      <c r="VDA13" s="60"/>
      <c r="VDB13" s="60"/>
      <c r="VDC13" s="60"/>
      <c r="VDD13" s="60"/>
      <c r="VDE13" s="60"/>
      <c r="VDF13" s="60"/>
      <c r="VDG13" s="60"/>
      <c r="VDH13" s="60"/>
      <c r="VDI13" s="60"/>
      <c r="VDJ13" s="60"/>
      <c r="VDK13" s="60"/>
      <c r="VDL13" s="60"/>
      <c r="VDM13" s="60"/>
      <c r="VDN13" s="60"/>
      <c r="VDO13" s="60"/>
      <c r="VDP13" s="60"/>
      <c r="VDQ13" s="60"/>
      <c r="VDR13" s="60"/>
      <c r="VDS13" s="60"/>
      <c r="VDT13" s="60"/>
      <c r="VDU13" s="60"/>
      <c r="VDV13" s="60"/>
      <c r="VDW13" s="60"/>
      <c r="VDX13" s="60"/>
      <c r="VDY13" s="60"/>
      <c r="VDZ13" s="60"/>
      <c r="VEA13" s="60"/>
      <c r="VEB13" s="60"/>
      <c r="VEC13" s="60"/>
      <c r="VED13" s="60"/>
      <c r="VEE13" s="60"/>
      <c r="VEF13" s="60"/>
      <c r="VEG13" s="60"/>
      <c r="VEH13" s="60"/>
      <c r="VEI13" s="60"/>
      <c r="VEJ13" s="60"/>
      <c r="VEK13" s="60"/>
      <c r="VEL13" s="60"/>
      <c r="VEM13" s="60"/>
      <c r="VEN13" s="60"/>
      <c r="VEO13" s="60"/>
      <c r="VEP13" s="60"/>
      <c r="VEQ13" s="60"/>
      <c r="VER13" s="60"/>
      <c r="VES13" s="60"/>
      <c r="VET13" s="60"/>
      <c r="VEU13" s="60"/>
      <c r="VEV13" s="60"/>
      <c r="VEW13" s="60"/>
      <c r="VEX13" s="60"/>
      <c r="VEY13" s="60"/>
      <c r="VEZ13" s="60"/>
      <c r="VFA13" s="60"/>
      <c r="VFB13" s="60"/>
      <c r="VFC13" s="60"/>
      <c r="VFD13" s="60"/>
      <c r="VFE13" s="60"/>
      <c r="VFF13" s="60"/>
      <c r="VFG13" s="60"/>
      <c r="VFH13" s="60"/>
      <c r="VFI13" s="60"/>
      <c r="VFJ13" s="60"/>
      <c r="VFK13" s="60"/>
      <c r="VFL13" s="60"/>
      <c r="VFM13" s="60"/>
      <c r="VFN13" s="60"/>
      <c r="VFO13" s="60"/>
      <c r="VFP13" s="60"/>
      <c r="VFQ13" s="60"/>
      <c r="VFR13" s="60"/>
      <c r="VFS13" s="60"/>
      <c r="VFT13" s="60"/>
      <c r="VFU13" s="60"/>
      <c r="VFV13" s="60"/>
      <c r="VFW13" s="60"/>
      <c r="VFX13" s="60"/>
      <c r="VFY13" s="60"/>
      <c r="VFZ13" s="60"/>
      <c r="VGA13" s="60"/>
      <c r="VGB13" s="60"/>
      <c r="VGC13" s="60"/>
      <c r="VGD13" s="60"/>
      <c r="VGE13" s="60"/>
      <c r="VGF13" s="60"/>
      <c r="VGG13" s="60"/>
      <c r="VGH13" s="60"/>
      <c r="VGI13" s="60"/>
      <c r="VGJ13" s="60"/>
      <c r="VGK13" s="60"/>
      <c r="VGL13" s="60"/>
      <c r="VGM13" s="60"/>
      <c r="VGN13" s="60"/>
      <c r="VGO13" s="60"/>
      <c r="VGP13" s="60"/>
      <c r="VGQ13" s="60"/>
      <c r="VGR13" s="60"/>
      <c r="VGS13" s="60"/>
      <c r="VGT13" s="60"/>
      <c r="VGU13" s="60"/>
      <c r="VGV13" s="60"/>
      <c r="VGW13" s="60"/>
      <c r="VGX13" s="60"/>
      <c r="VGY13" s="60"/>
      <c r="VGZ13" s="60"/>
      <c r="VHA13" s="60"/>
      <c r="VHB13" s="60"/>
      <c r="VHC13" s="60"/>
      <c r="VHD13" s="60"/>
      <c r="VHE13" s="60"/>
      <c r="VHF13" s="60"/>
      <c r="VHG13" s="60"/>
      <c r="VHH13" s="60"/>
      <c r="VHI13" s="60"/>
      <c r="VHJ13" s="60"/>
      <c r="VHK13" s="60"/>
      <c r="VHL13" s="60"/>
      <c r="VHM13" s="60"/>
      <c r="VHN13" s="60"/>
      <c r="VHO13" s="60"/>
      <c r="VHP13" s="60"/>
      <c r="VHQ13" s="60"/>
      <c r="VHR13" s="60"/>
      <c r="VHS13" s="60"/>
      <c r="VHT13" s="60"/>
      <c r="VHU13" s="60"/>
      <c r="VHV13" s="60"/>
      <c r="VHW13" s="60"/>
      <c r="VHX13" s="60"/>
      <c r="VHY13" s="60"/>
      <c r="VHZ13" s="60"/>
      <c r="VIA13" s="60"/>
      <c r="VIB13" s="60"/>
      <c r="VIC13" s="60"/>
      <c r="VID13" s="60"/>
      <c r="VIE13" s="60"/>
      <c r="VIF13" s="60"/>
      <c r="VIG13" s="60"/>
      <c r="VIH13" s="60"/>
      <c r="VII13" s="60"/>
      <c r="VIJ13" s="60"/>
      <c r="VIK13" s="60"/>
      <c r="VIL13" s="60"/>
      <c r="VIM13" s="60"/>
      <c r="VIN13" s="60"/>
      <c r="VIO13" s="60"/>
      <c r="VIP13" s="60"/>
      <c r="VIQ13" s="60"/>
      <c r="VIR13" s="60"/>
      <c r="VIS13" s="60"/>
      <c r="VIT13" s="60"/>
      <c r="VIU13" s="60"/>
      <c r="VIV13" s="60"/>
      <c r="VIW13" s="60"/>
      <c r="VIX13" s="60"/>
      <c r="VIY13" s="60"/>
      <c r="VIZ13" s="60"/>
      <c r="VJA13" s="60"/>
      <c r="VJB13" s="60"/>
      <c r="VJC13" s="60"/>
      <c r="VJD13" s="60"/>
      <c r="VJE13" s="60"/>
      <c r="VJF13" s="60"/>
      <c r="VJG13" s="60"/>
      <c r="VJH13" s="60"/>
      <c r="VJI13" s="60"/>
      <c r="VJJ13" s="60"/>
      <c r="VJK13" s="60"/>
      <c r="VJL13" s="60"/>
      <c r="VJM13" s="60"/>
      <c r="VJN13" s="60"/>
      <c r="VJO13" s="60"/>
      <c r="VJP13" s="60"/>
      <c r="VJQ13" s="60"/>
      <c r="VJR13" s="60"/>
      <c r="VJS13" s="60"/>
      <c r="VJT13" s="60"/>
      <c r="VJU13" s="60"/>
      <c r="VJV13" s="60"/>
      <c r="VJW13" s="60"/>
      <c r="VJX13" s="60"/>
      <c r="VJY13" s="60"/>
      <c r="VJZ13" s="60"/>
      <c r="VKA13" s="60"/>
      <c r="VKB13" s="60"/>
      <c r="VKC13" s="60"/>
      <c r="VKD13" s="60"/>
      <c r="VKE13" s="60"/>
      <c r="VKF13" s="60"/>
      <c r="VKG13" s="60"/>
      <c r="VKH13" s="60"/>
      <c r="VKI13" s="60"/>
      <c r="VKJ13" s="60"/>
      <c r="VKK13" s="60"/>
      <c r="VKL13" s="60"/>
      <c r="VKM13" s="60"/>
      <c r="VKN13" s="60"/>
      <c r="VKO13" s="60"/>
      <c r="VKP13" s="60"/>
      <c r="VKQ13" s="60"/>
      <c r="VKR13" s="60"/>
      <c r="VKS13" s="60"/>
      <c r="VKT13" s="60"/>
      <c r="VKU13" s="60"/>
      <c r="VKV13" s="60"/>
      <c r="VKW13" s="60"/>
      <c r="VKX13" s="60"/>
      <c r="VKY13" s="60"/>
      <c r="VKZ13" s="60"/>
      <c r="VLA13" s="60"/>
      <c r="VLB13" s="60"/>
      <c r="VLC13" s="60"/>
      <c r="VLD13" s="60"/>
      <c r="VLE13" s="60"/>
      <c r="VLF13" s="60"/>
      <c r="VLG13" s="60"/>
      <c r="VLH13" s="60"/>
      <c r="VLI13" s="60"/>
      <c r="VLJ13" s="60"/>
      <c r="VLK13" s="60"/>
      <c r="VLL13" s="60"/>
      <c r="VLM13" s="60"/>
      <c r="VLN13" s="60"/>
      <c r="VLO13" s="60"/>
      <c r="VLP13" s="60"/>
      <c r="VLQ13" s="60"/>
      <c r="VLR13" s="60"/>
      <c r="VLS13" s="60"/>
      <c r="VLT13" s="60"/>
      <c r="VLU13" s="60"/>
      <c r="VLV13" s="60"/>
      <c r="VLW13" s="60"/>
      <c r="VLX13" s="60"/>
      <c r="VLY13" s="60"/>
      <c r="VLZ13" s="60"/>
      <c r="VMA13" s="60"/>
      <c r="VMB13" s="60"/>
      <c r="VMC13" s="60"/>
      <c r="VMD13" s="60"/>
      <c r="VME13" s="60"/>
      <c r="VMF13" s="60"/>
      <c r="VMG13" s="60"/>
      <c r="VMH13" s="60"/>
      <c r="VMI13" s="60"/>
      <c r="VMJ13" s="60"/>
      <c r="VMK13" s="60"/>
      <c r="VML13" s="60"/>
      <c r="VMM13" s="60"/>
      <c r="VMN13" s="60"/>
      <c r="VMO13" s="60"/>
      <c r="VMP13" s="60"/>
      <c r="VMQ13" s="60"/>
      <c r="VMR13" s="60"/>
      <c r="VMS13" s="60"/>
      <c r="VMT13" s="60"/>
      <c r="VMU13" s="60"/>
      <c r="VMV13" s="60"/>
      <c r="VMW13" s="60"/>
      <c r="VMX13" s="60"/>
      <c r="VMY13" s="60"/>
      <c r="VMZ13" s="60"/>
      <c r="VNA13" s="60"/>
      <c r="VNB13" s="60"/>
      <c r="VNC13" s="60"/>
      <c r="VND13" s="60"/>
      <c r="VNE13" s="60"/>
      <c r="VNF13" s="60"/>
      <c r="VNG13" s="60"/>
      <c r="VNH13" s="60"/>
      <c r="VNI13" s="60"/>
      <c r="VNJ13" s="60"/>
      <c r="VNK13" s="60"/>
      <c r="VNL13" s="60"/>
      <c r="VNM13" s="60"/>
      <c r="VNN13" s="60"/>
      <c r="VNO13" s="60"/>
      <c r="VNP13" s="60"/>
      <c r="VNQ13" s="60"/>
      <c r="VNR13" s="60"/>
      <c r="VNS13" s="60"/>
      <c r="VNT13" s="60"/>
      <c r="VNU13" s="60"/>
      <c r="VNV13" s="60"/>
      <c r="VNW13" s="60"/>
      <c r="VNX13" s="60"/>
      <c r="VNY13" s="60"/>
      <c r="VNZ13" s="60"/>
      <c r="VOA13" s="60"/>
      <c r="VOB13" s="60"/>
      <c r="VOC13" s="60"/>
      <c r="VOD13" s="60"/>
      <c r="VOE13" s="60"/>
      <c r="VOF13" s="60"/>
      <c r="VOG13" s="60"/>
      <c r="VOH13" s="60"/>
      <c r="VOI13" s="60"/>
      <c r="VOJ13" s="60"/>
      <c r="VOK13" s="60"/>
      <c r="VOL13" s="60"/>
      <c r="VOM13" s="60"/>
      <c r="VON13" s="60"/>
      <c r="VOO13" s="60"/>
      <c r="VOP13" s="60"/>
      <c r="VOQ13" s="60"/>
      <c r="VOR13" s="60"/>
      <c r="VOS13" s="60"/>
      <c r="VOT13" s="60"/>
      <c r="VOU13" s="60"/>
      <c r="VOV13" s="60"/>
      <c r="VOW13" s="60"/>
      <c r="VOX13" s="60"/>
      <c r="VOY13" s="60"/>
      <c r="VOZ13" s="60"/>
      <c r="VPA13" s="60"/>
      <c r="VPB13" s="60"/>
      <c r="VPC13" s="60"/>
      <c r="VPD13" s="60"/>
      <c r="VPE13" s="60"/>
      <c r="VPF13" s="60"/>
      <c r="VPG13" s="60"/>
      <c r="VPH13" s="60"/>
      <c r="VPI13" s="60"/>
      <c r="VPJ13" s="60"/>
      <c r="VPK13" s="60"/>
      <c r="VPL13" s="60"/>
      <c r="VPM13" s="60"/>
      <c r="VPN13" s="60"/>
      <c r="VPO13" s="60"/>
      <c r="VPP13" s="60"/>
      <c r="VPQ13" s="60"/>
      <c r="VPR13" s="60"/>
      <c r="VPS13" s="60"/>
      <c r="VPT13" s="60"/>
      <c r="VPU13" s="60"/>
      <c r="VPV13" s="60"/>
      <c r="VPW13" s="60"/>
      <c r="VPX13" s="60"/>
      <c r="VPY13" s="60"/>
      <c r="VPZ13" s="60"/>
      <c r="VQA13" s="60"/>
      <c r="VQB13" s="60"/>
      <c r="VQC13" s="60"/>
      <c r="VQD13" s="60"/>
      <c r="VQE13" s="60"/>
      <c r="VQF13" s="60"/>
      <c r="VQG13" s="60"/>
      <c r="VQH13" s="60"/>
      <c r="VQI13" s="60"/>
      <c r="VQJ13" s="60"/>
      <c r="VQK13" s="60"/>
      <c r="VQL13" s="60"/>
      <c r="VQM13" s="60"/>
      <c r="VQN13" s="60"/>
      <c r="VQO13" s="60"/>
      <c r="VQP13" s="60"/>
      <c r="VQQ13" s="60"/>
      <c r="VQR13" s="60"/>
      <c r="VQS13" s="60"/>
      <c r="VQT13" s="60"/>
      <c r="VQU13" s="60"/>
      <c r="VQV13" s="60"/>
      <c r="VQW13" s="60"/>
      <c r="VQX13" s="60"/>
      <c r="VQY13" s="60"/>
      <c r="VQZ13" s="60"/>
      <c r="VRA13" s="60"/>
      <c r="VRB13" s="60"/>
      <c r="VRC13" s="60"/>
      <c r="VRD13" s="60"/>
      <c r="VRE13" s="60"/>
      <c r="VRF13" s="60"/>
      <c r="VRG13" s="60"/>
      <c r="VRH13" s="60"/>
      <c r="VRI13" s="60"/>
      <c r="VRJ13" s="60"/>
      <c r="VRK13" s="60"/>
      <c r="VRL13" s="60"/>
      <c r="VRM13" s="60"/>
      <c r="VRN13" s="60"/>
      <c r="VRO13" s="60"/>
      <c r="VRP13" s="60"/>
      <c r="VRQ13" s="60"/>
      <c r="VRR13" s="60"/>
      <c r="VRS13" s="60"/>
      <c r="VRT13" s="60"/>
      <c r="VRU13" s="60"/>
      <c r="VRV13" s="60"/>
      <c r="VRW13" s="60"/>
      <c r="VRX13" s="60"/>
      <c r="VRY13" s="60"/>
      <c r="VRZ13" s="60"/>
      <c r="VSA13" s="60"/>
      <c r="VSB13" s="60"/>
      <c r="VSC13" s="60"/>
      <c r="VSD13" s="60"/>
      <c r="VSE13" s="60"/>
      <c r="VSF13" s="60"/>
      <c r="VSG13" s="60"/>
      <c r="VSH13" s="60"/>
      <c r="VSI13" s="60"/>
      <c r="VSJ13" s="60"/>
      <c r="VSK13" s="60"/>
      <c r="VSL13" s="60"/>
      <c r="VSM13" s="60"/>
      <c r="VSN13" s="60"/>
      <c r="VSO13" s="60"/>
      <c r="VSP13" s="60"/>
      <c r="VSQ13" s="60"/>
      <c r="VSR13" s="60"/>
      <c r="VSS13" s="60"/>
      <c r="VST13" s="60"/>
      <c r="VSU13" s="60"/>
      <c r="VSV13" s="60"/>
      <c r="VSW13" s="60"/>
      <c r="VSX13" s="60"/>
      <c r="VSY13" s="60"/>
      <c r="VSZ13" s="60"/>
      <c r="VTA13" s="60"/>
      <c r="VTB13" s="60"/>
      <c r="VTC13" s="60"/>
      <c r="VTD13" s="60"/>
      <c r="VTE13" s="60"/>
      <c r="VTF13" s="60"/>
      <c r="VTG13" s="60"/>
      <c r="VTH13" s="60"/>
      <c r="VTI13" s="60"/>
      <c r="VTJ13" s="60"/>
      <c r="VTK13" s="60"/>
      <c r="VTL13" s="60"/>
      <c r="VTM13" s="60"/>
      <c r="VTN13" s="60"/>
      <c r="VTO13" s="60"/>
      <c r="VTP13" s="60"/>
      <c r="VTQ13" s="60"/>
      <c r="VTR13" s="60"/>
      <c r="VTS13" s="60"/>
      <c r="VTT13" s="60"/>
      <c r="VTU13" s="60"/>
      <c r="VTV13" s="60"/>
      <c r="VTW13" s="60"/>
      <c r="VTX13" s="60"/>
      <c r="VTY13" s="60"/>
      <c r="VTZ13" s="60"/>
      <c r="VUA13" s="60"/>
      <c r="VUB13" s="60"/>
      <c r="VUC13" s="60"/>
      <c r="VUD13" s="60"/>
      <c r="VUE13" s="60"/>
      <c r="VUF13" s="60"/>
      <c r="VUG13" s="60"/>
      <c r="VUH13" s="60"/>
      <c r="VUI13" s="60"/>
      <c r="VUJ13" s="60"/>
      <c r="VUK13" s="60"/>
      <c r="VUL13" s="60"/>
      <c r="VUM13" s="60"/>
      <c r="VUN13" s="60"/>
      <c r="VUO13" s="60"/>
      <c r="VUP13" s="60"/>
      <c r="VUQ13" s="60"/>
      <c r="VUR13" s="60"/>
      <c r="VUS13" s="60"/>
      <c r="VUT13" s="60"/>
      <c r="VUU13" s="60"/>
      <c r="VUV13" s="60"/>
      <c r="VUW13" s="60"/>
      <c r="VUX13" s="60"/>
      <c r="VUY13" s="60"/>
      <c r="VUZ13" s="60"/>
      <c r="VVA13" s="60"/>
      <c r="VVB13" s="60"/>
      <c r="VVC13" s="60"/>
      <c r="VVD13" s="60"/>
      <c r="VVE13" s="60"/>
      <c r="VVF13" s="60"/>
      <c r="VVG13" s="60"/>
      <c r="VVH13" s="60"/>
      <c r="VVI13" s="60"/>
      <c r="VVJ13" s="60"/>
      <c r="VVK13" s="60"/>
      <c r="VVL13" s="60"/>
      <c r="VVM13" s="60"/>
      <c r="VVN13" s="60"/>
      <c r="VVO13" s="60"/>
      <c r="VVP13" s="60"/>
      <c r="VVQ13" s="60"/>
      <c r="VVR13" s="60"/>
      <c r="VVS13" s="60"/>
      <c r="VVT13" s="60"/>
      <c r="VVU13" s="60"/>
      <c r="VVV13" s="60"/>
      <c r="VVW13" s="60"/>
      <c r="VVX13" s="60"/>
      <c r="VVY13" s="60"/>
      <c r="VVZ13" s="60"/>
      <c r="VWA13" s="60"/>
      <c r="VWB13" s="60"/>
      <c r="VWC13" s="60"/>
      <c r="VWD13" s="60"/>
      <c r="VWE13" s="60"/>
      <c r="VWF13" s="60"/>
      <c r="VWG13" s="60"/>
      <c r="VWH13" s="60"/>
      <c r="VWI13" s="60"/>
      <c r="VWJ13" s="60"/>
      <c r="VWK13" s="60"/>
      <c r="VWL13" s="60"/>
      <c r="VWM13" s="60"/>
      <c r="VWN13" s="60"/>
      <c r="VWO13" s="60"/>
      <c r="VWP13" s="60"/>
      <c r="VWQ13" s="60"/>
      <c r="VWR13" s="60"/>
      <c r="VWS13" s="60"/>
      <c r="VWT13" s="60"/>
      <c r="VWU13" s="60"/>
      <c r="VWV13" s="60"/>
      <c r="VWW13" s="60"/>
      <c r="VWX13" s="60"/>
      <c r="VWY13" s="60"/>
      <c r="VWZ13" s="60"/>
      <c r="VXA13" s="60"/>
      <c r="VXB13" s="60"/>
      <c r="VXC13" s="60"/>
      <c r="VXD13" s="60"/>
      <c r="VXE13" s="60"/>
      <c r="VXF13" s="60"/>
      <c r="VXG13" s="60"/>
      <c r="VXH13" s="60"/>
      <c r="VXI13" s="60"/>
      <c r="VXJ13" s="60"/>
      <c r="VXK13" s="60"/>
      <c r="VXL13" s="60"/>
      <c r="VXM13" s="60"/>
      <c r="VXN13" s="60"/>
      <c r="VXO13" s="60"/>
      <c r="VXP13" s="60"/>
      <c r="VXQ13" s="60"/>
      <c r="VXR13" s="60"/>
      <c r="VXS13" s="60"/>
      <c r="VXT13" s="60"/>
      <c r="VXU13" s="60"/>
      <c r="VXV13" s="60"/>
      <c r="VXW13" s="60"/>
      <c r="VXX13" s="60"/>
      <c r="VXY13" s="60"/>
      <c r="VXZ13" s="60"/>
      <c r="VYA13" s="60"/>
      <c r="VYB13" s="60"/>
      <c r="VYC13" s="60"/>
      <c r="VYD13" s="60"/>
      <c r="VYE13" s="60"/>
      <c r="VYF13" s="60"/>
      <c r="VYG13" s="60"/>
      <c r="VYH13" s="60"/>
      <c r="VYI13" s="60"/>
      <c r="VYJ13" s="60"/>
      <c r="VYK13" s="60"/>
      <c r="VYL13" s="60"/>
      <c r="VYM13" s="60"/>
      <c r="VYN13" s="60"/>
      <c r="VYO13" s="60"/>
      <c r="VYP13" s="60"/>
      <c r="VYQ13" s="60"/>
      <c r="VYR13" s="60"/>
      <c r="VYS13" s="60"/>
      <c r="VYT13" s="60"/>
      <c r="VYU13" s="60"/>
      <c r="VYV13" s="60"/>
      <c r="VYW13" s="60"/>
      <c r="VYX13" s="60"/>
      <c r="VYY13" s="60"/>
      <c r="VYZ13" s="60"/>
      <c r="VZA13" s="60"/>
      <c r="VZB13" s="60"/>
      <c r="VZC13" s="60"/>
      <c r="VZD13" s="60"/>
      <c r="VZE13" s="60"/>
      <c r="VZF13" s="60"/>
      <c r="VZG13" s="60"/>
      <c r="VZH13" s="60"/>
      <c r="VZI13" s="60"/>
      <c r="VZJ13" s="60"/>
      <c r="VZK13" s="60"/>
      <c r="VZL13" s="60"/>
      <c r="VZM13" s="60"/>
      <c r="VZN13" s="60"/>
      <c r="VZO13" s="60"/>
      <c r="VZP13" s="60"/>
      <c r="VZQ13" s="60"/>
      <c r="VZR13" s="60"/>
      <c r="VZS13" s="60"/>
      <c r="VZT13" s="60"/>
      <c r="VZU13" s="60"/>
      <c r="VZV13" s="60"/>
      <c r="VZW13" s="60"/>
      <c r="VZX13" s="60"/>
      <c r="VZY13" s="60"/>
      <c r="VZZ13" s="60"/>
      <c r="WAA13" s="60"/>
      <c r="WAB13" s="60"/>
      <c r="WAC13" s="60"/>
      <c r="WAD13" s="60"/>
      <c r="WAE13" s="60"/>
      <c r="WAF13" s="60"/>
      <c r="WAG13" s="60"/>
      <c r="WAH13" s="60"/>
      <c r="WAI13" s="60"/>
      <c r="WAJ13" s="60"/>
      <c r="WAK13" s="60"/>
      <c r="WAL13" s="60"/>
      <c r="WAM13" s="60"/>
      <c r="WAN13" s="60"/>
      <c r="WAO13" s="60"/>
      <c r="WAP13" s="60"/>
      <c r="WAQ13" s="60"/>
      <c r="WAR13" s="60"/>
      <c r="WAS13" s="60"/>
      <c r="WAT13" s="60"/>
      <c r="WAU13" s="60"/>
      <c r="WAV13" s="60"/>
      <c r="WAW13" s="60"/>
      <c r="WAX13" s="60"/>
      <c r="WAY13" s="60"/>
      <c r="WAZ13" s="60"/>
      <c r="WBA13" s="60"/>
      <c r="WBB13" s="60"/>
      <c r="WBC13" s="60"/>
      <c r="WBD13" s="60"/>
      <c r="WBE13" s="60"/>
      <c r="WBF13" s="60"/>
      <c r="WBG13" s="60"/>
      <c r="WBH13" s="60"/>
      <c r="WBI13" s="60"/>
      <c r="WBJ13" s="60"/>
      <c r="WBK13" s="60"/>
      <c r="WBL13" s="60"/>
      <c r="WBM13" s="60"/>
      <c r="WBN13" s="60"/>
      <c r="WBO13" s="60"/>
      <c r="WBP13" s="60"/>
      <c r="WBQ13" s="60"/>
      <c r="WBR13" s="60"/>
      <c r="WBS13" s="60"/>
      <c r="WBT13" s="60"/>
      <c r="WBU13" s="60"/>
      <c r="WBV13" s="60"/>
      <c r="WBW13" s="60"/>
      <c r="WBX13" s="60"/>
      <c r="WBY13" s="60"/>
      <c r="WBZ13" s="60"/>
      <c r="WCA13" s="60"/>
      <c r="WCB13" s="60"/>
      <c r="WCC13" s="60"/>
      <c r="WCD13" s="60"/>
      <c r="WCE13" s="60"/>
      <c r="WCF13" s="60"/>
      <c r="WCG13" s="60"/>
      <c r="WCH13" s="60"/>
      <c r="WCI13" s="60"/>
      <c r="WCJ13" s="60"/>
      <c r="WCK13" s="60"/>
      <c r="WCL13" s="60"/>
      <c r="WCM13" s="60"/>
      <c r="WCN13" s="60"/>
      <c r="WCO13" s="60"/>
      <c r="WCP13" s="60"/>
      <c r="WCQ13" s="60"/>
      <c r="WCR13" s="60"/>
      <c r="WCS13" s="60"/>
      <c r="WCT13" s="60"/>
      <c r="WCU13" s="60"/>
      <c r="WCV13" s="60"/>
      <c r="WCW13" s="60"/>
      <c r="WCX13" s="60"/>
      <c r="WCY13" s="60"/>
      <c r="WCZ13" s="60"/>
      <c r="WDA13" s="60"/>
      <c r="WDB13" s="60"/>
      <c r="WDC13" s="60"/>
      <c r="WDD13" s="60"/>
      <c r="WDE13" s="60"/>
      <c r="WDF13" s="60"/>
      <c r="WDG13" s="60"/>
      <c r="WDH13" s="60"/>
      <c r="WDI13" s="60"/>
      <c r="WDJ13" s="60"/>
      <c r="WDK13" s="60"/>
      <c r="WDL13" s="60"/>
      <c r="WDM13" s="60"/>
      <c r="WDN13" s="60"/>
      <c r="WDO13" s="60"/>
      <c r="WDP13" s="60"/>
      <c r="WDQ13" s="60"/>
      <c r="WDR13" s="60"/>
      <c r="WDS13" s="60"/>
      <c r="WDT13" s="60"/>
      <c r="WDU13" s="60"/>
      <c r="WDV13" s="60"/>
      <c r="WDW13" s="60"/>
      <c r="WDX13" s="60"/>
      <c r="WDY13" s="60"/>
      <c r="WDZ13" s="60"/>
      <c r="WEA13" s="60"/>
      <c r="WEB13" s="60"/>
      <c r="WEC13" s="60"/>
      <c r="WED13" s="60"/>
      <c r="WEE13" s="60"/>
      <c r="WEF13" s="60"/>
      <c r="WEG13" s="60"/>
      <c r="WEH13" s="60"/>
      <c r="WEI13" s="60"/>
      <c r="WEJ13" s="60"/>
      <c r="WEK13" s="60"/>
      <c r="WEL13" s="60"/>
      <c r="WEM13" s="60"/>
      <c r="WEN13" s="60"/>
      <c r="WEO13" s="60"/>
      <c r="WEP13" s="60"/>
      <c r="WEQ13" s="60"/>
      <c r="WER13" s="60"/>
      <c r="WES13" s="60"/>
      <c r="WET13" s="60"/>
      <c r="WEU13" s="60"/>
      <c r="WEV13" s="60"/>
      <c r="WEW13" s="60"/>
      <c r="WEX13" s="60"/>
      <c r="WEY13" s="60"/>
      <c r="WEZ13" s="60"/>
      <c r="WFA13" s="60"/>
      <c r="WFB13" s="60"/>
      <c r="WFC13" s="60"/>
      <c r="WFD13" s="60"/>
      <c r="WFE13" s="60"/>
      <c r="WFF13" s="60"/>
      <c r="WFG13" s="60"/>
      <c r="WFH13" s="60"/>
      <c r="WFI13" s="60"/>
      <c r="WFJ13" s="60"/>
      <c r="WFK13" s="60"/>
      <c r="WFL13" s="60"/>
      <c r="WFM13" s="60"/>
      <c r="WFN13" s="60"/>
      <c r="WFO13" s="60"/>
      <c r="WFP13" s="60"/>
      <c r="WFQ13" s="60"/>
      <c r="WFR13" s="60"/>
      <c r="WFS13" s="60"/>
      <c r="WFT13" s="60"/>
      <c r="WFU13" s="60"/>
      <c r="WFV13" s="60"/>
      <c r="WFW13" s="60"/>
      <c r="WFX13" s="60"/>
      <c r="WFY13" s="60"/>
      <c r="WFZ13" s="60"/>
      <c r="WGA13" s="60"/>
      <c r="WGB13" s="60"/>
      <c r="WGC13" s="60"/>
      <c r="WGD13" s="60"/>
      <c r="WGE13" s="60"/>
      <c r="WGF13" s="60"/>
      <c r="WGG13" s="60"/>
      <c r="WGH13" s="60"/>
      <c r="WGI13" s="60"/>
      <c r="WGJ13" s="60"/>
      <c r="WGK13" s="60"/>
      <c r="WGL13" s="60"/>
      <c r="WGM13" s="60"/>
      <c r="WGN13" s="60"/>
      <c r="WGO13" s="60"/>
      <c r="WGP13" s="60"/>
      <c r="WGQ13" s="60"/>
      <c r="WGR13" s="60"/>
      <c r="WGS13" s="60"/>
      <c r="WGT13" s="60"/>
      <c r="WGU13" s="60"/>
      <c r="WGV13" s="60"/>
      <c r="WGW13" s="60"/>
      <c r="WGX13" s="60"/>
      <c r="WGY13" s="60"/>
      <c r="WGZ13" s="60"/>
      <c r="WHA13" s="60"/>
      <c r="WHB13" s="60"/>
      <c r="WHC13" s="60"/>
      <c r="WHD13" s="60"/>
      <c r="WHE13" s="60"/>
      <c r="WHF13" s="60"/>
      <c r="WHG13" s="60"/>
      <c r="WHH13" s="60"/>
      <c r="WHI13" s="60"/>
      <c r="WHJ13" s="60"/>
      <c r="WHK13" s="60"/>
      <c r="WHL13" s="60"/>
      <c r="WHM13" s="60"/>
      <c r="WHN13" s="60"/>
      <c r="WHO13" s="60"/>
      <c r="WHP13" s="60"/>
      <c r="WHQ13" s="60"/>
      <c r="WHR13" s="60"/>
      <c r="WHS13" s="60"/>
      <c r="WHT13" s="60"/>
      <c r="WHU13" s="60"/>
      <c r="WHV13" s="60"/>
      <c r="WHW13" s="60"/>
      <c r="WHX13" s="60"/>
      <c r="WHY13" s="60"/>
      <c r="WHZ13" s="60"/>
      <c r="WIA13" s="60"/>
      <c r="WIB13" s="60"/>
      <c r="WIC13" s="60"/>
      <c r="WID13" s="60"/>
      <c r="WIE13" s="60"/>
      <c r="WIF13" s="60"/>
      <c r="WIG13" s="60"/>
      <c r="WIH13" s="60"/>
      <c r="WII13" s="60"/>
      <c r="WIJ13" s="60"/>
      <c r="WIK13" s="60"/>
      <c r="WIL13" s="60"/>
      <c r="WIM13" s="60"/>
      <c r="WIN13" s="60"/>
      <c r="WIO13" s="60"/>
      <c r="WIP13" s="60"/>
      <c r="WIQ13" s="60"/>
      <c r="WIR13" s="60"/>
      <c r="WIS13" s="60"/>
      <c r="WIT13" s="60"/>
      <c r="WIU13" s="60"/>
      <c r="WIV13" s="60"/>
      <c r="WIW13" s="60"/>
      <c r="WIX13" s="60"/>
      <c r="WIY13" s="60"/>
      <c r="WIZ13" s="60"/>
      <c r="WJA13" s="60"/>
      <c r="WJB13" s="60"/>
      <c r="WJC13" s="60"/>
      <c r="WJD13" s="60"/>
      <c r="WJE13" s="60"/>
      <c r="WJF13" s="60"/>
      <c r="WJG13" s="60"/>
      <c r="WJH13" s="60"/>
      <c r="WJI13" s="60"/>
      <c r="WJJ13" s="60"/>
      <c r="WJK13" s="60"/>
      <c r="WJL13" s="60"/>
      <c r="WJM13" s="60"/>
      <c r="WJN13" s="60"/>
      <c r="WJO13" s="60"/>
      <c r="WJP13" s="60"/>
      <c r="WJQ13" s="60"/>
      <c r="WJR13" s="60"/>
      <c r="WJS13" s="60"/>
      <c r="WJT13" s="60"/>
      <c r="WJU13" s="60"/>
      <c r="WJV13" s="60"/>
      <c r="WJW13" s="60"/>
      <c r="WJX13" s="60"/>
      <c r="WJY13" s="60"/>
      <c r="WJZ13" s="60"/>
      <c r="WKA13" s="60"/>
      <c r="WKB13" s="60"/>
      <c r="WKC13" s="60"/>
      <c r="WKD13" s="60"/>
      <c r="WKE13" s="60"/>
      <c r="WKF13" s="60"/>
      <c r="WKG13" s="60"/>
      <c r="WKH13" s="60"/>
      <c r="WKI13" s="60"/>
      <c r="WKJ13" s="60"/>
      <c r="WKK13" s="60"/>
      <c r="WKL13" s="60"/>
      <c r="WKM13" s="60"/>
      <c r="WKN13" s="60"/>
      <c r="WKO13" s="60"/>
      <c r="WKP13" s="60"/>
      <c r="WKQ13" s="60"/>
      <c r="WKR13" s="60"/>
      <c r="WKS13" s="60"/>
      <c r="WKT13" s="60"/>
      <c r="WKU13" s="60"/>
      <c r="WKV13" s="60"/>
      <c r="WKW13" s="60"/>
      <c r="WKX13" s="60"/>
      <c r="WKY13" s="60"/>
      <c r="WKZ13" s="60"/>
      <c r="WLA13" s="60"/>
      <c r="WLB13" s="60"/>
      <c r="WLC13" s="60"/>
      <c r="WLD13" s="60"/>
      <c r="WLE13" s="60"/>
      <c r="WLF13" s="60"/>
      <c r="WLG13" s="60"/>
      <c r="WLH13" s="60"/>
      <c r="WLI13" s="60"/>
      <c r="WLJ13" s="60"/>
      <c r="WLK13" s="60"/>
      <c r="WLL13" s="60"/>
      <c r="WLM13" s="60"/>
      <c r="WLN13" s="60"/>
      <c r="WLO13" s="60"/>
      <c r="WLP13" s="60"/>
      <c r="WLQ13" s="60"/>
      <c r="WLR13" s="60"/>
      <c r="WLS13" s="60"/>
      <c r="WLT13" s="60"/>
      <c r="WLU13" s="60"/>
      <c r="WLV13" s="60"/>
      <c r="WLW13" s="60"/>
      <c r="WLX13" s="60"/>
      <c r="WLY13" s="60"/>
      <c r="WLZ13" s="60"/>
      <c r="WMA13" s="60"/>
      <c r="WMB13" s="60"/>
      <c r="WMC13" s="60"/>
      <c r="WMD13" s="60"/>
      <c r="WME13" s="60"/>
      <c r="WMF13" s="60"/>
      <c r="WMG13" s="60"/>
      <c r="WMH13" s="60"/>
      <c r="WMI13" s="60"/>
      <c r="WMJ13" s="60"/>
      <c r="WMK13" s="60"/>
      <c r="WML13" s="60"/>
      <c r="WMM13" s="60"/>
      <c r="WMN13" s="60"/>
      <c r="WMO13" s="60"/>
      <c r="WMP13" s="60"/>
      <c r="WMQ13" s="60"/>
      <c r="WMR13" s="60"/>
      <c r="WMS13" s="60"/>
      <c r="WMT13" s="60"/>
      <c r="WMU13" s="60"/>
      <c r="WMV13" s="60"/>
      <c r="WMW13" s="60"/>
      <c r="WMX13" s="60"/>
      <c r="WMY13" s="60"/>
      <c r="WMZ13" s="60"/>
      <c r="WNA13" s="60"/>
      <c r="WNB13" s="60"/>
      <c r="WNC13" s="60"/>
      <c r="WND13" s="60"/>
      <c r="WNE13" s="60"/>
      <c r="WNF13" s="60"/>
      <c r="WNG13" s="60"/>
      <c r="WNH13" s="60"/>
      <c r="WNI13" s="60"/>
      <c r="WNJ13" s="60"/>
      <c r="WNK13" s="60"/>
      <c r="WNL13" s="60"/>
      <c r="WNM13" s="60"/>
      <c r="WNN13" s="60"/>
      <c r="WNO13" s="60"/>
      <c r="WNP13" s="60"/>
      <c r="WNQ13" s="60"/>
      <c r="WNR13" s="60"/>
      <c r="WNS13" s="60"/>
      <c r="WNT13" s="60"/>
      <c r="WNU13" s="60"/>
      <c r="WNV13" s="60"/>
      <c r="WNW13" s="60"/>
      <c r="WNX13" s="60"/>
      <c r="WNY13" s="60"/>
      <c r="WNZ13" s="60"/>
      <c r="WOA13" s="60"/>
      <c r="WOB13" s="60"/>
      <c r="WOC13" s="60"/>
      <c r="WOD13" s="60"/>
      <c r="WOE13" s="60"/>
      <c r="WOF13" s="60"/>
      <c r="WOG13" s="60"/>
      <c r="WOH13" s="60"/>
      <c r="WOI13" s="60"/>
      <c r="WOJ13" s="60"/>
      <c r="WOK13" s="60"/>
      <c r="WOL13" s="60"/>
      <c r="WOM13" s="60"/>
      <c r="WON13" s="60"/>
      <c r="WOO13" s="60"/>
      <c r="WOP13" s="60"/>
      <c r="WOQ13" s="60"/>
      <c r="WOR13" s="60"/>
      <c r="WOS13" s="60"/>
      <c r="WOT13" s="60"/>
      <c r="WOU13" s="60"/>
      <c r="WOV13" s="60"/>
      <c r="WOW13" s="60"/>
      <c r="WOX13" s="60"/>
      <c r="WOY13" s="60"/>
      <c r="WOZ13" s="60"/>
      <c r="WPA13" s="60"/>
      <c r="WPB13" s="60"/>
      <c r="WPC13" s="60"/>
      <c r="WPD13" s="60"/>
      <c r="WPE13" s="60"/>
      <c r="WPF13" s="60"/>
      <c r="WPG13" s="60"/>
      <c r="WPH13" s="60"/>
      <c r="WPI13" s="60"/>
      <c r="WPJ13" s="60"/>
      <c r="WPK13" s="60"/>
      <c r="WPL13" s="60"/>
      <c r="WPM13" s="60"/>
      <c r="WPN13" s="60"/>
      <c r="WPO13" s="60"/>
      <c r="WPP13" s="60"/>
      <c r="WPQ13" s="60"/>
      <c r="WPR13" s="60"/>
      <c r="WPS13" s="60"/>
      <c r="WPT13" s="60"/>
      <c r="WPU13" s="60"/>
      <c r="WPV13" s="60"/>
      <c r="WPW13" s="60"/>
      <c r="WPX13" s="60"/>
      <c r="WPY13" s="60"/>
      <c r="WPZ13" s="60"/>
      <c r="WQA13" s="60"/>
      <c r="WQB13" s="60"/>
      <c r="WQC13" s="60"/>
      <c r="WQD13" s="60"/>
      <c r="WQE13" s="60"/>
      <c r="WQF13" s="60"/>
      <c r="WQG13" s="60"/>
      <c r="WQH13" s="60"/>
      <c r="WQI13" s="60"/>
      <c r="WQJ13" s="60"/>
      <c r="WQK13" s="60"/>
      <c r="WQL13" s="60"/>
      <c r="WQM13" s="60"/>
      <c r="WQN13" s="60"/>
      <c r="WQO13" s="60"/>
      <c r="WQP13" s="60"/>
      <c r="WQQ13" s="60"/>
      <c r="WQR13" s="60"/>
      <c r="WQS13" s="60"/>
      <c r="WQT13" s="60"/>
      <c r="WQU13" s="60"/>
      <c r="WQV13" s="60"/>
      <c r="WQW13" s="60"/>
      <c r="WQX13" s="60"/>
      <c r="WQY13" s="60"/>
      <c r="WQZ13" s="60"/>
      <c r="WRA13" s="60"/>
      <c r="WRB13" s="60"/>
      <c r="WRC13" s="60"/>
      <c r="WRD13" s="60"/>
      <c r="WRE13" s="60"/>
      <c r="WRF13" s="60"/>
      <c r="WRG13" s="60"/>
      <c r="WRH13" s="60"/>
      <c r="WRI13" s="60"/>
      <c r="WRJ13" s="60"/>
      <c r="WRK13" s="60"/>
      <c r="WRL13" s="60"/>
      <c r="WRM13" s="60"/>
      <c r="WRN13" s="60"/>
      <c r="WRO13" s="60"/>
      <c r="WRP13" s="60"/>
      <c r="WRQ13" s="60"/>
      <c r="WRR13" s="60"/>
      <c r="WRS13" s="60"/>
      <c r="WRT13" s="60"/>
      <c r="WRU13" s="60"/>
      <c r="WRV13" s="60"/>
      <c r="WRW13" s="60"/>
      <c r="WRX13" s="60"/>
      <c r="WRY13" s="60"/>
      <c r="WRZ13" s="60"/>
      <c r="WSA13" s="60"/>
      <c r="WSB13" s="60"/>
      <c r="WSC13" s="60"/>
      <c r="WSD13" s="60"/>
      <c r="WSE13" s="60"/>
      <c r="WSF13" s="60"/>
      <c r="WSG13" s="60"/>
      <c r="WSH13" s="60"/>
      <c r="WSI13" s="60"/>
      <c r="WSJ13" s="60"/>
      <c r="WSK13" s="60"/>
      <c r="WSL13" s="60"/>
      <c r="WSM13" s="60"/>
      <c r="WSN13" s="60"/>
      <c r="WSO13" s="60"/>
      <c r="WSP13" s="60"/>
      <c r="WSQ13" s="60"/>
      <c r="WSR13" s="60"/>
      <c r="WSS13" s="60"/>
      <c r="WST13" s="60"/>
      <c r="WSU13" s="60"/>
      <c r="WSV13" s="60"/>
      <c r="WSW13" s="60"/>
      <c r="WSX13" s="60"/>
      <c r="WSY13" s="60"/>
      <c r="WSZ13" s="60"/>
      <c r="WTA13" s="60"/>
      <c r="WTB13" s="60"/>
      <c r="WTC13" s="60"/>
      <c r="WTD13" s="60"/>
      <c r="WTE13" s="60"/>
      <c r="WTF13" s="60"/>
      <c r="WTG13" s="60"/>
      <c r="WTH13" s="60"/>
      <c r="WTI13" s="60"/>
      <c r="WTJ13" s="60"/>
      <c r="WTK13" s="60"/>
      <c r="WTL13" s="60"/>
      <c r="WTM13" s="60"/>
      <c r="WTN13" s="60"/>
      <c r="WTO13" s="60"/>
      <c r="WTP13" s="60"/>
      <c r="WTQ13" s="60"/>
      <c r="WTR13" s="60"/>
      <c r="WTS13" s="60"/>
      <c r="WTT13" s="60"/>
      <c r="WTU13" s="60"/>
      <c r="WTV13" s="60"/>
      <c r="WTW13" s="60"/>
      <c r="WTX13" s="60"/>
      <c r="WTY13" s="60"/>
      <c r="WTZ13" s="60"/>
      <c r="WUA13" s="60"/>
      <c r="WUB13" s="60"/>
      <c r="WUC13" s="60"/>
      <c r="WUD13" s="60"/>
      <c r="WUE13" s="60"/>
      <c r="WUF13" s="60"/>
      <c r="WUG13" s="60"/>
      <c r="WUH13" s="60"/>
      <c r="WUI13" s="60"/>
      <c r="WUJ13" s="60"/>
      <c r="WUK13" s="60"/>
      <c r="WUL13" s="60"/>
      <c r="WUM13" s="60"/>
      <c r="WUN13" s="60"/>
      <c r="WUO13" s="60"/>
      <c r="WUP13" s="60"/>
      <c r="WUQ13" s="60"/>
      <c r="WUR13" s="60"/>
      <c r="WUS13" s="60"/>
      <c r="WUT13" s="60"/>
      <c r="WUU13" s="60"/>
      <c r="WUV13" s="60"/>
      <c r="WUW13" s="60"/>
      <c r="WUX13" s="60"/>
      <c r="WUY13" s="60"/>
      <c r="WUZ13" s="60"/>
      <c r="WVA13" s="60"/>
      <c r="WVB13" s="60"/>
      <c r="WVC13" s="60"/>
      <c r="WVD13" s="60"/>
      <c r="WVE13" s="60"/>
      <c r="WVF13" s="60"/>
      <c r="WVG13" s="60"/>
      <c r="WVH13" s="60"/>
      <c r="WVI13" s="60"/>
      <c r="WVJ13" s="60"/>
      <c r="WVK13" s="60"/>
      <c r="WVL13" s="60"/>
      <c r="WVM13" s="60"/>
      <c r="WVN13" s="60"/>
      <c r="WVO13" s="60"/>
      <c r="WVP13" s="60"/>
      <c r="WVQ13" s="60"/>
      <c r="WVR13" s="60"/>
      <c r="WVS13" s="60"/>
      <c r="WVT13" s="60"/>
      <c r="WVU13" s="60"/>
      <c r="WVV13" s="60"/>
      <c r="WVW13" s="60"/>
      <c r="WVX13" s="60"/>
      <c r="WVY13" s="60"/>
      <c r="WVZ13" s="60"/>
      <c r="WWA13" s="60"/>
      <c r="WWB13" s="60"/>
      <c r="WWC13" s="60"/>
      <c r="WWD13" s="60"/>
      <c r="WWE13" s="60"/>
      <c r="WWF13" s="60"/>
      <c r="WWG13" s="60"/>
      <c r="WWH13" s="60"/>
      <c r="WWI13" s="60"/>
      <c r="WWJ13" s="60"/>
      <c r="WWK13" s="60"/>
      <c r="WWL13" s="60"/>
      <c r="WWM13" s="60"/>
      <c r="WWN13" s="60"/>
      <c r="WWO13" s="60"/>
      <c r="WWP13" s="60"/>
      <c r="WWQ13" s="60"/>
      <c r="WWR13" s="60"/>
      <c r="WWS13" s="60"/>
      <c r="WWT13" s="60"/>
      <c r="WWU13" s="60"/>
      <c r="WWV13" s="60"/>
      <c r="WWW13" s="60"/>
      <c r="WWX13" s="60"/>
      <c r="WWY13" s="60"/>
      <c r="WWZ13" s="60"/>
      <c r="WXA13" s="60"/>
      <c r="WXB13" s="60"/>
      <c r="WXC13" s="60"/>
      <c r="WXD13" s="60"/>
      <c r="WXE13" s="60"/>
      <c r="WXF13" s="60"/>
      <c r="WXG13" s="60"/>
      <c r="WXH13" s="60"/>
      <c r="WXI13" s="60"/>
      <c r="WXJ13" s="60"/>
      <c r="WXK13" s="60"/>
      <c r="WXL13" s="60"/>
      <c r="WXM13" s="60"/>
      <c r="WXN13" s="60"/>
      <c r="WXO13" s="60"/>
      <c r="WXP13" s="60"/>
      <c r="WXQ13" s="60"/>
      <c r="WXR13" s="60"/>
      <c r="WXS13" s="60"/>
      <c r="WXT13" s="60"/>
      <c r="WXU13" s="60"/>
      <c r="WXV13" s="60"/>
      <c r="WXW13" s="60"/>
      <c r="WXX13" s="60"/>
      <c r="WXY13" s="60"/>
      <c r="WXZ13" s="60"/>
      <c r="WYA13" s="60"/>
      <c r="WYB13" s="60"/>
      <c r="WYC13" s="60"/>
      <c r="WYD13" s="60"/>
      <c r="WYE13" s="60"/>
      <c r="WYF13" s="60"/>
      <c r="WYG13" s="60"/>
      <c r="WYH13" s="60"/>
      <c r="WYI13" s="60"/>
      <c r="WYJ13" s="60"/>
      <c r="WYK13" s="60"/>
      <c r="WYL13" s="60"/>
      <c r="WYM13" s="60"/>
      <c r="WYN13" s="60"/>
      <c r="WYO13" s="60"/>
      <c r="WYP13" s="60"/>
      <c r="WYQ13" s="60"/>
      <c r="WYR13" s="60"/>
      <c r="WYS13" s="60"/>
      <c r="WYT13" s="60"/>
      <c r="WYU13" s="60"/>
      <c r="WYV13" s="60"/>
      <c r="WYW13" s="60"/>
      <c r="WYX13" s="60"/>
      <c r="WYY13" s="60"/>
      <c r="WYZ13" s="60"/>
      <c r="WZA13" s="60"/>
      <c r="WZB13" s="60"/>
      <c r="WZC13" s="60"/>
      <c r="WZD13" s="60"/>
      <c r="WZE13" s="60"/>
      <c r="WZF13" s="60"/>
      <c r="WZG13" s="60"/>
      <c r="WZH13" s="60"/>
      <c r="WZI13" s="60"/>
      <c r="WZJ13" s="60"/>
      <c r="WZK13" s="60"/>
      <c r="WZL13" s="60"/>
      <c r="WZM13" s="60"/>
      <c r="WZN13" s="60"/>
      <c r="WZO13" s="60"/>
      <c r="WZP13" s="60"/>
      <c r="WZQ13" s="60"/>
      <c r="WZR13" s="60"/>
      <c r="WZS13" s="60"/>
      <c r="WZT13" s="60"/>
      <c r="WZU13" s="60"/>
      <c r="WZV13" s="60"/>
      <c r="WZW13" s="60"/>
      <c r="WZX13" s="60"/>
      <c r="WZY13" s="60"/>
      <c r="WZZ13" s="60"/>
      <c r="XAA13" s="60"/>
      <c r="XAB13" s="60"/>
      <c r="XAC13" s="60"/>
      <c r="XAD13" s="60"/>
      <c r="XAE13" s="60"/>
      <c r="XAF13" s="60"/>
      <c r="XAG13" s="60"/>
      <c r="XAH13" s="60"/>
      <c r="XAI13" s="60"/>
      <c r="XAJ13" s="60"/>
      <c r="XAK13" s="60"/>
      <c r="XAL13" s="60"/>
      <c r="XAM13" s="60"/>
      <c r="XAN13" s="60"/>
      <c r="XAO13" s="60"/>
      <c r="XAP13" s="60"/>
      <c r="XAQ13" s="60"/>
      <c r="XAR13" s="60"/>
      <c r="XAS13" s="60"/>
      <c r="XAT13" s="60"/>
      <c r="XAU13" s="60"/>
      <c r="XAV13" s="60"/>
      <c r="XAW13" s="60"/>
      <c r="XAX13" s="60"/>
      <c r="XAY13" s="60"/>
      <c r="XAZ13" s="60"/>
      <c r="XBA13" s="60"/>
      <c r="XBB13" s="60"/>
      <c r="XBC13" s="60"/>
      <c r="XBD13" s="60"/>
      <c r="XBE13" s="60"/>
      <c r="XBF13" s="60"/>
      <c r="XBG13" s="60"/>
      <c r="XBH13" s="60"/>
      <c r="XBI13" s="60"/>
      <c r="XBJ13" s="60"/>
      <c r="XBK13" s="60"/>
      <c r="XBL13" s="60"/>
      <c r="XBM13" s="60"/>
      <c r="XBN13" s="60"/>
      <c r="XBO13" s="60"/>
      <c r="XBP13" s="60"/>
      <c r="XBQ13" s="60"/>
      <c r="XBR13" s="60"/>
      <c r="XBS13" s="60"/>
      <c r="XBT13" s="60"/>
      <c r="XBU13" s="60"/>
      <c r="XBV13" s="60"/>
      <c r="XBW13" s="60"/>
      <c r="XBX13" s="60"/>
      <c r="XBY13" s="60"/>
      <c r="XBZ13" s="60"/>
      <c r="XCA13" s="60"/>
      <c r="XCB13" s="60"/>
      <c r="XCC13" s="60"/>
      <c r="XCD13" s="60"/>
      <c r="XCE13" s="60"/>
      <c r="XCF13" s="60"/>
      <c r="XCG13" s="60"/>
      <c r="XCH13" s="60"/>
      <c r="XCI13" s="60"/>
      <c r="XCJ13" s="60"/>
      <c r="XCK13" s="60"/>
      <c r="XCL13" s="60"/>
      <c r="XCM13" s="60"/>
      <c r="XCN13" s="60"/>
      <c r="XCO13" s="60"/>
      <c r="XCP13" s="60"/>
      <c r="XCQ13" s="60"/>
      <c r="XCR13" s="60"/>
      <c r="XCS13" s="60"/>
      <c r="XCT13" s="60"/>
      <c r="XCU13" s="60"/>
      <c r="XCV13" s="60"/>
      <c r="XCW13" s="60"/>
      <c r="XCX13" s="60"/>
      <c r="XCY13" s="60"/>
      <c r="XCZ13" s="60"/>
      <c r="XDA13" s="60"/>
      <c r="XDB13" s="60"/>
      <c r="XDC13" s="60"/>
      <c r="XDD13" s="60"/>
      <c r="XDE13" s="60"/>
      <c r="XDF13" s="60"/>
      <c r="XDG13" s="60"/>
      <c r="XDH13" s="60"/>
      <c r="XDI13" s="60"/>
      <c r="XDJ13" s="60"/>
      <c r="XDK13" s="60"/>
      <c r="XDL13" s="60"/>
      <c r="XDM13" s="60"/>
      <c r="XDN13" s="60"/>
      <c r="XDO13" s="60"/>
      <c r="XDP13" s="60"/>
      <c r="XDQ13" s="60"/>
      <c r="XDR13" s="60"/>
      <c r="XDS13" s="60"/>
      <c r="XDT13" s="60"/>
      <c r="XDU13" s="60"/>
      <c r="XDV13" s="60"/>
      <c r="XDW13" s="60"/>
      <c r="XDX13" s="60"/>
      <c r="XDY13" s="60"/>
      <c r="XDZ13" s="60"/>
      <c r="XEA13" s="60"/>
      <c r="XEB13" s="60"/>
      <c r="XEC13" s="60"/>
      <c r="XED13" s="60"/>
      <c r="XEE13" s="60"/>
      <c r="XEF13" s="60"/>
      <c r="XEG13" s="60"/>
      <c r="XEH13" s="60"/>
      <c r="XEI13" s="60"/>
      <c r="XEJ13" s="60"/>
      <c r="XEK13" s="60"/>
      <c r="XEL13" s="60"/>
      <c r="XEM13" s="60"/>
      <c r="XEN13" s="60"/>
      <c r="XEO13" s="60"/>
      <c r="XEP13" s="60"/>
      <c r="XEQ13" s="60"/>
      <c r="XER13" s="60"/>
      <c r="XES13" s="60"/>
      <c r="XET13" s="60"/>
      <c r="XEU13" s="60"/>
      <c r="XEV13" s="60"/>
      <c r="XEW13" s="60"/>
      <c r="XEX13" s="60"/>
      <c r="XEY13" s="60"/>
      <c r="XEZ13" s="60"/>
      <c r="XFA13" s="60"/>
      <c r="XFB13" s="60"/>
      <c r="XFC13" s="60"/>
    </row>
    <row r="14" spans="1:16383" ht="15.75" customHeight="1" x14ac:dyDescent="0.25">
      <c r="A14" s="47" t="s">
        <v>1226</v>
      </c>
      <c r="B14" s="49">
        <v>45287</v>
      </c>
      <c r="C14" s="43" t="s">
        <v>437</v>
      </c>
      <c r="D14" s="39"/>
      <c r="E14" s="42" t="s">
        <v>1227</v>
      </c>
      <c r="F14" s="40">
        <v>45317</v>
      </c>
      <c r="G14" s="41" t="s">
        <v>1228</v>
      </c>
      <c r="H14" s="43" t="s">
        <v>225</v>
      </c>
      <c r="I14" s="43" t="s">
        <v>496</v>
      </c>
      <c r="J14" s="55">
        <v>64380912</v>
      </c>
      <c r="K14" s="55">
        <v>64380912</v>
      </c>
      <c r="L14" s="55">
        <v>0</v>
      </c>
      <c r="M14" s="55">
        <v>0</v>
      </c>
      <c r="N14" s="44">
        <v>64380912</v>
      </c>
      <c r="O14" s="34">
        <v>64380912</v>
      </c>
      <c r="P14" s="34">
        <v>64380912</v>
      </c>
      <c r="Q14" s="43" t="s">
        <v>1229</v>
      </c>
      <c r="R14" s="43" t="s">
        <v>1230</v>
      </c>
      <c r="S14" s="43" t="s">
        <v>1231</v>
      </c>
      <c r="T14" s="43" t="s">
        <v>81</v>
      </c>
      <c r="U14" s="48">
        <v>100</v>
      </c>
      <c r="V14" s="41">
        <v>0</v>
      </c>
      <c r="W14" s="41" t="s">
        <v>392</v>
      </c>
      <c r="X14" s="50">
        <v>60</v>
      </c>
      <c r="Y14" s="34">
        <v>17.3</v>
      </c>
      <c r="Z14" s="44">
        <v>1038</v>
      </c>
      <c r="AA14" s="44">
        <v>3721440</v>
      </c>
      <c r="AB14" s="44">
        <v>3721440</v>
      </c>
      <c r="AC14" s="44">
        <v>0</v>
      </c>
      <c r="AD14" s="44">
        <v>0</v>
      </c>
      <c r="AE14" s="44">
        <v>0</v>
      </c>
      <c r="AF14" s="44">
        <v>0</v>
      </c>
      <c r="AG14" s="44">
        <v>0</v>
      </c>
      <c r="AH14" s="44">
        <v>0</v>
      </c>
      <c r="AI14" s="44">
        <v>62024</v>
      </c>
      <c r="AJ14" s="44">
        <v>62024</v>
      </c>
      <c r="AK14" s="40">
        <v>45382</v>
      </c>
      <c r="AL14" s="40"/>
      <c r="AM14" s="40"/>
      <c r="AN14" s="40">
        <v>45413</v>
      </c>
      <c r="AO14" s="40"/>
      <c r="AP14" s="49"/>
      <c r="AQ14" s="41" t="s">
        <v>61</v>
      </c>
      <c r="AR14" s="41">
        <v>10</v>
      </c>
      <c r="AS14" s="34">
        <v>6438091.2000000002</v>
      </c>
      <c r="AT14" s="43"/>
      <c r="AU14" s="44">
        <v>0</v>
      </c>
      <c r="AV14" s="46">
        <v>64380912</v>
      </c>
      <c r="AW14" s="46">
        <v>64380912</v>
      </c>
      <c r="AX14" s="43" t="s">
        <v>329</v>
      </c>
    </row>
    <row r="15" spans="1:16383" ht="15.75" customHeight="1" x14ac:dyDescent="0.25">
      <c r="A15" s="47" t="s">
        <v>1232</v>
      </c>
      <c r="B15" s="49">
        <v>45287</v>
      </c>
      <c r="C15" s="43" t="s">
        <v>437</v>
      </c>
      <c r="D15" s="39"/>
      <c r="E15" s="42" t="s">
        <v>1233</v>
      </c>
      <c r="F15" s="40">
        <v>45317</v>
      </c>
      <c r="G15" s="41" t="s">
        <v>1234</v>
      </c>
      <c r="H15" s="43" t="s">
        <v>225</v>
      </c>
      <c r="I15" s="43" t="s">
        <v>1235</v>
      </c>
      <c r="J15" s="55">
        <v>18012532.800000001</v>
      </c>
      <c r="K15" s="55">
        <v>18012532.800000001</v>
      </c>
      <c r="L15" s="55">
        <v>0</v>
      </c>
      <c r="M15" s="55">
        <v>0</v>
      </c>
      <c r="N15" s="44">
        <v>18012532.800000001</v>
      </c>
      <c r="O15" s="34">
        <v>18012532.800000001</v>
      </c>
      <c r="P15" s="34">
        <v>18012532.800000001</v>
      </c>
      <c r="Q15" s="43" t="s">
        <v>1236</v>
      </c>
      <c r="R15" s="43" t="s">
        <v>1237</v>
      </c>
      <c r="S15" s="43" t="s">
        <v>1238</v>
      </c>
      <c r="T15" s="43" t="s">
        <v>81</v>
      </c>
      <c r="U15" s="48">
        <v>100</v>
      </c>
      <c r="V15" s="41">
        <v>0</v>
      </c>
      <c r="W15" s="41" t="s">
        <v>392</v>
      </c>
      <c r="X15" s="50">
        <v>120</v>
      </c>
      <c r="Y15" s="34">
        <v>110.86</v>
      </c>
      <c r="Z15" s="44">
        <v>13303.2</v>
      </c>
      <c r="AA15" s="44">
        <v>162480</v>
      </c>
      <c r="AB15" s="44">
        <v>162480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  <c r="AI15" s="44">
        <v>1354</v>
      </c>
      <c r="AJ15" s="44">
        <v>1354</v>
      </c>
      <c r="AK15" s="40">
        <v>45383</v>
      </c>
      <c r="AL15" s="40"/>
      <c r="AM15" s="40"/>
      <c r="AN15" s="40">
        <v>45413</v>
      </c>
      <c r="AO15" s="40"/>
      <c r="AP15" s="49"/>
      <c r="AQ15" s="41" t="s">
        <v>61</v>
      </c>
      <c r="AR15" s="41">
        <v>10</v>
      </c>
      <c r="AS15" s="34">
        <v>1801253.28</v>
      </c>
      <c r="AT15" s="43"/>
      <c r="AU15" s="44">
        <v>0</v>
      </c>
      <c r="AV15" s="46">
        <v>18012532.800000001</v>
      </c>
      <c r="AW15" s="46">
        <v>18012532.800000001</v>
      </c>
      <c r="AX15" s="43" t="s">
        <v>329</v>
      </c>
    </row>
    <row r="16" spans="1:16383" ht="15.75" customHeight="1" x14ac:dyDescent="0.25">
      <c r="A16" s="47" t="s">
        <v>1239</v>
      </c>
      <c r="B16" s="49">
        <v>45287</v>
      </c>
      <c r="C16" s="43" t="s">
        <v>437</v>
      </c>
      <c r="D16" s="39" t="s">
        <v>1240</v>
      </c>
      <c r="E16" s="42" t="s">
        <v>1241</v>
      </c>
      <c r="F16" s="40" t="s">
        <v>1240</v>
      </c>
      <c r="G16" s="41" t="s">
        <v>1240</v>
      </c>
      <c r="H16" s="41" t="s">
        <v>1240</v>
      </c>
      <c r="I16" s="43" t="s">
        <v>1242</v>
      </c>
      <c r="J16" s="55">
        <v>7038016</v>
      </c>
      <c r="K16" s="55">
        <v>7038016</v>
      </c>
      <c r="L16" s="55"/>
      <c r="M16" s="55"/>
      <c r="N16" s="44">
        <v>0</v>
      </c>
      <c r="O16" s="34">
        <v>0</v>
      </c>
      <c r="P16" s="34">
        <v>0</v>
      </c>
      <c r="Q16" s="43"/>
      <c r="R16" s="43"/>
      <c r="S16" s="43"/>
      <c r="T16" s="43"/>
      <c r="U16" s="48"/>
      <c r="V16" s="41"/>
      <c r="W16" s="41"/>
      <c r="X16" s="50"/>
      <c r="Y16" s="34" t="e">
        <v>#DIV/0!</v>
      </c>
      <c r="Z16" s="44" t="e">
        <v>#DIV/0!</v>
      </c>
      <c r="AA16" s="44">
        <v>0</v>
      </c>
      <c r="AB16" s="44">
        <v>0</v>
      </c>
      <c r="AC16" s="44">
        <v>0</v>
      </c>
      <c r="AD16" s="44">
        <v>0</v>
      </c>
      <c r="AE16" s="44"/>
      <c r="AF16" s="44" t="e">
        <v>#DIV/0!</v>
      </c>
      <c r="AG16" s="44"/>
      <c r="AH16" s="44" t="e">
        <v>#DIV/0!</v>
      </c>
      <c r="AI16" s="44" t="e">
        <v>#DIV/0!</v>
      </c>
      <c r="AJ16" s="44" t="e">
        <v>#DIV/0!</v>
      </c>
      <c r="AK16" s="40">
        <v>45337</v>
      </c>
      <c r="AL16" s="40"/>
      <c r="AM16" s="40"/>
      <c r="AN16" s="40"/>
      <c r="AO16" s="40"/>
      <c r="AP16" s="49"/>
      <c r="AQ16" s="41"/>
      <c r="AR16" s="41">
        <v>10</v>
      </c>
      <c r="AS16" s="34">
        <v>703801.6</v>
      </c>
      <c r="AT16" s="43"/>
      <c r="AU16" s="44">
        <v>0</v>
      </c>
      <c r="AV16" s="46">
        <v>0</v>
      </c>
      <c r="AW16" s="46">
        <v>0</v>
      </c>
      <c r="AX16" s="41" t="s">
        <v>1240</v>
      </c>
    </row>
    <row r="17" spans="1:51" ht="15.75" customHeight="1" x14ac:dyDescent="0.25">
      <c r="A17" s="47" t="s">
        <v>1243</v>
      </c>
      <c r="B17" s="49">
        <v>45287</v>
      </c>
      <c r="C17" s="43" t="s">
        <v>437</v>
      </c>
      <c r="D17" s="39" t="s">
        <v>436</v>
      </c>
      <c r="E17" s="42" t="s">
        <v>1244</v>
      </c>
      <c r="F17" s="40" t="s">
        <v>436</v>
      </c>
      <c r="G17" s="41" t="s">
        <v>436</v>
      </c>
      <c r="H17" s="43" t="s">
        <v>436</v>
      </c>
      <c r="I17" s="43" t="s">
        <v>1245</v>
      </c>
      <c r="J17" s="55">
        <v>2030112</v>
      </c>
      <c r="K17" s="55">
        <v>2030112</v>
      </c>
      <c r="L17" s="55"/>
      <c r="M17" s="55"/>
      <c r="N17" s="44">
        <v>0</v>
      </c>
      <c r="O17" s="34">
        <v>0</v>
      </c>
      <c r="P17" s="34">
        <v>0</v>
      </c>
      <c r="Q17" s="43"/>
      <c r="R17" s="43"/>
      <c r="S17" s="43"/>
      <c r="T17" s="43"/>
      <c r="U17" s="48"/>
      <c r="V17" s="41"/>
      <c r="W17" s="41"/>
      <c r="X17" s="50"/>
      <c r="Y17" s="34" t="e">
        <v>#DIV/0!</v>
      </c>
      <c r="Z17" s="44" t="e">
        <v>#DIV/0!</v>
      </c>
      <c r="AA17" s="44">
        <v>0</v>
      </c>
      <c r="AB17" s="44">
        <v>0</v>
      </c>
      <c r="AC17" s="44">
        <v>0</v>
      </c>
      <c r="AD17" s="44">
        <v>0</v>
      </c>
      <c r="AE17" s="44"/>
      <c r="AF17" s="44" t="e">
        <v>#DIV/0!</v>
      </c>
      <c r="AG17" s="44"/>
      <c r="AH17" s="44" t="e">
        <v>#DIV/0!</v>
      </c>
      <c r="AI17" s="44" t="e">
        <v>#DIV/0!</v>
      </c>
      <c r="AJ17" s="44" t="e">
        <v>#DIV/0!</v>
      </c>
      <c r="AK17" s="40">
        <v>45383</v>
      </c>
      <c r="AL17" s="40"/>
      <c r="AM17" s="40"/>
      <c r="AN17" s="40"/>
      <c r="AO17" s="40"/>
      <c r="AP17" s="49"/>
      <c r="AQ17" s="41"/>
      <c r="AR17" s="41">
        <v>10</v>
      </c>
      <c r="AS17" s="34">
        <v>203011.20000000001</v>
      </c>
      <c r="AT17" s="43"/>
      <c r="AU17" s="44">
        <v>0</v>
      </c>
      <c r="AV17" s="46">
        <v>0</v>
      </c>
      <c r="AW17" s="46">
        <v>0</v>
      </c>
      <c r="AX17" s="43" t="s">
        <v>436</v>
      </c>
    </row>
    <row r="18" spans="1:51" ht="15.75" customHeight="1" x14ac:dyDescent="0.25">
      <c r="A18" s="47" t="s">
        <v>1251</v>
      </c>
      <c r="B18" s="49">
        <v>45287</v>
      </c>
      <c r="C18" s="43" t="s">
        <v>437</v>
      </c>
      <c r="D18" s="39"/>
      <c r="E18" s="42" t="s">
        <v>1252</v>
      </c>
      <c r="F18" s="40">
        <v>45317</v>
      </c>
      <c r="G18" s="41" t="s">
        <v>1253</v>
      </c>
      <c r="H18" s="43" t="s">
        <v>140</v>
      </c>
      <c r="I18" s="43" t="s">
        <v>1254</v>
      </c>
      <c r="J18" s="55">
        <v>253458935.40000001</v>
      </c>
      <c r="K18" s="55">
        <v>253458935.40000001</v>
      </c>
      <c r="L18" s="55">
        <v>0</v>
      </c>
      <c r="M18" s="55">
        <v>0</v>
      </c>
      <c r="N18" s="44">
        <v>253458935.40000001</v>
      </c>
      <c r="O18" s="34">
        <v>253458935.40000001</v>
      </c>
      <c r="P18" s="34">
        <v>253458935.40000001</v>
      </c>
      <c r="Q18" s="43" t="s">
        <v>1255</v>
      </c>
      <c r="R18" s="43" t="s">
        <v>1256</v>
      </c>
      <c r="S18" s="43" t="s">
        <v>1257</v>
      </c>
      <c r="T18" s="43" t="s">
        <v>1258</v>
      </c>
      <c r="U18" s="48">
        <v>0</v>
      </c>
      <c r="V18" s="41">
        <v>100</v>
      </c>
      <c r="W18" s="41" t="s">
        <v>392</v>
      </c>
      <c r="X18" s="50">
        <v>30</v>
      </c>
      <c r="Y18" s="34">
        <v>835.01</v>
      </c>
      <c r="Z18" s="44">
        <v>25050.3</v>
      </c>
      <c r="AA18" s="44">
        <v>303540</v>
      </c>
      <c r="AB18" s="44">
        <v>303540</v>
      </c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  <c r="AI18" s="44">
        <v>10118</v>
      </c>
      <c r="AJ18" s="44">
        <v>10118</v>
      </c>
      <c r="AK18" s="40">
        <v>45352</v>
      </c>
      <c r="AL18" s="40"/>
      <c r="AM18" s="40"/>
      <c r="AN18" s="40">
        <v>45383</v>
      </c>
      <c r="AO18" s="40"/>
      <c r="AP18" s="49"/>
      <c r="AQ18" s="41" t="s">
        <v>61</v>
      </c>
      <c r="AR18" s="41">
        <v>10</v>
      </c>
      <c r="AS18" s="34">
        <v>25345893.539999999</v>
      </c>
      <c r="AT18" s="43"/>
      <c r="AU18" s="44">
        <v>0</v>
      </c>
      <c r="AV18" s="46">
        <v>253458935.40000001</v>
      </c>
      <c r="AW18" s="46">
        <v>253458935.40000001</v>
      </c>
      <c r="AX18" s="43" t="s">
        <v>329</v>
      </c>
    </row>
    <row r="19" spans="1:51" ht="15.75" customHeight="1" x14ac:dyDescent="0.25">
      <c r="A19" s="47" t="s">
        <v>1267</v>
      </c>
      <c r="B19" s="49">
        <v>45287</v>
      </c>
      <c r="C19" s="43" t="s">
        <v>437</v>
      </c>
      <c r="D19" s="39"/>
      <c r="E19" s="42" t="s">
        <v>1268</v>
      </c>
      <c r="F19" s="40">
        <v>45320</v>
      </c>
      <c r="G19" s="41" t="s">
        <v>1269</v>
      </c>
      <c r="H19" s="43" t="s">
        <v>225</v>
      </c>
      <c r="I19" s="43" t="s">
        <v>1270</v>
      </c>
      <c r="J19" s="55">
        <v>2669581.2000000002</v>
      </c>
      <c r="K19" s="55">
        <v>2669581.2000000002</v>
      </c>
      <c r="L19" s="55">
        <v>0</v>
      </c>
      <c r="M19" s="55">
        <v>0</v>
      </c>
      <c r="N19" s="44">
        <v>2669581.2000000002</v>
      </c>
      <c r="O19" s="34">
        <v>2669581.2000000002</v>
      </c>
      <c r="P19" s="34">
        <v>2669581.2000000002</v>
      </c>
      <c r="Q19" s="43" t="s">
        <v>1271</v>
      </c>
      <c r="R19" s="43" t="s">
        <v>1272</v>
      </c>
      <c r="S19" s="43" t="s">
        <v>1273</v>
      </c>
      <c r="T19" s="43" t="s">
        <v>81</v>
      </c>
      <c r="U19" s="48">
        <v>100</v>
      </c>
      <c r="V19" s="41">
        <v>0</v>
      </c>
      <c r="W19" s="41" t="s">
        <v>392</v>
      </c>
      <c r="X19" s="50">
        <v>60</v>
      </c>
      <c r="Y19" s="34">
        <v>13.24</v>
      </c>
      <c r="Z19" s="44">
        <v>794.4</v>
      </c>
      <c r="AA19" s="44">
        <v>201630</v>
      </c>
      <c r="AB19" s="44">
        <v>201630</v>
      </c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  <c r="AI19" s="44">
        <v>3360.5</v>
      </c>
      <c r="AJ19" s="44">
        <v>3361</v>
      </c>
      <c r="AK19" s="40">
        <v>45382</v>
      </c>
      <c r="AL19" s="40"/>
      <c r="AM19" s="40"/>
      <c r="AN19" s="40">
        <v>45413</v>
      </c>
      <c r="AO19" s="40"/>
      <c r="AP19" s="49"/>
      <c r="AQ19" s="41" t="s">
        <v>61</v>
      </c>
      <c r="AR19" s="41">
        <v>10</v>
      </c>
      <c r="AS19" s="34">
        <v>266958.12</v>
      </c>
      <c r="AT19" s="43"/>
      <c r="AU19" s="44">
        <v>0</v>
      </c>
      <c r="AV19" s="46">
        <v>2669581.2000000002</v>
      </c>
      <c r="AW19" s="46">
        <v>2669581.2000000002</v>
      </c>
      <c r="AX19" s="43" t="s">
        <v>329</v>
      </c>
    </row>
    <row r="20" spans="1:51" ht="15.75" customHeight="1" x14ac:dyDescent="0.25">
      <c r="A20" s="47" t="s">
        <v>1274</v>
      </c>
      <c r="B20" s="49">
        <v>45287</v>
      </c>
      <c r="C20" s="43" t="s">
        <v>437</v>
      </c>
      <c r="D20" s="39"/>
      <c r="E20" s="42" t="s">
        <v>1275</v>
      </c>
      <c r="F20" s="40"/>
      <c r="G20" s="41"/>
      <c r="H20" s="43"/>
      <c r="I20" s="43" t="s">
        <v>1276</v>
      </c>
      <c r="J20" s="55">
        <v>8321227.2000000002</v>
      </c>
      <c r="K20" s="55">
        <v>8321227.2000000002</v>
      </c>
      <c r="L20" s="55">
        <v>0</v>
      </c>
      <c r="M20" s="55">
        <v>0</v>
      </c>
      <c r="N20" s="44">
        <v>0</v>
      </c>
      <c r="O20" s="34">
        <v>0</v>
      </c>
      <c r="P20" s="34">
        <v>0</v>
      </c>
      <c r="Q20" s="43"/>
      <c r="R20" s="43"/>
      <c r="S20" s="43"/>
      <c r="T20" s="43"/>
      <c r="U20" s="48"/>
      <c r="V20" s="41"/>
      <c r="W20" s="41"/>
      <c r="X20" s="50"/>
      <c r="Y20" s="34" t="e">
        <v>#DIV/0!</v>
      </c>
      <c r="Z20" s="44" t="e">
        <v>#DIV/0!</v>
      </c>
      <c r="AA20" s="44">
        <v>0</v>
      </c>
      <c r="AB20" s="44">
        <v>0</v>
      </c>
      <c r="AC20" s="44">
        <v>0</v>
      </c>
      <c r="AD20" s="44">
        <v>0</v>
      </c>
      <c r="AE20" s="44"/>
      <c r="AF20" s="44" t="e">
        <v>#DIV/0!</v>
      </c>
      <c r="AG20" s="44"/>
      <c r="AH20" s="44" t="e">
        <v>#DIV/0!</v>
      </c>
      <c r="AI20" s="44" t="e">
        <v>#DIV/0!</v>
      </c>
      <c r="AJ20" s="44" t="e">
        <v>#DIV/0!</v>
      </c>
      <c r="AK20" s="40">
        <v>45382</v>
      </c>
      <c r="AL20" s="40"/>
      <c r="AM20" s="40"/>
      <c r="AN20" s="40"/>
      <c r="AO20" s="40"/>
      <c r="AP20" s="49"/>
      <c r="AQ20" s="41"/>
      <c r="AR20" s="41">
        <v>10</v>
      </c>
      <c r="AS20" s="34">
        <v>832122.72</v>
      </c>
      <c r="AT20" s="43"/>
      <c r="AU20" s="44">
        <v>0</v>
      </c>
      <c r="AV20" s="46">
        <v>0</v>
      </c>
      <c r="AW20" s="46">
        <v>0</v>
      </c>
      <c r="AX20" s="43"/>
    </row>
    <row r="21" spans="1:51" ht="15.75" customHeight="1" x14ac:dyDescent="0.25">
      <c r="A21" s="47" t="s">
        <v>1323</v>
      </c>
      <c r="B21" s="49">
        <v>45288</v>
      </c>
      <c r="C21" s="43" t="s">
        <v>437</v>
      </c>
      <c r="D21" s="39"/>
      <c r="E21" s="42" t="s">
        <v>1324</v>
      </c>
      <c r="F21" s="40">
        <v>45320</v>
      </c>
      <c r="G21" s="41" t="s">
        <v>1325</v>
      </c>
      <c r="H21" s="43" t="s">
        <v>140</v>
      </c>
      <c r="I21" s="43" t="s">
        <v>1326</v>
      </c>
      <c r="J21" s="55">
        <v>1031720792.4</v>
      </c>
      <c r="K21" s="55">
        <v>1031720792.4</v>
      </c>
      <c r="L21" s="55">
        <v>0</v>
      </c>
      <c r="M21" s="55">
        <v>0</v>
      </c>
      <c r="N21" s="44">
        <v>1031720792.4</v>
      </c>
      <c r="O21" s="34">
        <v>1031720792.4</v>
      </c>
      <c r="P21" s="34">
        <v>1031720792.4</v>
      </c>
      <c r="Q21" s="43" t="s">
        <v>1327</v>
      </c>
      <c r="R21" s="43" t="s">
        <v>1328</v>
      </c>
      <c r="S21" s="43" t="s">
        <v>1329</v>
      </c>
      <c r="T21" s="43" t="s">
        <v>81</v>
      </c>
      <c r="U21" s="48">
        <v>100</v>
      </c>
      <c r="V21" s="41">
        <v>0</v>
      </c>
      <c r="W21" s="41" t="s">
        <v>392</v>
      </c>
      <c r="X21" s="50">
        <v>30</v>
      </c>
      <c r="Y21" s="34">
        <v>201.66</v>
      </c>
      <c r="Z21" s="44">
        <v>6049.8</v>
      </c>
      <c r="AA21" s="44">
        <v>5116140</v>
      </c>
      <c r="AB21" s="44">
        <v>5116140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170538</v>
      </c>
      <c r="AJ21" s="44">
        <v>170538</v>
      </c>
      <c r="AK21" s="40">
        <v>45397</v>
      </c>
      <c r="AL21" s="40"/>
      <c r="AM21" s="40"/>
      <c r="AN21" s="40">
        <v>45427</v>
      </c>
      <c r="AO21" s="40"/>
      <c r="AP21" s="49"/>
      <c r="AQ21" s="41" t="s">
        <v>61</v>
      </c>
      <c r="AR21" s="41">
        <v>10</v>
      </c>
      <c r="AS21" s="34">
        <v>103172079.23999999</v>
      </c>
      <c r="AT21" s="43"/>
      <c r="AU21" s="44">
        <v>0</v>
      </c>
      <c r="AV21" s="46">
        <v>1031720792.4</v>
      </c>
      <c r="AW21" s="46">
        <v>1031720792.4</v>
      </c>
      <c r="AX21" s="43" t="s">
        <v>329</v>
      </c>
    </row>
    <row r="22" spans="1:51" ht="15.75" customHeight="1" x14ac:dyDescent="0.25">
      <c r="A22" s="47" t="s">
        <v>1330</v>
      </c>
      <c r="B22" s="49">
        <v>45288</v>
      </c>
      <c r="C22" s="43" t="s">
        <v>437</v>
      </c>
      <c r="D22" s="39"/>
      <c r="E22" s="42" t="s">
        <v>1331</v>
      </c>
      <c r="F22" s="40">
        <v>45320</v>
      </c>
      <c r="G22" s="41" t="s">
        <v>1332</v>
      </c>
      <c r="H22" s="43" t="s">
        <v>53</v>
      </c>
      <c r="I22" s="43" t="s">
        <v>1333</v>
      </c>
      <c r="J22" s="55">
        <v>790983700.20000005</v>
      </c>
      <c r="K22" s="55">
        <v>790983700.20000005</v>
      </c>
      <c r="L22" s="55">
        <v>0</v>
      </c>
      <c r="M22" s="55">
        <v>0</v>
      </c>
      <c r="N22" s="44">
        <v>790983700.20000005</v>
      </c>
      <c r="O22" s="34">
        <v>790983700.20000005</v>
      </c>
      <c r="P22" s="34">
        <v>790983700.20000005</v>
      </c>
      <c r="Q22" s="43" t="s">
        <v>516</v>
      </c>
      <c r="R22" s="43" t="s">
        <v>517</v>
      </c>
      <c r="S22" s="43" t="s">
        <v>518</v>
      </c>
      <c r="T22" s="43" t="s">
        <v>58</v>
      </c>
      <c r="U22" s="48">
        <v>0</v>
      </c>
      <c r="V22" s="41">
        <v>100</v>
      </c>
      <c r="W22" s="41" t="s">
        <v>392</v>
      </c>
      <c r="X22" s="50">
        <v>30</v>
      </c>
      <c r="Y22" s="34">
        <v>414.21000000000004</v>
      </c>
      <c r="Z22" s="44">
        <v>12426.300000000001</v>
      </c>
      <c r="AA22" s="44">
        <v>1909620</v>
      </c>
      <c r="AB22" s="44">
        <v>1909620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  <c r="AI22" s="44">
        <v>63654</v>
      </c>
      <c r="AJ22" s="44">
        <v>63654</v>
      </c>
      <c r="AK22" s="40">
        <v>45514</v>
      </c>
      <c r="AL22" s="40"/>
      <c r="AM22" s="40"/>
      <c r="AN22" s="40">
        <v>45545</v>
      </c>
      <c r="AO22" s="40"/>
      <c r="AP22" s="49"/>
      <c r="AQ22" s="41" t="s">
        <v>61</v>
      </c>
      <c r="AR22" s="41">
        <v>10</v>
      </c>
      <c r="AS22" s="34">
        <v>79098370.019999996</v>
      </c>
      <c r="AT22" s="43"/>
      <c r="AU22" s="44">
        <v>0</v>
      </c>
      <c r="AV22" s="46">
        <v>790983700.20000005</v>
      </c>
      <c r="AW22" s="46">
        <v>790983700.20000005</v>
      </c>
      <c r="AX22" s="43" t="s">
        <v>329</v>
      </c>
    </row>
    <row r="23" spans="1:51" ht="15.75" customHeight="1" x14ac:dyDescent="0.25">
      <c r="A23" s="47" t="s">
        <v>1334</v>
      </c>
      <c r="B23" s="49">
        <v>45288</v>
      </c>
      <c r="C23" s="43" t="s">
        <v>437</v>
      </c>
      <c r="D23" s="39" t="s">
        <v>436</v>
      </c>
      <c r="E23" s="42" t="s">
        <v>1335</v>
      </c>
      <c r="F23" s="40" t="s">
        <v>436</v>
      </c>
      <c r="G23" s="41" t="s">
        <v>436</v>
      </c>
      <c r="H23" s="43" t="s">
        <v>436</v>
      </c>
      <c r="I23" s="43" t="s">
        <v>1336</v>
      </c>
      <c r="J23" s="55">
        <v>71990384.400000006</v>
      </c>
      <c r="K23" s="55">
        <v>71990384.400000006</v>
      </c>
      <c r="L23" s="55">
        <v>0</v>
      </c>
      <c r="M23" s="55">
        <v>0</v>
      </c>
      <c r="N23" s="44">
        <v>0</v>
      </c>
      <c r="O23" s="34">
        <v>0</v>
      </c>
      <c r="P23" s="34">
        <v>0</v>
      </c>
      <c r="Q23" s="43"/>
      <c r="R23" s="43"/>
      <c r="S23" s="43"/>
      <c r="T23" s="43"/>
      <c r="U23" s="48"/>
      <c r="V23" s="41"/>
      <c r="W23" s="41"/>
      <c r="X23" s="50"/>
      <c r="Y23" s="34" t="e">
        <v>#DIV/0!</v>
      </c>
      <c r="Z23" s="44" t="e">
        <v>#DIV/0!</v>
      </c>
      <c r="AA23" s="44">
        <v>0</v>
      </c>
      <c r="AB23" s="44">
        <v>0</v>
      </c>
      <c r="AC23" s="44">
        <v>0</v>
      </c>
      <c r="AD23" s="44">
        <v>0</v>
      </c>
      <c r="AE23" s="44"/>
      <c r="AF23" s="44" t="e">
        <v>#DIV/0!</v>
      </c>
      <c r="AG23" s="44"/>
      <c r="AH23" s="44" t="e">
        <v>#DIV/0!</v>
      </c>
      <c r="AI23" s="44" t="e">
        <v>#DIV/0!</v>
      </c>
      <c r="AJ23" s="44" t="e">
        <v>#DIV/0!</v>
      </c>
      <c r="AK23" s="40">
        <v>45383</v>
      </c>
      <c r="AL23" s="40"/>
      <c r="AM23" s="40"/>
      <c r="AN23" s="40"/>
      <c r="AO23" s="40"/>
      <c r="AP23" s="49"/>
      <c r="AQ23" s="41"/>
      <c r="AR23" s="41">
        <v>10</v>
      </c>
      <c r="AS23" s="34">
        <v>7199038.4400000004</v>
      </c>
      <c r="AT23" s="43"/>
      <c r="AU23" s="44">
        <v>0</v>
      </c>
      <c r="AV23" s="46">
        <v>0</v>
      </c>
      <c r="AW23" s="46">
        <v>0</v>
      </c>
      <c r="AX23" s="43" t="s">
        <v>436</v>
      </c>
    </row>
    <row r="24" spans="1:51" ht="15.75" customHeight="1" x14ac:dyDescent="0.25">
      <c r="A24" s="47"/>
      <c r="B24" s="40"/>
      <c r="C24" s="41"/>
      <c r="D24" s="39"/>
      <c r="E24" s="43"/>
      <c r="F24" s="40"/>
      <c r="G24" s="41"/>
      <c r="H24" s="43"/>
      <c r="I24" s="43"/>
      <c r="J24" s="44">
        <v>0</v>
      </c>
      <c r="K24" s="44">
        <v>0</v>
      </c>
      <c r="L24" s="55">
        <v>0</v>
      </c>
      <c r="M24" s="55">
        <v>0</v>
      </c>
      <c r="N24" s="44">
        <v>0</v>
      </c>
      <c r="O24" s="34">
        <f t="shared" ref="O22:P37" si="0">N24</f>
        <v>0</v>
      </c>
      <c r="P24" s="34">
        <f t="shared" si="0"/>
        <v>0</v>
      </c>
      <c r="Q24" s="43"/>
      <c r="R24" s="43"/>
      <c r="S24" s="43"/>
      <c r="T24" s="43"/>
      <c r="U24" s="48"/>
      <c r="V24" s="41"/>
      <c r="W24" s="41"/>
      <c r="X24" s="50"/>
      <c r="Y24" s="34" t="e">
        <f>P24/AA24</f>
        <v>#DIV/0!</v>
      </c>
      <c r="Z24" s="44" t="e">
        <f t="shared" ref="Z3:Z66" si="1">Y24*X24</f>
        <v>#DIV/0!</v>
      </c>
      <c r="AA24" s="44">
        <f t="shared" ref="AA3:AA66" si="2">AB24+AC24+AD24</f>
        <v>0</v>
      </c>
      <c r="AB24" s="44">
        <v>0</v>
      </c>
      <c r="AC24" s="44">
        <v>0</v>
      </c>
      <c r="AD24" s="44">
        <v>0</v>
      </c>
      <c r="AE24" s="44"/>
      <c r="AF24" s="44" t="e">
        <f t="shared" ref="AF3:AF66" si="3">Y24*AE24</f>
        <v>#DIV/0!</v>
      </c>
      <c r="AG24" s="44"/>
      <c r="AH24" s="44" t="e">
        <f t="shared" ref="AH3:AH66" si="4">Y24*AG24</f>
        <v>#DIV/0!</v>
      </c>
      <c r="AI24" s="44" t="e">
        <f t="shared" ref="AI3:AI66" si="5">AA24/X24</f>
        <v>#DIV/0!</v>
      </c>
      <c r="AJ24" s="44" t="e">
        <f t="shared" ref="AJ3:AJ66" si="6">_xlfn.CEILING.MATH(AI24)</f>
        <v>#DIV/0!</v>
      </c>
      <c r="AK24" s="43"/>
      <c r="AL24" s="40"/>
      <c r="AM24" s="40"/>
      <c r="AN24" s="40"/>
      <c r="AO24" s="40"/>
      <c r="AP24" s="40"/>
      <c r="AQ24" s="49"/>
      <c r="AR24" s="41"/>
      <c r="AS24" s="41">
        <v>10</v>
      </c>
      <c r="AT24" s="34">
        <f>(J24*10)/100</f>
        <v>0</v>
      </c>
      <c r="AU24" s="43"/>
      <c r="AV24" s="44">
        <v>0</v>
      </c>
      <c r="AW24" s="46">
        <f t="shared" ref="AW3:AW66" si="7">AX24-AV24</f>
        <v>0</v>
      </c>
      <c r="AX24" s="46">
        <f>O24</f>
        <v>0</v>
      </c>
      <c r="AY24" s="43"/>
    </row>
    <row r="25" spans="1:51" ht="15.75" customHeight="1" x14ac:dyDescent="0.25">
      <c r="A25" s="47"/>
      <c r="B25" s="40"/>
      <c r="C25" s="41"/>
      <c r="D25" s="39"/>
      <c r="E25" s="43"/>
      <c r="F25" s="40"/>
      <c r="G25" s="41"/>
      <c r="H25" s="43"/>
      <c r="I25" s="43"/>
      <c r="J25" s="44">
        <v>0</v>
      </c>
      <c r="K25" s="44">
        <v>0</v>
      </c>
      <c r="L25" s="55">
        <v>0</v>
      </c>
      <c r="M25" s="55">
        <v>0</v>
      </c>
      <c r="N25" s="44">
        <v>0</v>
      </c>
      <c r="O25" s="34">
        <f t="shared" si="0"/>
        <v>0</v>
      </c>
      <c r="P25" s="34">
        <f t="shared" si="0"/>
        <v>0</v>
      </c>
      <c r="Q25" s="43"/>
      <c r="R25" s="43"/>
      <c r="S25" s="43"/>
      <c r="T25" s="43"/>
      <c r="U25" s="48"/>
      <c r="V25" s="41"/>
      <c r="W25" s="41"/>
      <c r="X25" s="50"/>
      <c r="Y25" s="34" t="e">
        <f>P25/AA25</f>
        <v>#DIV/0!</v>
      </c>
      <c r="Z25" s="44" t="e">
        <f t="shared" si="1"/>
        <v>#DIV/0!</v>
      </c>
      <c r="AA25" s="44">
        <f t="shared" si="2"/>
        <v>0</v>
      </c>
      <c r="AB25" s="44">
        <v>0</v>
      </c>
      <c r="AC25" s="44">
        <v>0</v>
      </c>
      <c r="AD25" s="44">
        <v>0</v>
      </c>
      <c r="AE25" s="44"/>
      <c r="AF25" s="44" t="e">
        <f t="shared" si="3"/>
        <v>#DIV/0!</v>
      </c>
      <c r="AG25" s="44"/>
      <c r="AH25" s="44" t="e">
        <f t="shared" si="4"/>
        <v>#DIV/0!</v>
      </c>
      <c r="AI25" s="44" t="e">
        <f t="shared" si="5"/>
        <v>#DIV/0!</v>
      </c>
      <c r="AJ25" s="44" t="e">
        <f t="shared" si="6"/>
        <v>#DIV/0!</v>
      </c>
      <c r="AK25" s="43"/>
      <c r="AL25" s="40"/>
      <c r="AM25" s="40"/>
      <c r="AN25" s="40"/>
      <c r="AO25" s="40"/>
      <c r="AP25" s="40"/>
      <c r="AQ25" s="49"/>
      <c r="AR25" s="41"/>
      <c r="AS25" s="41">
        <v>10</v>
      </c>
      <c r="AT25" s="34">
        <f>(J25*10)/100</f>
        <v>0</v>
      </c>
      <c r="AU25" s="43"/>
      <c r="AV25" s="44">
        <v>0</v>
      </c>
      <c r="AW25" s="46">
        <f t="shared" si="7"/>
        <v>0</v>
      </c>
      <c r="AX25" s="46">
        <f>O25</f>
        <v>0</v>
      </c>
      <c r="AY25" s="43"/>
    </row>
    <row r="26" spans="1:51" ht="15.75" customHeight="1" x14ac:dyDescent="0.25">
      <c r="A26" s="47"/>
      <c r="B26" s="40"/>
      <c r="C26" s="41"/>
      <c r="D26" s="39"/>
      <c r="E26" s="43"/>
      <c r="F26" s="40"/>
      <c r="G26" s="41"/>
      <c r="H26" s="43"/>
      <c r="I26" s="43"/>
      <c r="J26" s="44">
        <v>0</v>
      </c>
      <c r="K26" s="44">
        <v>0</v>
      </c>
      <c r="L26" s="55">
        <v>0</v>
      </c>
      <c r="M26" s="55">
        <v>0</v>
      </c>
      <c r="N26" s="44">
        <v>0</v>
      </c>
      <c r="O26" s="34">
        <f t="shared" si="0"/>
        <v>0</v>
      </c>
      <c r="P26" s="34">
        <f t="shared" si="0"/>
        <v>0</v>
      </c>
      <c r="Q26" s="43"/>
      <c r="R26" s="43"/>
      <c r="S26" s="43"/>
      <c r="T26" s="43"/>
      <c r="U26" s="48"/>
      <c r="V26" s="41"/>
      <c r="W26" s="41"/>
      <c r="X26" s="50"/>
      <c r="Y26" s="34" t="e">
        <f>P26/AA26</f>
        <v>#DIV/0!</v>
      </c>
      <c r="Z26" s="44" t="e">
        <f t="shared" si="1"/>
        <v>#DIV/0!</v>
      </c>
      <c r="AA26" s="44">
        <f t="shared" si="2"/>
        <v>0</v>
      </c>
      <c r="AB26" s="44">
        <v>0</v>
      </c>
      <c r="AC26" s="44">
        <v>0</v>
      </c>
      <c r="AD26" s="44">
        <v>0</v>
      </c>
      <c r="AE26" s="44"/>
      <c r="AF26" s="44" t="e">
        <f t="shared" si="3"/>
        <v>#DIV/0!</v>
      </c>
      <c r="AG26" s="44"/>
      <c r="AH26" s="44" t="e">
        <f t="shared" si="4"/>
        <v>#DIV/0!</v>
      </c>
      <c r="AI26" s="44" t="e">
        <f t="shared" si="5"/>
        <v>#DIV/0!</v>
      </c>
      <c r="AJ26" s="44" t="e">
        <f t="shared" si="6"/>
        <v>#DIV/0!</v>
      </c>
      <c r="AK26" s="43"/>
      <c r="AL26" s="40"/>
      <c r="AM26" s="40"/>
      <c r="AN26" s="40"/>
      <c r="AO26" s="40"/>
      <c r="AP26" s="40"/>
      <c r="AQ26" s="49"/>
      <c r="AR26" s="41"/>
      <c r="AS26" s="41">
        <v>10</v>
      </c>
      <c r="AT26" s="34">
        <f>(J26*10)/100</f>
        <v>0</v>
      </c>
      <c r="AU26" s="43"/>
      <c r="AV26" s="44">
        <v>0</v>
      </c>
      <c r="AW26" s="46">
        <f t="shared" si="7"/>
        <v>0</v>
      </c>
      <c r="AX26" s="46">
        <f>O26</f>
        <v>0</v>
      </c>
      <c r="AY26" s="43"/>
    </row>
    <row r="27" spans="1:51" ht="15.75" customHeight="1" x14ac:dyDescent="0.25">
      <c r="A27" s="47"/>
      <c r="B27" s="40"/>
      <c r="C27" s="41"/>
      <c r="D27" s="39"/>
      <c r="E27" s="43"/>
      <c r="F27" s="40"/>
      <c r="G27" s="41"/>
      <c r="H27" s="43"/>
      <c r="I27" s="43"/>
      <c r="J27" s="44">
        <v>0</v>
      </c>
      <c r="K27" s="44">
        <v>0</v>
      </c>
      <c r="L27" s="55">
        <v>0</v>
      </c>
      <c r="M27" s="55">
        <v>0</v>
      </c>
      <c r="N27" s="44">
        <v>0</v>
      </c>
      <c r="O27" s="34">
        <f t="shared" si="0"/>
        <v>0</v>
      </c>
      <c r="P27" s="34">
        <f t="shared" si="0"/>
        <v>0</v>
      </c>
      <c r="Q27" s="43"/>
      <c r="R27" s="43"/>
      <c r="S27" s="43"/>
      <c r="T27" s="43"/>
      <c r="U27" s="48"/>
      <c r="V27" s="41"/>
      <c r="W27" s="41"/>
      <c r="X27" s="50"/>
      <c r="Y27" s="34" t="e">
        <f>P27/AA27</f>
        <v>#DIV/0!</v>
      </c>
      <c r="Z27" s="44" t="e">
        <f t="shared" si="1"/>
        <v>#DIV/0!</v>
      </c>
      <c r="AA27" s="44">
        <f t="shared" si="2"/>
        <v>0</v>
      </c>
      <c r="AB27" s="44">
        <v>0</v>
      </c>
      <c r="AC27" s="44">
        <v>0</v>
      </c>
      <c r="AD27" s="44">
        <v>0</v>
      </c>
      <c r="AE27" s="44"/>
      <c r="AF27" s="44" t="e">
        <f t="shared" si="3"/>
        <v>#DIV/0!</v>
      </c>
      <c r="AG27" s="44"/>
      <c r="AH27" s="44" t="e">
        <f t="shared" si="4"/>
        <v>#DIV/0!</v>
      </c>
      <c r="AI27" s="44" t="e">
        <f t="shared" si="5"/>
        <v>#DIV/0!</v>
      </c>
      <c r="AJ27" s="44" t="e">
        <f t="shared" si="6"/>
        <v>#DIV/0!</v>
      </c>
      <c r="AK27" s="43"/>
      <c r="AL27" s="40"/>
      <c r="AM27" s="40"/>
      <c r="AN27" s="40"/>
      <c r="AO27" s="40"/>
      <c r="AP27" s="40"/>
      <c r="AQ27" s="49"/>
      <c r="AR27" s="41"/>
      <c r="AS27" s="41">
        <v>10</v>
      </c>
      <c r="AT27" s="34">
        <f>(J27*10)/100</f>
        <v>0</v>
      </c>
      <c r="AU27" s="43"/>
      <c r="AV27" s="44">
        <v>0</v>
      </c>
      <c r="AW27" s="46">
        <f t="shared" si="7"/>
        <v>0</v>
      </c>
      <c r="AX27" s="46">
        <f>O27</f>
        <v>0</v>
      </c>
      <c r="AY27" s="43"/>
    </row>
    <row r="28" spans="1:51" ht="15.75" customHeight="1" x14ac:dyDescent="0.25">
      <c r="A28" s="47"/>
      <c r="B28" s="40"/>
      <c r="C28" s="41"/>
      <c r="D28" s="39"/>
      <c r="E28" s="43"/>
      <c r="F28" s="40"/>
      <c r="G28" s="41"/>
      <c r="H28" s="43"/>
      <c r="I28" s="43"/>
      <c r="J28" s="44">
        <v>0</v>
      </c>
      <c r="K28" s="44">
        <v>0</v>
      </c>
      <c r="L28" s="55">
        <v>0</v>
      </c>
      <c r="M28" s="55">
        <v>0</v>
      </c>
      <c r="N28" s="44">
        <v>0</v>
      </c>
      <c r="O28" s="34">
        <f t="shared" si="0"/>
        <v>0</v>
      </c>
      <c r="P28" s="34">
        <f t="shared" si="0"/>
        <v>0</v>
      </c>
      <c r="Q28" s="43"/>
      <c r="R28" s="43"/>
      <c r="S28" s="43"/>
      <c r="T28" s="43"/>
      <c r="U28" s="48"/>
      <c r="V28" s="41"/>
      <c r="W28" s="41"/>
      <c r="X28" s="50"/>
      <c r="Y28" s="34" t="e">
        <f>P28/AA28</f>
        <v>#DIV/0!</v>
      </c>
      <c r="Z28" s="44" t="e">
        <f t="shared" si="1"/>
        <v>#DIV/0!</v>
      </c>
      <c r="AA28" s="44">
        <f t="shared" si="2"/>
        <v>0</v>
      </c>
      <c r="AB28" s="44">
        <v>0</v>
      </c>
      <c r="AC28" s="44">
        <v>0</v>
      </c>
      <c r="AD28" s="44">
        <v>0</v>
      </c>
      <c r="AE28" s="44"/>
      <c r="AF28" s="44" t="e">
        <f t="shared" si="3"/>
        <v>#DIV/0!</v>
      </c>
      <c r="AG28" s="44"/>
      <c r="AH28" s="44" t="e">
        <f t="shared" si="4"/>
        <v>#DIV/0!</v>
      </c>
      <c r="AI28" s="44" t="e">
        <f t="shared" si="5"/>
        <v>#DIV/0!</v>
      </c>
      <c r="AJ28" s="44" t="e">
        <f t="shared" si="6"/>
        <v>#DIV/0!</v>
      </c>
      <c r="AK28" s="43"/>
      <c r="AL28" s="40"/>
      <c r="AM28" s="40"/>
      <c r="AN28" s="40"/>
      <c r="AO28" s="40"/>
      <c r="AP28" s="40"/>
      <c r="AQ28" s="49"/>
      <c r="AR28" s="41"/>
      <c r="AS28" s="41">
        <v>10</v>
      </c>
      <c r="AT28" s="34">
        <f>(J28*10)/100</f>
        <v>0</v>
      </c>
      <c r="AU28" s="43"/>
      <c r="AV28" s="44">
        <v>0</v>
      </c>
      <c r="AW28" s="46">
        <f t="shared" si="7"/>
        <v>0</v>
      </c>
      <c r="AX28" s="46">
        <f>O28</f>
        <v>0</v>
      </c>
      <c r="AY28" s="43"/>
    </row>
    <row r="29" spans="1:51" ht="15.75" customHeight="1" x14ac:dyDescent="0.25">
      <c r="A29" s="47"/>
      <c r="B29" s="40"/>
      <c r="C29" s="41"/>
      <c r="D29" s="39"/>
      <c r="E29" s="43"/>
      <c r="F29" s="40"/>
      <c r="G29" s="41"/>
      <c r="H29" s="43"/>
      <c r="I29" s="43"/>
      <c r="J29" s="44">
        <v>0</v>
      </c>
      <c r="K29" s="44">
        <v>0</v>
      </c>
      <c r="L29" s="55">
        <v>0</v>
      </c>
      <c r="M29" s="55">
        <v>0</v>
      </c>
      <c r="N29" s="44">
        <v>0</v>
      </c>
      <c r="O29" s="34">
        <f t="shared" si="0"/>
        <v>0</v>
      </c>
      <c r="P29" s="34">
        <f t="shared" si="0"/>
        <v>0</v>
      </c>
      <c r="Q29" s="43"/>
      <c r="R29" s="43"/>
      <c r="S29" s="43"/>
      <c r="T29" s="43"/>
      <c r="U29" s="48"/>
      <c r="V29" s="41"/>
      <c r="W29" s="41"/>
      <c r="X29" s="50"/>
      <c r="Y29" s="34" t="e">
        <f>P29/AA29</f>
        <v>#DIV/0!</v>
      </c>
      <c r="Z29" s="44" t="e">
        <f t="shared" si="1"/>
        <v>#DIV/0!</v>
      </c>
      <c r="AA29" s="44">
        <f t="shared" si="2"/>
        <v>0</v>
      </c>
      <c r="AB29" s="44">
        <v>0</v>
      </c>
      <c r="AC29" s="44">
        <v>0</v>
      </c>
      <c r="AD29" s="44">
        <v>0</v>
      </c>
      <c r="AE29" s="44"/>
      <c r="AF29" s="44" t="e">
        <f t="shared" si="3"/>
        <v>#DIV/0!</v>
      </c>
      <c r="AG29" s="44"/>
      <c r="AH29" s="44" t="e">
        <f t="shared" si="4"/>
        <v>#DIV/0!</v>
      </c>
      <c r="AI29" s="44" t="e">
        <f t="shared" si="5"/>
        <v>#DIV/0!</v>
      </c>
      <c r="AJ29" s="44" t="e">
        <f t="shared" si="6"/>
        <v>#DIV/0!</v>
      </c>
      <c r="AK29" s="43"/>
      <c r="AL29" s="40"/>
      <c r="AM29" s="40"/>
      <c r="AN29" s="40"/>
      <c r="AO29" s="40"/>
      <c r="AP29" s="40"/>
      <c r="AQ29" s="49"/>
      <c r="AR29" s="41"/>
      <c r="AS29" s="41">
        <v>10</v>
      </c>
      <c r="AT29" s="34">
        <f>(J29*10)/100</f>
        <v>0</v>
      </c>
      <c r="AU29" s="43"/>
      <c r="AV29" s="44">
        <v>0</v>
      </c>
      <c r="AW29" s="46">
        <f t="shared" si="7"/>
        <v>0</v>
      </c>
      <c r="AX29" s="46">
        <f>O29</f>
        <v>0</v>
      </c>
      <c r="AY29" s="43"/>
    </row>
    <row r="30" spans="1:51" ht="15.75" customHeight="1" x14ac:dyDescent="0.25">
      <c r="A30" s="47"/>
      <c r="B30" s="40"/>
      <c r="C30" s="41"/>
      <c r="D30" s="39"/>
      <c r="E30" s="43"/>
      <c r="F30" s="40"/>
      <c r="G30" s="41"/>
      <c r="H30" s="43"/>
      <c r="I30" s="43"/>
      <c r="J30" s="44">
        <v>0</v>
      </c>
      <c r="K30" s="44">
        <v>0</v>
      </c>
      <c r="L30" s="55">
        <v>0</v>
      </c>
      <c r="M30" s="55">
        <v>0</v>
      </c>
      <c r="N30" s="44">
        <v>0</v>
      </c>
      <c r="O30" s="34">
        <f t="shared" si="0"/>
        <v>0</v>
      </c>
      <c r="P30" s="34">
        <f t="shared" si="0"/>
        <v>0</v>
      </c>
      <c r="Q30" s="43"/>
      <c r="R30" s="43"/>
      <c r="S30" s="43"/>
      <c r="T30" s="43"/>
      <c r="U30" s="48"/>
      <c r="V30" s="41"/>
      <c r="W30" s="41"/>
      <c r="X30" s="50"/>
      <c r="Y30" s="34" t="e">
        <f>P30/AA30</f>
        <v>#DIV/0!</v>
      </c>
      <c r="Z30" s="44" t="e">
        <f t="shared" si="1"/>
        <v>#DIV/0!</v>
      </c>
      <c r="AA30" s="44">
        <f t="shared" si="2"/>
        <v>0</v>
      </c>
      <c r="AB30" s="44">
        <v>0</v>
      </c>
      <c r="AC30" s="44">
        <v>0</v>
      </c>
      <c r="AD30" s="44">
        <v>0</v>
      </c>
      <c r="AE30" s="44"/>
      <c r="AF30" s="44" t="e">
        <f t="shared" si="3"/>
        <v>#DIV/0!</v>
      </c>
      <c r="AG30" s="44"/>
      <c r="AH30" s="44" t="e">
        <f t="shared" si="4"/>
        <v>#DIV/0!</v>
      </c>
      <c r="AI30" s="44" t="e">
        <f t="shared" si="5"/>
        <v>#DIV/0!</v>
      </c>
      <c r="AJ30" s="44" t="e">
        <f t="shared" si="6"/>
        <v>#DIV/0!</v>
      </c>
      <c r="AK30" s="43"/>
      <c r="AL30" s="40"/>
      <c r="AM30" s="40"/>
      <c r="AN30" s="40"/>
      <c r="AO30" s="40"/>
      <c r="AP30" s="40"/>
      <c r="AQ30" s="49"/>
      <c r="AR30" s="41"/>
      <c r="AS30" s="41">
        <v>10</v>
      </c>
      <c r="AT30" s="34">
        <f>(J30*10)/100</f>
        <v>0</v>
      </c>
      <c r="AU30" s="43"/>
      <c r="AV30" s="44">
        <v>0</v>
      </c>
      <c r="AW30" s="46">
        <f t="shared" si="7"/>
        <v>0</v>
      </c>
      <c r="AX30" s="46">
        <f>O30</f>
        <v>0</v>
      </c>
      <c r="AY30" s="43"/>
    </row>
    <row r="31" spans="1:51" ht="15.75" customHeight="1" x14ac:dyDescent="0.25">
      <c r="A31" s="47"/>
      <c r="B31" s="40"/>
      <c r="C31" s="41"/>
      <c r="D31" s="39"/>
      <c r="E31" s="43"/>
      <c r="F31" s="40"/>
      <c r="G31" s="41"/>
      <c r="H31" s="43"/>
      <c r="I31" s="43"/>
      <c r="J31" s="44">
        <v>0</v>
      </c>
      <c r="K31" s="44">
        <v>0</v>
      </c>
      <c r="L31" s="55">
        <v>0</v>
      </c>
      <c r="M31" s="55">
        <v>0</v>
      </c>
      <c r="N31" s="44">
        <v>0</v>
      </c>
      <c r="O31" s="34">
        <f t="shared" si="0"/>
        <v>0</v>
      </c>
      <c r="P31" s="34">
        <f t="shared" si="0"/>
        <v>0</v>
      </c>
      <c r="Q31" s="43"/>
      <c r="R31" s="43"/>
      <c r="S31" s="43"/>
      <c r="T31" s="43"/>
      <c r="U31" s="48"/>
      <c r="V31" s="41"/>
      <c r="W31" s="41"/>
      <c r="X31" s="50"/>
      <c r="Y31" s="34" t="e">
        <f>P31/AA31</f>
        <v>#DIV/0!</v>
      </c>
      <c r="Z31" s="44" t="e">
        <f t="shared" si="1"/>
        <v>#DIV/0!</v>
      </c>
      <c r="AA31" s="44">
        <f t="shared" si="2"/>
        <v>0</v>
      </c>
      <c r="AB31" s="44">
        <v>0</v>
      </c>
      <c r="AC31" s="44">
        <v>0</v>
      </c>
      <c r="AD31" s="44">
        <v>0</v>
      </c>
      <c r="AE31" s="44"/>
      <c r="AF31" s="44" t="e">
        <f t="shared" si="3"/>
        <v>#DIV/0!</v>
      </c>
      <c r="AG31" s="44"/>
      <c r="AH31" s="44" t="e">
        <f t="shared" si="4"/>
        <v>#DIV/0!</v>
      </c>
      <c r="AI31" s="44" t="e">
        <f t="shared" si="5"/>
        <v>#DIV/0!</v>
      </c>
      <c r="AJ31" s="44" t="e">
        <f t="shared" si="6"/>
        <v>#DIV/0!</v>
      </c>
      <c r="AK31" s="43"/>
      <c r="AL31" s="40"/>
      <c r="AM31" s="40"/>
      <c r="AN31" s="40"/>
      <c r="AO31" s="40"/>
      <c r="AP31" s="40"/>
      <c r="AQ31" s="49"/>
      <c r="AR31" s="41"/>
      <c r="AS31" s="41">
        <v>10</v>
      </c>
      <c r="AT31" s="34">
        <f>(J31*10)/100</f>
        <v>0</v>
      </c>
      <c r="AU31" s="43"/>
      <c r="AV31" s="44">
        <v>0</v>
      </c>
      <c r="AW31" s="46">
        <f t="shared" si="7"/>
        <v>0</v>
      </c>
      <c r="AX31" s="46">
        <f>O31</f>
        <v>0</v>
      </c>
      <c r="AY31" s="43"/>
    </row>
    <row r="32" spans="1:51" ht="15.75" customHeight="1" x14ac:dyDescent="0.25">
      <c r="A32" s="47"/>
      <c r="B32" s="40"/>
      <c r="C32" s="41"/>
      <c r="D32" s="39"/>
      <c r="E32" s="43"/>
      <c r="F32" s="40"/>
      <c r="G32" s="41"/>
      <c r="H32" s="43"/>
      <c r="I32" s="43"/>
      <c r="J32" s="44">
        <v>0</v>
      </c>
      <c r="K32" s="44">
        <v>0</v>
      </c>
      <c r="L32" s="55">
        <v>0</v>
      </c>
      <c r="M32" s="55">
        <v>0</v>
      </c>
      <c r="N32" s="44">
        <v>0</v>
      </c>
      <c r="O32" s="34">
        <f t="shared" si="0"/>
        <v>0</v>
      </c>
      <c r="P32" s="34">
        <f t="shared" si="0"/>
        <v>0</v>
      </c>
      <c r="Q32" s="43"/>
      <c r="R32" s="43"/>
      <c r="S32" s="43"/>
      <c r="T32" s="43"/>
      <c r="U32" s="48"/>
      <c r="V32" s="41"/>
      <c r="W32" s="41"/>
      <c r="X32" s="50"/>
      <c r="Y32" s="34" t="e">
        <f>P32/AA32</f>
        <v>#DIV/0!</v>
      </c>
      <c r="Z32" s="44" t="e">
        <f t="shared" si="1"/>
        <v>#DIV/0!</v>
      </c>
      <c r="AA32" s="44">
        <f t="shared" si="2"/>
        <v>0</v>
      </c>
      <c r="AB32" s="44">
        <v>0</v>
      </c>
      <c r="AC32" s="44">
        <v>0</v>
      </c>
      <c r="AD32" s="44">
        <v>0</v>
      </c>
      <c r="AE32" s="44"/>
      <c r="AF32" s="44" t="e">
        <f t="shared" si="3"/>
        <v>#DIV/0!</v>
      </c>
      <c r="AG32" s="44"/>
      <c r="AH32" s="44" t="e">
        <f t="shared" si="4"/>
        <v>#DIV/0!</v>
      </c>
      <c r="AI32" s="44" t="e">
        <f t="shared" si="5"/>
        <v>#DIV/0!</v>
      </c>
      <c r="AJ32" s="44" t="e">
        <f t="shared" si="6"/>
        <v>#DIV/0!</v>
      </c>
      <c r="AK32" s="43"/>
      <c r="AL32" s="40"/>
      <c r="AM32" s="40"/>
      <c r="AN32" s="40"/>
      <c r="AO32" s="40"/>
      <c r="AP32" s="40"/>
      <c r="AQ32" s="49"/>
      <c r="AR32" s="41"/>
      <c r="AS32" s="41">
        <v>10</v>
      </c>
      <c r="AT32" s="34">
        <f>(J32*10)/100</f>
        <v>0</v>
      </c>
      <c r="AU32" s="43"/>
      <c r="AV32" s="44">
        <v>0</v>
      </c>
      <c r="AW32" s="46">
        <f t="shared" si="7"/>
        <v>0</v>
      </c>
      <c r="AX32" s="46">
        <f>O32</f>
        <v>0</v>
      </c>
      <c r="AY32" s="43"/>
    </row>
    <row r="33" spans="1:51" ht="15.75" customHeight="1" x14ac:dyDescent="0.25">
      <c r="A33" s="47"/>
      <c r="B33" s="40"/>
      <c r="C33" s="41"/>
      <c r="D33" s="39"/>
      <c r="E33" s="43"/>
      <c r="F33" s="40"/>
      <c r="G33" s="41"/>
      <c r="H33" s="43"/>
      <c r="I33" s="43"/>
      <c r="J33" s="44">
        <v>0</v>
      </c>
      <c r="K33" s="44">
        <v>0</v>
      </c>
      <c r="L33" s="55">
        <v>0</v>
      </c>
      <c r="M33" s="55">
        <v>0</v>
      </c>
      <c r="N33" s="44">
        <v>0</v>
      </c>
      <c r="O33" s="34">
        <f t="shared" si="0"/>
        <v>0</v>
      </c>
      <c r="P33" s="34">
        <f t="shared" si="0"/>
        <v>0</v>
      </c>
      <c r="Q33" s="43"/>
      <c r="R33" s="43"/>
      <c r="S33" s="43"/>
      <c r="T33" s="43"/>
      <c r="U33" s="48"/>
      <c r="V33" s="41"/>
      <c r="W33" s="41"/>
      <c r="X33" s="50"/>
      <c r="Y33" s="34" t="e">
        <f>P33/AA33</f>
        <v>#DIV/0!</v>
      </c>
      <c r="Z33" s="44" t="e">
        <f t="shared" si="1"/>
        <v>#DIV/0!</v>
      </c>
      <c r="AA33" s="44">
        <f t="shared" si="2"/>
        <v>0</v>
      </c>
      <c r="AB33" s="44">
        <v>0</v>
      </c>
      <c r="AC33" s="44">
        <v>0</v>
      </c>
      <c r="AD33" s="44">
        <v>0</v>
      </c>
      <c r="AE33" s="44"/>
      <c r="AF33" s="44" t="e">
        <f t="shared" si="3"/>
        <v>#DIV/0!</v>
      </c>
      <c r="AG33" s="44"/>
      <c r="AH33" s="44" t="e">
        <f t="shared" si="4"/>
        <v>#DIV/0!</v>
      </c>
      <c r="AI33" s="44" t="e">
        <f t="shared" si="5"/>
        <v>#DIV/0!</v>
      </c>
      <c r="AJ33" s="44" t="e">
        <f t="shared" si="6"/>
        <v>#DIV/0!</v>
      </c>
      <c r="AK33" s="43"/>
      <c r="AL33" s="40"/>
      <c r="AM33" s="40"/>
      <c r="AN33" s="40"/>
      <c r="AO33" s="40"/>
      <c r="AP33" s="40"/>
      <c r="AQ33" s="49"/>
      <c r="AR33" s="41"/>
      <c r="AS33" s="41">
        <v>10</v>
      </c>
      <c r="AT33" s="34">
        <f>(J33*10)/100</f>
        <v>0</v>
      </c>
      <c r="AU33" s="43"/>
      <c r="AV33" s="44">
        <v>0</v>
      </c>
      <c r="AW33" s="46">
        <f t="shared" si="7"/>
        <v>0</v>
      </c>
      <c r="AX33" s="46">
        <f>O33</f>
        <v>0</v>
      </c>
      <c r="AY33" s="43"/>
    </row>
    <row r="34" spans="1:51" ht="15.75" customHeight="1" x14ac:dyDescent="0.25">
      <c r="A34" s="47"/>
      <c r="B34" s="40"/>
      <c r="C34" s="41"/>
      <c r="D34" s="39"/>
      <c r="E34" s="43"/>
      <c r="F34" s="40"/>
      <c r="G34" s="41"/>
      <c r="H34" s="43"/>
      <c r="I34" s="43"/>
      <c r="J34" s="44">
        <v>0</v>
      </c>
      <c r="K34" s="44">
        <v>0</v>
      </c>
      <c r="L34" s="55">
        <v>0</v>
      </c>
      <c r="M34" s="55">
        <v>0</v>
      </c>
      <c r="N34" s="44">
        <v>0</v>
      </c>
      <c r="O34" s="34">
        <f t="shared" si="0"/>
        <v>0</v>
      </c>
      <c r="P34" s="34">
        <f t="shared" si="0"/>
        <v>0</v>
      </c>
      <c r="Q34" s="43"/>
      <c r="R34" s="43"/>
      <c r="S34" s="43"/>
      <c r="T34" s="43"/>
      <c r="U34" s="48"/>
      <c r="V34" s="41"/>
      <c r="W34" s="41"/>
      <c r="X34" s="50"/>
      <c r="Y34" s="34" t="e">
        <f>P34/AA34</f>
        <v>#DIV/0!</v>
      </c>
      <c r="Z34" s="44" t="e">
        <f t="shared" si="1"/>
        <v>#DIV/0!</v>
      </c>
      <c r="AA34" s="44">
        <f t="shared" si="2"/>
        <v>0</v>
      </c>
      <c r="AB34" s="44">
        <v>0</v>
      </c>
      <c r="AC34" s="44">
        <v>0</v>
      </c>
      <c r="AD34" s="44">
        <v>0</v>
      </c>
      <c r="AE34" s="44"/>
      <c r="AF34" s="44" t="e">
        <f t="shared" si="3"/>
        <v>#DIV/0!</v>
      </c>
      <c r="AG34" s="44"/>
      <c r="AH34" s="44" t="e">
        <f t="shared" si="4"/>
        <v>#DIV/0!</v>
      </c>
      <c r="AI34" s="44" t="e">
        <f t="shared" si="5"/>
        <v>#DIV/0!</v>
      </c>
      <c r="AJ34" s="44" t="e">
        <f t="shared" si="6"/>
        <v>#DIV/0!</v>
      </c>
      <c r="AK34" s="43"/>
      <c r="AL34" s="40"/>
      <c r="AM34" s="40"/>
      <c r="AN34" s="40"/>
      <c r="AO34" s="40"/>
      <c r="AP34" s="40"/>
      <c r="AQ34" s="49"/>
      <c r="AR34" s="41"/>
      <c r="AS34" s="41">
        <v>10</v>
      </c>
      <c r="AT34" s="34">
        <f>(J34*10)/100</f>
        <v>0</v>
      </c>
      <c r="AU34" s="43"/>
      <c r="AV34" s="44">
        <v>0</v>
      </c>
      <c r="AW34" s="46">
        <f t="shared" si="7"/>
        <v>0</v>
      </c>
      <c r="AX34" s="46">
        <f>O34</f>
        <v>0</v>
      </c>
      <c r="AY34" s="43"/>
    </row>
    <row r="35" spans="1:51" ht="15.75" customHeight="1" x14ac:dyDescent="0.25">
      <c r="A35" s="47"/>
      <c r="B35" s="40"/>
      <c r="C35" s="41"/>
      <c r="D35" s="39"/>
      <c r="E35" s="43"/>
      <c r="F35" s="40"/>
      <c r="G35" s="41"/>
      <c r="H35" s="43"/>
      <c r="I35" s="43"/>
      <c r="J35" s="44">
        <v>0</v>
      </c>
      <c r="K35" s="44">
        <v>0</v>
      </c>
      <c r="L35" s="55">
        <v>0</v>
      </c>
      <c r="M35" s="55">
        <v>0</v>
      </c>
      <c r="N35" s="44">
        <v>0</v>
      </c>
      <c r="O35" s="34">
        <f t="shared" si="0"/>
        <v>0</v>
      </c>
      <c r="P35" s="34">
        <f t="shared" si="0"/>
        <v>0</v>
      </c>
      <c r="Q35" s="43"/>
      <c r="R35" s="43"/>
      <c r="S35" s="43"/>
      <c r="T35" s="43"/>
      <c r="U35" s="48"/>
      <c r="V35" s="41"/>
      <c r="W35" s="41"/>
      <c r="X35" s="50"/>
      <c r="Y35" s="34" t="e">
        <f>P35/AA35</f>
        <v>#DIV/0!</v>
      </c>
      <c r="Z35" s="44" t="e">
        <f t="shared" si="1"/>
        <v>#DIV/0!</v>
      </c>
      <c r="AA35" s="44">
        <f t="shared" si="2"/>
        <v>0</v>
      </c>
      <c r="AB35" s="44">
        <v>0</v>
      </c>
      <c r="AC35" s="44">
        <v>0</v>
      </c>
      <c r="AD35" s="44">
        <v>0</v>
      </c>
      <c r="AE35" s="44"/>
      <c r="AF35" s="44" t="e">
        <f t="shared" si="3"/>
        <v>#DIV/0!</v>
      </c>
      <c r="AG35" s="44"/>
      <c r="AH35" s="44" t="e">
        <f t="shared" si="4"/>
        <v>#DIV/0!</v>
      </c>
      <c r="AI35" s="44" t="e">
        <f t="shared" si="5"/>
        <v>#DIV/0!</v>
      </c>
      <c r="AJ35" s="44" t="e">
        <f t="shared" si="6"/>
        <v>#DIV/0!</v>
      </c>
      <c r="AK35" s="43"/>
      <c r="AL35" s="40"/>
      <c r="AM35" s="40"/>
      <c r="AN35" s="40"/>
      <c r="AO35" s="40"/>
      <c r="AP35" s="40"/>
      <c r="AQ35" s="49"/>
      <c r="AR35" s="41"/>
      <c r="AS35" s="41">
        <v>10</v>
      </c>
      <c r="AT35" s="34">
        <f>(J35*10)/100</f>
        <v>0</v>
      </c>
      <c r="AU35" s="43"/>
      <c r="AV35" s="44">
        <v>0</v>
      </c>
      <c r="AW35" s="46">
        <f t="shared" si="7"/>
        <v>0</v>
      </c>
      <c r="AX35" s="46">
        <f>O35</f>
        <v>0</v>
      </c>
      <c r="AY35" s="43"/>
    </row>
    <row r="36" spans="1:51" ht="15.75" customHeight="1" x14ac:dyDescent="0.25">
      <c r="A36" s="47"/>
      <c r="B36" s="40"/>
      <c r="C36" s="41"/>
      <c r="D36" s="39"/>
      <c r="E36" s="43"/>
      <c r="F36" s="40"/>
      <c r="G36" s="41"/>
      <c r="H36" s="43"/>
      <c r="I36" s="43"/>
      <c r="J36" s="44">
        <v>0</v>
      </c>
      <c r="K36" s="44">
        <v>0</v>
      </c>
      <c r="L36" s="55">
        <v>0</v>
      </c>
      <c r="M36" s="55">
        <v>0</v>
      </c>
      <c r="N36" s="44">
        <v>0</v>
      </c>
      <c r="O36" s="34">
        <f t="shared" si="0"/>
        <v>0</v>
      </c>
      <c r="P36" s="34">
        <f t="shared" si="0"/>
        <v>0</v>
      </c>
      <c r="Q36" s="43"/>
      <c r="R36" s="43"/>
      <c r="S36" s="43"/>
      <c r="T36" s="43"/>
      <c r="U36" s="48"/>
      <c r="V36" s="41"/>
      <c r="W36" s="41"/>
      <c r="X36" s="50"/>
      <c r="Y36" s="34" t="e">
        <f>P36/AA36</f>
        <v>#DIV/0!</v>
      </c>
      <c r="Z36" s="44" t="e">
        <f t="shared" si="1"/>
        <v>#DIV/0!</v>
      </c>
      <c r="AA36" s="44">
        <f t="shared" si="2"/>
        <v>0</v>
      </c>
      <c r="AB36" s="44">
        <v>0</v>
      </c>
      <c r="AC36" s="44">
        <v>0</v>
      </c>
      <c r="AD36" s="44">
        <v>0</v>
      </c>
      <c r="AE36" s="44"/>
      <c r="AF36" s="44" t="e">
        <f t="shared" si="3"/>
        <v>#DIV/0!</v>
      </c>
      <c r="AG36" s="44"/>
      <c r="AH36" s="44" t="e">
        <f t="shared" si="4"/>
        <v>#DIV/0!</v>
      </c>
      <c r="AI36" s="44" t="e">
        <f t="shared" si="5"/>
        <v>#DIV/0!</v>
      </c>
      <c r="AJ36" s="44" t="e">
        <f t="shared" si="6"/>
        <v>#DIV/0!</v>
      </c>
      <c r="AK36" s="43"/>
      <c r="AL36" s="40"/>
      <c r="AM36" s="40"/>
      <c r="AN36" s="40"/>
      <c r="AO36" s="40"/>
      <c r="AP36" s="40"/>
      <c r="AQ36" s="49"/>
      <c r="AR36" s="41"/>
      <c r="AS36" s="41">
        <v>10</v>
      </c>
      <c r="AT36" s="34">
        <f>(J36*10)/100</f>
        <v>0</v>
      </c>
      <c r="AU36" s="43"/>
      <c r="AV36" s="44">
        <v>0</v>
      </c>
      <c r="AW36" s="46">
        <f t="shared" si="7"/>
        <v>0</v>
      </c>
      <c r="AX36" s="46">
        <f>O36</f>
        <v>0</v>
      </c>
      <c r="AY36" s="43"/>
    </row>
    <row r="37" spans="1:51" ht="15.75" customHeight="1" x14ac:dyDescent="0.25">
      <c r="A37" s="47"/>
      <c r="B37" s="40"/>
      <c r="C37" s="41"/>
      <c r="D37" s="39"/>
      <c r="E37" s="43"/>
      <c r="F37" s="40"/>
      <c r="G37" s="41"/>
      <c r="H37" s="43"/>
      <c r="I37" s="43"/>
      <c r="J37" s="44">
        <v>0</v>
      </c>
      <c r="K37" s="44">
        <v>0</v>
      </c>
      <c r="L37" s="55">
        <v>0</v>
      </c>
      <c r="M37" s="55">
        <v>0</v>
      </c>
      <c r="N37" s="44">
        <v>0</v>
      </c>
      <c r="O37" s="34">
        <f t="shared" si="0"/>
        <v>0</v>
      </c>
      <c r="P37" s="34">
        <f t="shared" si="0"/>
        <v>0</v>
      </c>
      <c r="Q37" s="43"/>
      <c r="R37" s="43"/>
      <c r="S37" s="43"/>
      <c r="T37" s="43"/>
      <c r="U37" s="48"/>
      <c r="V37" s="41"/>
      <c r="W37" s="41"/>
      <c r="X37" s="50"/>
      <c r="Y37" s="34" t="e">
        <f>P37/AA37</f>
        <v>#DIV/0!</v>
      </c>
      <c r="Z37" s="44" t="e">
        <f t="shared" si="1"/>
        <v>#DIV/0!</v>
      </c>
      <c r="AA37" s="44">
        <f t="shared" si="2"/>
        <v>0</v>
      </c>
      <c r="AB37" s="44">
        <v>0</v>
      </c>
      <c r="AC37" s="44">
        <v>0</v>
      </c>
      <c r="AD37" s="44">
        <v>0</v>
      </c>
      <c r="AE37" s="44"/>
      <c r="AF37" s="44" t="e">
        <f t="shared" si="3"/>
        <v>#DIV/0!</v>
      </c>
      <c r="AG37" s="44"/>
      <c r="AH37" s="44" t="e">
        <f t="shared" si="4"/>
        <v>#DIV/0!</v>
      </c>
      <c r="AI37" s="44" t="e">
        <f t="shared" si="5"/>
        <v>#DIV/0!</v>
      </c>
      <c r="AJ37" s="44" t="e">
        <f t="shared" si="6"/>
        <v>#DIV/0!</v>
      </c>
      <c r="AK37" s="43"/>
      <c r="AL37" s="40"/>
      <c r="AM37" s="40"/>
      <c r="AN37" s="40"/>
      <c r="AO37" s="40"/>
      <c r="AP37" s="40"/>
      <c r="AQ37" s="49"/>
      <c r="AR37" s="41"/>
      <c r="AS37" s="41">
        <v>10</v>
      </c>
      <c r="AT37" s="34">
        <f>(J37*10)/100</f>
        <v>0</v>
      </c>
      <c r="AU37" s="43"/>
      <c r="AV37" s="44">
        <v>0</v>
      </c>
      <c r="AW37" s="46">
        <f t="shared" si="7"/>
        <v>0</v>
      </c>
      <c r="AX37" s="46">
        <f>O37</f>
        <v>0</v>
      </c>
      <c r="AY37" s="43"/>
    </row>
    <row r="38" spans="1:51" ht="15.75" customHeight="1" x14ac:dyDescent="0.25">
      <c r="A38" s="47"/>
      <c r="B38" s="40"/>
      <c r="C38" s="41"/>
      <c r="D38" s="39"/>
      <c r="E38" s="43"/>
      <c r="F38" s="40"/>
      <c r="G38" s="41"/>
      <c r="H38" s="43"/>
      <c r="I38" s="43"/>
      <c r="J38" s="44">
        <v>0</v>
      </c>
      <c r="K38" s="44">
        <v>0</v>
      </c>
      <c r="L38" s="55">
        <v>0</v>
      </c>
      <c r="M38" s="55">
        <v>0</v>
      </c>
      <c r="N38" s="44">
        <v>0</v>
      </c>
      <c r="O38" s="34">
        <f t="shared" ref="O38:P101" si="8">N38</f>
        <v>0</v>
      </c>
      <c r="P38" s="34">
        <f t="shared" si="8"/>
        <v>0</v>
      </c>
      <c r="Q38" s="43"/>
      <c r="R38" s="43"/>
      <c r="S38" s="43"/>
      <c r="T38" s="43"/>
      <c r="U38" s="48"/>
      <c r="V38" s="41"/>
      <c r="W38" s="41"/>
      <c r="X38" s="50"/>
      <c r="Y38" s="34" t="e">
        <f>P38/AA38</f>
        <v>#DIV/0!</v>
      </c>
      <c r="Z38" s="44" t="e">
        <f t="shared" si="1"/>
        <v>#DIV/0!</v>
      </c>
      <c r="AA38" s="44">
        <f t="shared" si="2"/>
        <v>0</v>
      </c>
      <c r="AB38" s="44">
        <v>0</v>
      </c>
      <c r="AC38" s="44">
        <v>0</v>
      </c>
      <c r="AD38" s="44">
        <v>0</v>
      </c>
      <c r="AE38" s="44"/>
      <c r="AF38" s="44" t="e">
        <f t="shared" si="3"/>
        <v>#DIV/0!</v>
      </c>
      <c r="AG38" s="44"/>
      <c r="AH38" s="44" t="e">
        <f t="shared" si="4"/>
        <v>#DIV/0!</v>
      </c>
      <c r="AI38" s="44" t="e">
        <f t="shared" si="5"/>
        <v>#DIV/0!</v>
      </c>
      <c r="AJ38" s="44" t="e">
        <f t="shared" si="6"/>
        <v>#DIV/0!</v>
      </c>
      <c r="AK38" s="43"/>
      <c r="AL38" s="40"/>
      <c r="AM38" s="40"/>
      <c r="AN38" s="40"/>
      <c r="AO38" s="40"/>
      <c r="AP38" s="40"/>
      <c r="AQ38" s="49"/>
      <c r="AR38" s="41"/>
      <c r="AS38" s="41">
        <v>10</v>
      </c>
      <c r="AT38" s="34">
        <f>(J38*10)/100</f>
        <v>0</v>
      </c>
      <c r="AU38" s="43"/>
      <c r="AV38" s="44">
        <v>0</v>
      </c>
      <c r="AW38" s="46">
        <f t="shared" si="7"/>
        <v>0</v>
      </c>
      <c r="AX38" s="46">
        <f>O38</f>
        <v>0</v>
      </c>
      <c r="AY38" s="43"/>
    </row>
    <row r="39" spans="1:51" ht="15.75" customHeight="1" x14ac:dyDescent="0.25">
      <c r="A39" s="47"/>
      <c r="B39" s="40"/>
      <c r="C39" s="41"/>
      <c r="D39" s="39"/>
      <c r="E39" s="43"/>
      <c r="F39" s="40"/>
      <c r="G39" s="41"/>
      <c r="H39" s="43"/>
      <c r="I39" s="43"/>
      <c r="J39" s="44">
        <v>0</v>
      </c>
      <c r="K39" s="44">
        <v>0</v>
      </c>
      <c r="L39" s="55">
        <v>0</v>
      </c>
      <c r="M39" s="55">
        <v>0</v>
      </c>
      <c r="N39" s="44">
        <v>0</v>
      </c>
      <c r="O39" s="34">
        <f t="shared" si="8"/>
        <v>0</v>
      </c>
      <c r="P39" s="34">
        <f t="shared" si="8"/>
        <v>0</v>
      </c>
      <c r="Q39" s="43"/>
      <c r="R39" s="43"/>
      <c r="S39" s="43"/>
      <c r="T39" s="43"/>
      <c r="U39" s="48"/>
      <c r="V39" s="41"/>
      <c r="W39" s="41"/>
      <c r="X39" s="50"/>
      <c r="Y39" s="34" t="e">
        <f>P39/AA39</f>
        <v>#DIV/0!</v>
      </c>
      <c r="Z39" s="44" t="e">
        <f t="shared" si="1"/>
        <v>#DIV/0!</v>
      </c>
      <c r="AA39" s="44">
        <f t="shared" si="2"/>
        <v>0</v>
      </c>
      <c r="AB39" s="44">
        <v>0</v>
      </c>
      <c r="AC39" s="44">
        <v>0</v>
      </c>
      <c r="AD39" s="44">
        <v>0</v>
      </c>
      <c r="AE39" s="44"/>
      <c r="AF39" s="44" t="e">
        <f t="shared" si="3"/>
        <v>#DIV/0!</v>
      </c>
      <c r="AG39" s="44"/>
      <c r="AH39" s="44" t="e">
        <f t="shared" si="4"/>
        <v>#DIV/0!</v>
      </c>
      <c r="AI39" s="44" t="e">
        <f t="shared" si="5"/>
        <v>#DIV/0!</v>
      </c>
      <c r="AJ39" s="44" t="e">
        <f t="shared" si="6"/>
        <v>#DIV/0!</v>
      </c>
      <c r="AK39" s="43"/>
      <c r="AL39" s="40"/>
      <c r="AM39" s="40"/>
      <c r="AN39" s="40"/>
      <c r="AO39" s="40"/>
      <c r="AP39" s="40"/>
      <c r="AQ39" s="49"/>
      <c r="AR39" s="41"/>
      <c r="AS39" s="41">
        <v>10</v>
      </c>
      <c r="AT39" s="34">
        <f>(J39*10)/100</f>
        <v>0</v>
      </c>
      <c r="AU39" s="43"/>
      <c r="AV39" s="44">
        <v>0</v>
      </c>
      <c r="AW39" s="46">
        <f t="shared" si="7"/>
        <v>0</v>
      </c>
      <c r="AX39" s="46">
        <f>O39</f>
        <v>0</v>
      </c>
      <c r="AY39" s="43"/>
    </row>
    <row r="40" spans="1:51" ht="15.75" customHeight="1" x14ac:dyDescent="0.25">
      <c r="A40" s="47"/>
      <c r="B40" s="40"/>
      <c r="C40" s="41"/>
      <c r="D40" s="39"/>
      <c r="E40" s="43"/>
      <c r="F40" s="40"/>
      <c r="G40" s="41"/>
      <c r="H40" s="43"/>
      <c r="I40" s="43"/>
      <c r="J40" s="44">
        <v>0</v>
      </c>
      <c r="K40" s="44">
        <v>0</v>
      </c>
      <c r="L40" s="55">
        <v>0</v>
      </c>
      <c r="M40" s="55">
        <v>0</v>
      </c>
      <c r="N40" s="44">
        <v>0</v>
      </c>
      <c r="O40" s="34">
        <f t="shared" si="8"/>
        <v>0</v>
      </c>
      <c r="P40" s="34">
        <f t="shared" si="8"/>
        <v>0</v>
      </c>
      <c r="Q40" s="43"/>
      <c r="R40" s="43"/>
      <c r="S40" s="43"/>
      <c r="T40" s="43"/>
      <c r="U40" s="48"/>
      <c r="V40" s="41"/>
      <c r="W40" s="41"/>
      <c r="X40" s="50"/>
      <c r="Y40" s="34" t="e">
        <f>P40/AA40</f>
        <v>#DIV/0!</v>
      </c>
      <c r="Z40" s="44" t="e">
        <f t="shared" si="1"/>
        <v>#DIV/0!</v>
      </c>
      <c r="AA40" s="44">
        <f t="shared" si="2"/>
        <v>0</v>
      </c>
      <c r="AB40" s="44">
        <v>0</v>
      </c>
      <c r="AC40" s="44">
        <v>0</v>
      </c>
      <c r="AD40" s="44">
        <v>0</v>
      </c>
      <c r="AE40" s="44"/>
      <c r="AF40" s="44" t="e">
        <f t="shared" si="3"/>
        <v>#DIV/0!</v>
      </c>
      <c r="AG40" s="44"/>
      <c r="AH40" s="44" t="e">
        <f t="shared" si="4"/>
        <v>#DIV/0!</v>
      </c>
      <c r="AI40" s="44" t="e">
        <f t="shared" si="5"/>
        <v>#DIV/0!</v>
      </c>
      <c r="AJ40" s="44" t="e">
        <f t="shared" si="6"/>
        <v>#DIV/0!</v>
      </c>
      <c r="AK40" s="43"/>
      <c r="AL40" s="40"/>
      <c r="AM40" s="40"/>
      <c r="AN40" s="40"/>
      <c r="AO40" s="40"/>
      <c r="AP40" s="40"/>
      <c r="AQ40" s="49"/>
      <c r="AR40" s="41"/>
      <c r="AS40" s="41">
        <v>10</v>
      </c>
      <c r="AT40" s="34">
        <f>(J40*10)/100</f>
        <v>0</v>
      </c>
      <c r="AU40" s="43"/>
      <c r="AV40" s="44">
        <v>0</v>
      </c>
      <c r="AW40" s="46">
        <f t="shared" si="7"/>
        <v>0</v>
      </c>
      <c r="AX40" s="46">
        <f>O40</f>
        <v>0</v>
      </c>
      <c r="AY40" s="43"/>
    </row>
    <row r="41" spans="1:51" ht="15.75" customHeight="1" x14ac:dyDescent="0.25">
      <c r="A41" s="47"/>
      <c r="B41" s="40"/>
      <c r="C41" s="41"/>
      <c r="D41" s="39"/>
      <c r="E41" s="43"/>
      <c r="F41" s="40"/>
      <c r="G41" s="41"/>
      <c r="H41" s="43"/>
      <c r="I41" s="43"/>
      <c r="J41" s="44">
        <v>0</v>
      </c>
      <c r="K41" s="44">
        <v>0</v>
      </c>
      <c r="L41" s="55">
        <v>0</v>
      </c>
      <c r="M41" s="55">
        <v>0</v>
      </c>
      <c r="N41" s="44">
        <v>0</v>
      </c>
      <c r="O41" s="34">
        <f t="shared" si="8"/>
        <v>0</v>
      </c>
      <c r="P41" s="34">
        <f t="shared" si="8"/>
        <v>0</v>
      </c>
      <c r="Q41" s="43"/>
      <c r="R41" s="43"/>
      <c r="S41" s="43"/>
      <c r="T41" s="43"/>
      <c r="U41" s="48"/>
      <c r="V41" s="41"/>
      <c r="W41" s="41"/>
      <c r="X41" s="50"/>
      <c r="Y41" s="34" t="e">
        <f>P41/AA41</f>
        <v>#DIV/0!</v>
      </c>
      <c r="Z41" s="44" t="e">
        <f t="shared" si="1"/>
        <v>#DIV/0!</v>
      </c>
      <c r="AA41" s="44">
        <f t="shared" si="2"/>
        <v>0</v>
      </c>
      <c r="AB41" s="44">
        <v>0</v>
      </c>
      <c r="AC41" s="44">
        <v>0</v>
      </c>
      <c r="AD41" s="44">
        <v>0</v>
      </c>
      <c r="AE41" s="44"/>
      <c r="AF41" s="44" t="e">
        <f t="shared" si="3"/>
        <v>#DIV/0!</v>
      </c>
      <c r="AG41" s="44"/>
      <c r="AH41" s="44" t="e">
        <f t="shared" si="4"/>
        <v>#DIV/0!</v>
      </c>
      <c r="AI41" s="44" t="e">
        <f t="shared" si="5"/>
        <v>#DIV/0!</v>
      </c>
      <c r="AJ41" s="44" t="e">
        <f t="shared" si="6"/>
        <v>#DIV/0!</v>
      </c>
      <c r="AK41" s="43"/>
      <c r="AL41" s="40"/>
      <c r="AM41" s="40"/>
      <c r="AN41" s="40"/>
      <c r="AO41" s="40"/>
      <c r="AP41" s="40"/>
      <c r="AQ41" s="49"/>
      <c r="AR41" s="41"/>
      <c r="AS41" s="41">
        <v>10</v>
      </c>
      <c r="AT41" s="34">
        <f>(J41*10)/100</f>
        <v>0</v>
      </c>
      <c r="AU41" s="43"/>
      <c r="AV41" s="44">
        <v>0</v>
      </c>
      <c r="AW41" s="46">
        <f t="shared" si="7"/>
        <v>0</v>
      </c>
      <c r="AX41" s="46">
        <f>O41</f>
        <v>0</v>
      </c>
      <c r="AY41" s="43"/>
    </row>
    <row r="42" spans="1:51" ht="15.75" customHeight="1" x14ac:dyDescent="0.25">
      <c r="A42" s="47"/>
      <c r="B42" s="40"/>
      <c r="C42" s="41"/>
      <c r="D42" s="39"/>
      <c r="E42" s="43"/>
      <c r="F42" s="40"/>
      <c r="G42" s="41"/>
      <c r="H42" s="43"/>
      <c r="I42" s="43"/>
      <c r="J42" s="44">
        <v>0</v>
      </c>
      <c r="K42" s="44">
        <v>0</v>
      </c>
      <c r="L42" s="55">
        <v>0</v>
      </c>
      <c r="M42" s="55">
        <v>0</v>
      </c>
      <c r="N42" s="44">
        <v>0</v>
      </c>
      <c r="O42" s="34">
        <f t="shared" si="8"/>
        <v>0</v>
      </c>
      <c r="P42" s="34">
        <f t="shared" si="8"/>
        <v>0</v>
      </c>
      <c r="Q42" s="43"/>
      <c r="R42" s="43"/>
      <c r="S42" s="43"/>
      <c r="T42" s="43"/>
      <c r="U42" s="48"/>
      <c r="V42" s="41"/>
      <c r="W42" s="41"/>
      <c r="X42" s="50"/>
      <c r="Y42" s="34" t="e">
        <f>P42/AA42</f>
        <v>#DIV/0!</v>
      </c>
      <c r="Z42" s="44" t="e">
        <f t="shared" si="1"/>
        <v>#DIV/0!</v>
      </c>
      <c r="AA42" s="44">
        <f t="shared" si="2"/>
        <v>0</v>
      </c>
      <c r="AB42" s="44">
        <v>0</v>
      </c>
      <c r="AC42" s="44">
        <v>0</v>
      </c>
      <c r="AD42" s="44">
        <v>0</v>
      </c>
      <c r="AE42" s="44"/>
      <c r="AF42" s="44" t="e">
        <f t="shared" si="3"/>
        <v>#DIV/0!</v>
      </c>
      <c r="AG42" s="44"/>
      <c r="AH42" s="44" t="e">
        <f t="shared" si="4"/>
        <v>#DIV/0!</v>
      </c>
      <c r="AI42" s="44" t="e">
        <f t="shared" si="5"/>
        <v>#DIV/0!</v>
      </c>
      <c r="AJ42" s="44" t="e">
        <f t="shared" si="6"/>
        <v>#DIV/0!</v>
      </c>
      <c r="AK42" s="43"/>
      <c r="AL42" s="40"/>
      <c r="AM42" s="40"/>
      <c r="AN42" s="40"/>
      <c r="AO42" s="40"/>
      <c r="AP42" s="40"/>
      <c r="AQ42" s="49"/>
      <c r="AR42" s="41"/>
      <c r="AS42" s="41">
        <v>10</v>
      </c>
      <c r="AT42" s="34">
        <f>(J42*10)/100</f>
        <v>0</v>
      </c>
      <c r="AU42" s="43"/>
      <c r="AV42" s="44">
        <v>0</v>
      </c>
      <c r="AW42" s="46">
        <f t="shared" si="7"/>
        <v>0</v>
      </c>
      <c r="AX42" s="46">
        <f>O42</f>
        <v>0</v>
      </c>
      <c r="AY42" s="43"/>
    </row>
    <row r="43" spans="1:51" ht="15.75" customHeight="1" x14ac:dyDescent="0.25">
      <c r="A43" s="47"/>
      <c r="B43" s="40"/>
      <c r="C43" s="41"/>
      <c r="D43" s="39"/>
      <c r="E43" s="43"/>
      <c r="F43" s="40"/>
      <c r="G43" s="41"/>
      <c r="H43" s="43"/>
      <c r="I43" s="43"/>
      <c r="J43" s="44">
        <v>0</v>
      </c>
      <c r="K43" s="44">
        <v>0</v>
      </c>
      <c r="L43" s="55">
        <v>0</v>
      </c>
      <c r="M43" s="55">
        <v>0</v>
      </c>
      <c r="N43" s="44">
        <v>0</v>
      </c>
      <c r="O43" s="34">
        <f t="shared" si="8"/>
        <v>0</v>
      </c>
      <c r="P43" s="34">
        <f t="shared" si="8"/>
        <v>0</v>
      </c>
      <c r="Q43" s="43"/>
      <c r="R43" s="43"/>
      <c r="S43" s="43"/>
      <c r="T43" s="43"/>
      <c r="U43" s="48"/>
      <c r="V43" s="41"/>
      <c r="W43" s="41"/>
      <c r="X43" s="50"/>
      <c r="Y43" s="34" t="e">
        <f>P43/AA43</f>
        <v>#DIV/0!</v>
      </c>
      <c r="Z43" s="44" t="e">
        <f t="shared" si="1"/>
        <v>#DIV/0!</v>
      </c>
      <c r="AA43" s="44">
        <f t="shared" si="2"/>
        <v>0</v>
      </c>
      <c r="AB43" s="44">
        <v>0</v>
      </c>
      <c r="AC43" s="44">
        <v>0</v>
      </c>
      <c r="AD43" s="44">
        <v>0</v>
      </c>
      <c r="AE43" s="44"/>
      <c r="AF43" s="44" t="e">
        <f t="shared" si="3"/>
        <v>#DIV/0!</v>
      </c>
      <c r="AG43" s="44"/>
      <c r="AH43" s="44" t="e">
        <f t="shared" si="4"/>
        <v>#DIV/0!</v>
      </c>
      <c r="AI43" s="44" t="e">
        <f t="shared" si="5"/>
        <v>#DIV/0!</v>
      </c>
      <c r="AJ43" s="44" t="e">
        <f t="shared" si="6"/>
        <v>#DIV/0!</v>
      </c>
      <c r="AK43" s="43"/>
      <c r="AL43" s="40"/>
      <c r="AM43" s="40"/>
      <c r="AN43" s="40"/>
      <c r="AO43" s="40"/>
      <c r="AP43" s="40"/>
      <c r="AQ43" s="49"/>
      <c r="AR43" s="41"/>
      <c r="AS43" s="41">
        <v>10</v>
      </c>
      <c r="AT43" s="34">
        <f>(J43*10)/100</f>
        <v>0</v>
      </c>
      <c r="AU43" s="43"/>
      <c r="AV43" s="44">
        <v>0</v>
      </c>
      <c r="AW43" s="46">
        <f t="shared" si="7"/>
        <v>0</v>
      </c>
      <c r="AX43" s="46">
        <f>O43</f>
        <v>0</v>
      </c>
      <c r="AY43" s="43"/>
    </row>
    <row r="44" spans="1:51" ht="15.75" customHeight="1" x14ac:dyDescent="0.25">
      <c r="A44" s="47"/>
      <c r="B44" s="40"/>
      <c r="C44" s="41"/>
      <c r="D44" s="39"/>
      <c r="E44" s="43"/>
      <c r="F44" s="40"/>
      <c r="G44" s="41"/>
      <c r="H44" s="43"/>
      <c r="I44" s="43"/>
      <c r="J44" s="44">
        <v>0</v>
      </c>
      <c r="K44" s="44">
        <v>0</v>
      </c>
      <c r="L44" s="55">
        <v>0</v>
      </c>
      <c r="M44" s="55">
        <v>0</v>
      </c>
      <c r="N44" s="44">
        <v>0</v>
      </c>
      <c r="O44" s="34">
        <f t="shared" si="8"/>
        <v>0</v>
      </c>
      <c r="P44" s="34">
        <f t="shared" si="8"/>
        <v>0</v>
      </c>
      <c r="Q44" s="43"/>
      <c r="R44" s="43"/>
      <c r="S44" s="43"/>
      <c r="T44" s="43"/>
      <c r="U44" s="48"/>
      <c r="V44" s="41"/>
      <c r="W44" s="41"/>
      <c r="X44" s="50"/>
      <c r="Y44" s="34" t="e">
        <f>P44/AA44</f>
        <v>#DIV/0!</v>
      </c>
      <c r="Z44" s="44" t="e">
        <f t="shared" si="1"/>
        <v>#DIV/0!</v>
      </c>
      <c r="AA44" s="44">
        <f t="shared" si="2"/>
        <v>0</v>
      </c>
      <c r="AB44" s="44">
        <v>0</v>
      </c>
      <c r="AC44" s="44">
        <v>0</v>
      </c>
      <c r="AD44" s="44">
        <v>0</v>
      </c>
      <c r="AE44" s="44"/>
      <c r="AF44" s="44" t="e">
        <f t="shared" si="3"/>
        <v>#DIV/0!</v>
      </c>
      <c r="AG44" s="44"/>
      <c r="AH44" s="44" t="e">
        <f t="shared" si="4"/>
        <v>#DIV/0!</v>
      </c>
      <c r="AI44" s="44" t="e">
        <f t="shared" si="5"/>
        <v>#DIV/0!</v>
      </c>
      <c r="AJ44" s="44" t="e">
        <f t="shared" si="6"/>
        <v>#DIV/0!</v>
      </c>
      <c r="AK44" s="43"/>
      <c r="AL44" s="40"/>
      <c r="AM44" s="40"/>
      <c r="AN44" s="40"/>
      <c r="AO44" s="40"/>
      <c r="AP44" s="40"/>
      <c r="AQ44" s="49"/>
      <c r="AR44" s="41"/>
      <c r="AS44" s="41">
        <v>10</v>
      </c>
      <c r="AT44" s="34">
        <f>(J44*10)/100</f>
        <v>0</v>
      </c>
      <c r="AU44" s="43"/>
      <c r="AV44" s="44">
        <v>0</v>
      </c>
      <c r="AW44" s="46">
        <f t="shared" si="7"/>
        <v>0</v>
      </c>
      <c r="AX44" s="46">
        <f>O44</f>
        <v>0</v>
      </c>
      <c r="AY44" s="43"/>
    </row>
    <row r="45" spans="1:51" ht="15.75" customHeight="1" x14ac:dyDescent="0.25">
      <c r="A45" s="47"/>
      <c r="B45" s="40"/>
      <c r="C45" s="41"/>
      <c r="D45" s="39"/>
      <c r="E45" s="43"/>
      <c r="F45" s="40"/>
      <c r="G45" s="41"/>
      <c r="H45" s="43"/>
      <c r="I45" s="43"/>
      <c r="J45" s="44">
        <v>0</v>
      </c>
      <c r="K45" s="44">
        <v>0</v>
      </c>
      <c r="L45" s="55">
        <v>0</v>
      </c>
      <c r="M45" s="55">
        <v>0</v>
      </c>
      <c r="N45" s="44">
        <v>0</v>
      </c>
      <c r="O45" s="34">
        <f t="shared" si="8"/>
        <v>0</v>
      </c>
      <c r="P45" s="34">
        <f t="shared" si="8"/>
        <v>0</v>
      </c>
      <c r="Q45" s="43"/>
      <c r="R45" s="43"/>
      <c r="S45" s="43"/>
      <c r="T45" s="43"/>
      <c r="U45" s="48"/>
      <c r="V45" s="41"/>
      <c r="W45" s="41"/>
      <c r="X45" s="50"/>
      <c r="Y45" s="34" t="e">
        <f>P45/AA45</f>
        <v>#DIV/0!</v>
      </c>
      <c r="Z45" s="44" t="e">
        <f t="shared" si="1"/>
        <v>#DIV/0!</v>
      </c>
      <c r="AA45" s="44">
        <f t="shared" si="2"/>
        <v>0</v>
      </c>
      <c r="AB45" s="44">
        <v>0</v>
      </c>
      <c r="AC45" s="44">
        <v>0</v>
      </c>
      <c r="AD45" s="44">
        <v>0</v>
      </c>
      <c r="AE45" s="44"/>
      <c r="AF45" s="44" t="e">
        <f t="shared" si="3"/>
        <v>#DIV/0!</v>
      </c>
      <c r="AG45" s="44"/>
      <c r="AH45" s="44" t="e">
        <f t="shared" si="4"/>
        <v>#DIV/0!</v>
      </c>
      <c r="AI45" s="44" t="e">
        <f t="shared" si="5"/>
        <v>#DIV/0!</v>
      </c>
      <c r="AJ45" s="44" t="e">
        <f t="shared" si="6"/>
        <v>#DIV/0!</v>
      </c>
      <c r="AK45" s="43"/>
      <c r="AL45" s="40"/>
      <c r="AM45" s="40"/>
      <c r="AN45" s="40"/>
      <c r="AO45" s="40"/>
      <c r="AP45" s="40"/>
      <c r="AQ45" s="49"/>
      <c r="AR45" s="41"/>
      <c r="AS45" s="41">
        <v>10</v>
      </c>
      <c r="AT45" s="34">
        <f>(J45*10)/100</f>
        <v>0</v>
      </c>
      <c r="AU45" s="43"/>
      <c r="AV45" s="44">
        <v>0</v>
      </c>
      <c r="AW45" s="46">
        <f t="shared" si="7"/>
        <v>0</v>
      </c>
      <c r="AX45" s="46">
        <f>O45</f>
        <v>0</v>
      </c>
      <c r="AY45" s="43"/>
    </row>
    <row r="46" spans="1:51" ht="15.75" customHeight="1" x14ac:dyDescent="0.25">
      <c r="A46" s="47"/>
      <c r="B46" s="40"/>
      <c r="C46" s="41"/>
      <c r="D46" s="39"/>
      <c r="E46" s="43"/>
      <c r="F46" s="40"/>
      <c r="G46" s="41"/>
      <c r="H46" s="43"/>
      <c r="I46" s="43"/>
      <c r="J46" s="44">
        <v>0</v>
      </c>
      <c r="K46" s="44">
        <v>0</v>
      </c>
      <c r="L46" s="55">
        <v>0</v>
      </c>
      <c r="M46" s="55">
        <v>0</v>
      </c>
      <c r="N46" s="44">
        <v>0</v>
      </c>
      <c r="O46" s="34">
        <f t="shared" si="8"/>
        <v>0</v>
      </c>
      <c r="P46" s="34">
        <f t="shared" si="8"/>
        <v>0</v>
      </c>
      <c r="Q46" s="43"/>
      <c r="R46" s="43"/>
      <c r="S46" s="43"/>
      <c r="T46" s="43"/>
      <c r="U46" s="48"/>
      <c r="V46" s="41"/>
      <c r="W46" s="41"/>
      <c r="X46" s="50"/>
      <c r="Y46" s="34" t="e">
        <f>P46/AA46</f>
        <v>#DIV/0!</v>
      </c>
      <c r="Z46" s="44" t="e">
        <f t="shared" si="1"/>
        <v>#DIV/0!</v>
      </c>
      <c r="AA46" s="44">
        <f t="shared" si="2"/>
        <v>0</v>
      </c>
      <c r="AB46" s="44">
        <v>0</v>
      </c>
      <c r="AC46" s="44">
        <v>0</v>
      </c>
      <c r="AD46" s="44">
        <v>0</v>
      </c>
      <c r="AE46" s="44"/>
      <c r="AF46" s="44" t="e">
        <f t="shared" si="3"/>
        <v>#DIV/0!</v>
      </c>
      <c r="AG46" s="44"/>
      <c r="AH46" s="44" t="e">
        <f t="shared" si="4"/>
        <v>#DIV/0!</v>
      </c>
      <c r="AI46" s="44" t="e">
        <f t="shared" si="5"/>
        <v>#DIV/0!</v>
      </c>
      <c r="AJ46" s="44" t="e">
        <f t="shared" si="6"/>
        <v>#DIV/0!</v>
      </c>
      <c r="AK46" s="43"/>
      <c r="AL46" s="40"/>
      <c r="AM46" s="40"/>
      <c r="AN46" s="40"/>
      <c r="AO46" s="40"/>
      <c r="AP46" s="40"/>
      <c r="AQ46" s="49"/>
      <c r="AR46" s="41"/>
      <c r="AS46" s="41">
        <v>10</v>
      </c>
      <c r="AT46" s="34">
        <f>(J46*10)/100</f>
        <v>0</v>
      </c>
      <c r="AU46" s="43"/>
      <c r="AV46" s="44">
        <v>0</v>
      </c>
      <c r="AW46" s="46">
        <f t="shared" si="7"/>
        <v>0</v>
      </c>
      <c r="AX46" s="46">
        <f>O46</f>
        <v>0</v>
      </c>
      <c r="AY46" s="43"/>
    </row>
    <row r="47" spans="1:51" ht="15.75" customHeight="1" x14ac:dyDescent="0.25">
      <c r="A47" s="47"/>
      <c r="B47" s="40"/>
      <c r="C47" s="41"/>
      <c r="D47" s="39"/>
      <c r="E47" s="43"/>
      <c r="F47" s="40"/>
      <c r="G47" s="41"/>
      <c r="H47" s="43"/>
      <c r="I47" s="43"/>
      <c r="J47" s="44">
        <v>0</v>
      </c>
      <c r="K47" s="44">
        <v>0</v>
      </c>
      <c r="L47" s="55">
        <v>0</v>
      </c>
      <c r="M47" s="55">
        <v>0</v>
      </c>
      <c r="N47" s="44">
        <v>0</v>
      </c>
      <c r="O47" s="34">
        <f t="shared" si="8"/>
        <v>0</v>
      </c>
      <c r="P47" s="34">
        <f t="shared" si="8"/>
        <v>0</v>
      </c>
      <c r="Q47" s="43"/>
      <c r="R47" s="43"/>
      <c r="S47" s="43"/>
      <c r="T47" s="43"/>
      <c r="U47" s="48"/>
      <c r="V47" s="41"/>
      <c r="W47" s="41"/>
      <c r="X47" s="50"/>
      <c r="Y47" s="34" t="e">
        <f>P47/AA47</f>
        <v>#DIV/0!</v>
      </c>
      <c r="Z47" s="44" t="e">
        <f t="shared" si="1"/>
        <v>#DIV/0!</v>
      </c>
      <c r="AA47" s="44">
        <f t="shared" si="2"/>
        <v>0</v>
      </c>
      <c r="AB47" s="44">
        <v>0</v>
      </c>
      <c r="AC47" s="44">
        <v>0</v>
      </c>
      <c r="AD47" s="44">
        <v>0</v>
      </c>
      <c r="AE47" s="44"/>
      <c r="AF47" s="44" t="e">
        <f t="shared" si="3"/>
        <v>#DIV/0!</v>
      </c>
      <c r="AG47" s="44"/>
      <c r="AH47" s="44" t="e">
        <f t="shared" si="4"/>
        <v>#DIV/0!</v>
      </c>
      <c r="AI47" s="44" t="e">
        <f t="shared" si="5"/>
        <v>#DIV/0!</v>
      </c>
      <c r="AJ47" s="44" t="e">
        <f t="shared" si="6"/>
        <v>#DIV/0!</v>
      </c>
      <c r="AK47" s="43"/>
      <c r="AL47" s="40"/>
      <c r="AM47" s="40"/>
      <c r="AN47" s="40"/>
      <c r="AO47" s="40"/>
      <c r="AP47" s="40"/>
      <c r="AQ47" s="49"/>
      <c r="AR47" s="41"/>
      <c r="AS47" s="41">
        <v>10</v>
      </c>
      <c r="AT47" s="34">
        <f>(J47*10)/100</f>
        <v>0</v>
      </c>
      <c r="AU47" s="43"/>
      <c r="AV47" s="44">
        <v>0</v>
      </c>
      <c r="AW47" s="46">
        <f t="shared" si="7"/>
        <v>0</v>
      </c>
      <c r="AX47" s="46">
        <f>O47</f>
        <v>0</v>
      </c>
      <c r="AY47" s="43"/>
    </row>
    <row r="48" spans="1:51" ht="15.75" customHeight="1" x14ac:dyDescent="0.25">
      <c r="A48" s="47"/>
      <c r="B48" s="40"/>
      <c r="C48" s="41"/>
      <c r="D48" s="39"/>
      <c r="E48" s="43"/>
      <c r="F48" s="40"/>
      <c r="G48" s="41"/>
      <c r="H48" s="43"/>
      <c r="I48" s="43"/>
      <c r="J48" s="44">
        <v>0</v>
      </c>
      <c r="K48" s="44">
        <v>0</v>
      </c>
      <c r="L48" s="55">
        <v>0</v>
      </c>
      <c r="M48" s="55">
        <v>0</v>
      </c>
      <c r="N48" s="44">
        <v>0</v>
      </c>
      <c r="O48" s="34">
        <f t="shared" si="8"/>
        <v>0</v>
      </c>
      <c r="P48" s="34">
        <f t="shared" si="8"/>
        <v>0</v>
      </c>
      <c r="Q48" s="43"/>
      <c r="R48" s="43"/>
      <c r="S48" s="43"/>
      <c r="T48" s="43"/>
      <c r="U48" s="48"/>
      <c r="V48" s="41"/>
      <c r="W48" s="41"/>
      <c r="X48" s="50"/>
      <c r="Y48" s="34" t="e">
        <f>P48/AA48</f>
        <v>#DIV/0!</v>
      </c>
      <c r="Z48" s="44" t="e">
        <f t="shared" si="1"/>
        <v>#DIV/0!</v>
      </c>
      <c r="AA48" s="44">
        <f t="shared" si="2"/>
        <v>0</v>
      </c>
      <c r="AB48" s="44">
        <v>0</v>
      </c>
      <c r="AC48" s="44">
        <v>0</v>
      </c>
      <c r="AD48" s="44">
        <v>0</v>
      </c>
      <c r="AE48" s="44"/>
      <c r="AF48" s="44" t="e">
        <f t="shared" si="3"/>
        <v>#DIV/0!</v>
      </c>
      <c r="AG48" s="44"/>
      <c r="AH48" s="44" t="e">
        <f t="shared" si="4"/>
        <v>#DIV/0!</v>
      </c>
      <c r="AI48" s="44" t="e">
        <f t="shared" si="5"/>
        <v>#DIV/0!</v>
      </c>
      <c r="AJ48" s="44" t="e">
        <f t="shared" si="6"/>
        <v>#DIV/0!</v>
      </c>
      <c r="AK48" s="43"/>
      <c r="AL48" s="40"/>
      <c r="AM48" s="40"/>
      <c r="AN48" s="40"/>
      <c r="AO48" s="40"/>
      <c r="AP48" s="40"/>
      <c r="AQ48" s="49"/>
      <c r="AR48" s="41"/>
      <c r="AS48" s="41">
        <v>10</v>
      </c>
      <c r="AT48" s="34">
        <f>(J48*10)/100</f>
        <v>0</v>
      </c>
      <c r="AU48" s="43"/>
      <c r="AV48" s="44">
        <v>0</v>
      </c>
      <c r="AW48" s="46">
        <f t="shared" si="7"/>
        <v>0</v>
      </c>
      <c r="AX48" s="46">
        <f>O48</f>
        <v>0</v>
      </c>
      <c r="AY48" s="43"/>
    </row>
    <row r="49" spans="1:51" ht="15.75" customHeight="1" x14ac:dyDescent="0.25">
      <c r="A49" s="47"/>
      <c r="B49" s="40"/>
      <c r="C49" s="41"/>
      <c r="D49" s="39"/>
      <c r="E49" s="43"/>
      <c r="F49" s="40"/>
      <c r="G49" s="41"/>
      <c r="H49" s="43"/>
      <c r="I49" s="43"/>
      <c r="J49" s="44">
        <v>0</v>
      </c>
      <c r="K49" s="44">
        <v>0</v>
      </c>
      <c r="L49" s="55">
        <v>0</v>
      </c>
      <c r="M49" s="55">
        <v>0</v>
      </c>
      <c r="N49" s="44">
        <v>0</v>
      </c>
      <c r="O49" s="34">
        <f t="shared" si="8"/>
        <v>0</v>
      </c>
      <c r="P49" s="34">
        <f t="shared" si="8"/>
        <v>0</v>
      </c>
      <c r="Q49" s="43"/>
      <c r="R49" s="43"/>
      <c r="S49" s="43"/>
      <c r="T49" s="43"/>
      <c r="U49" s="48"/>
      <c r="V49" s="41"/>
      <c r="W49" s="41"/>
      <c r="X49" s="50"/>
      <c r="Y49" s="34" t="e">
        <f>P49/AA49</f>
        <v>#DIV/0!</v>
      </c>
      <c r="Z49" s="44" t="e">
        <f t="shared" si="1"/>
        <v>#DIV/0!</v>
      </c>
      <c r="AA49" s="44">
        <f t="shared" si="2"/>
        <v>0</v>
      </c>
      <c r="AB49" s="44">
        <v>0</v>
      </c>
      <c r="AC49" s="44">
        <v>0</v>
      </c>
      <c r="AD49" s="44">
        <v>0</v>
      </c>
      <c r="AE49" s="44"/>
      <c r="AF49" s="44" t="e">
        <f t="shared" si="3"/>
        <v>#DIV/0!</v>
      </c>
      <c r="AG49" s="44"/>
      <c r="AH49" s="44" t="e">
        <f t="shared" si="4"/>
        <v>#DIV/0!</v>
      </c>
      <c r="AI49" s="44" t="e">
        <f t="shared" si="5"/>
        <v>#DIV/0!</v>
      </c>
      <c r="AJ49" s="44" t="e">
        <f t="shared" si="6"/>
        <v>#DIV/0!</v>
      </c>
      <c r="AK49" s="43"/>
      <c r="AL49" s="40"/>
      <c r="AM49" s="40"/>
      <c r="AN49" s="40"/>
      <c r="AO49" s="40"/>
      <c r="AP49" s="40"/>
      <c r="AQ49" s="49"/>
      <c r="AR49" s="41"/>
      <c r="AS49" s="41">
        <v>10</v>
      </c>
      <c r="AT49" s="34">
        <f>(J49*10)/100</f>
        <v>0</v>
      </c>
      <c r="AU49" s="43"/>
      <c r="AV49" s="44">
        <v>0</v>
      </c>
      <c r="AW49" s="46">
        <f t="shared" si="7"/>
        <v>0</v>
      </c>
      <c r="AX49" s="46">
        <f>O49</f>
        <v>0</v>
      </c>
      <c r="AY49" s="43"/>
    </row>
    <row r="50" spans="1:51" ht="15.75" customHeight="1" x14ac:dyDescent="0.25">
      <c r="A50" s="47"/>
      <c r="B50" s="40"/>
      <c r="C50" s="41"/>
      <c r="D50" s="39"/>
      <c r="E50" s="43"/>
      <c r="F50" s="40"/>
      <c r="G50" s="41"/>
      <c r="H50" s="43"/>
      <c r="I50" s="43"/>
      <c r="J50" s="44">
        <v>0</v>
      </c>
      <c r="K50" s="44">
        <v>0</v>
      </c>
      <c r="L50" s="55">
        <v>0</v>
      </c>
      <c r="M50" s="55">
        <v>0</v>
      </c>
      <c r="N50" s="44">
        <v>0</v>
      </c>
      <c r="O50" s="34">
        <f t="shared" si="8"/>
        <v>0</v>
      </c>
      <c r="P50" s="34">
        <f t="shared" si="8"/>
        <v>0</v>
      </c>
      <c r="Q50" s="43"/>
      <c r="R50" s="43"/>
      <c r="S50" s="43"/>
      <c r="T50" s="43"/>
      <c r="U50" s="48"/>
      <c r="V50" s="41"/>
      <c r="W50" s="41"/>
      <c r="X50" s="50"/>
      <c r="Y50" s="34" t="e">
        <f>P50/AA50</f>
        <v>#DIV/0!</v>
      </c>
      <c r="Z50" s="44" t="e">
        <f t="shared" si="1"/>
        <v>#DIV/0!</v>
      </c>
      <c r="AA50" s="44">
        <f t="shared" si="2"/>
        <v>0</v>
      </c>
      <c r="AB50" s="44">
        <v>0</v>
      </c>
      <c r="AC50" s="44">
        <v>0</v>
      </c>
      <c r="AD50" s="44">
        <v>0</v>
      </c>
      <c r="AE50" s="44"/>
      <c r="AF50" s="44" t="e">
        <f t="shared" si="3"/>
        <v>#DIV/0!</v>
      </c>
      <c r="AG50" s="44"/>
      <c r="AH50" s="44" t="e">
        <f t="shared" si="4"/>
        <v>#DIV/0!</v>
      </c>
      <c r="AI50" s="44" t="e">
        <f t="shared" si="5"/>
        <v>#DIV/0!</v>
      </c>
      <c r="AJ50" s="44" t="e">
        <f t="shared" si="6"/>
        <v>#DIV/0!</v>
      </c>
      <c r="AK50" s="43"/>
      <c r="AL50" s="40"/>
      <c r="AM50" s="40"/>
      <c r="AN50" s="40"/>
      <c r="AO50" s="40"/>
      <c r="AP50" s="40"/>
      <c r="AQ50" s="49"/>
      <c r="AR50" s="41"/>
      <c r="AS50" s="41">
        <v>10</v>
      </c>
      <c r="AT50" s="34">
        <f>(J50*10)/100</f>
        <v>0</v>
      </c>
      <c r="AU50" s="43"/>
      <c r="AV50" s="44">
        <v>0</v>
      </c>
      <c r="AW50" s="46">
        <f t="shared" si="7"/>
        <v>0</v>
      </c>
      <c r="AX50" s="46">
        <f>O50</f>
        <v>0</v>
      </c>
      <c r="AY50" s="43"/>
    </row>
    <row r="51" spans="1:51" ht="15.75" customHeight="1" x14ac:dyDescent="0.25">
      <c r="A51" s="47"/>
      <c r="B51" s="40"/>
      <c r="C51" s="41"/>
      <c r="D51" s="39"/>
      <c r="E51" s="43"/>
      <c r="F51" s="40"/>
      <c r="G51" s="41"/>
      <c r="H51" s="43"/>
      <c r="I51" s="43"/>
      <c r="J51" s="44">
        <v>0</v>
      </c>
      <c r="K51" s="44">
        <v>0</v>
      </c>
      <c r="L51" s="55">
        <v>0</v>
      </c>
      <c r="M51" s="55">
        <v>0</v>
      </c>
      <c r="N51" s="44">
        <v>0</v>
      </c>
      <c r="O51" s="34">
        <f t="shared" si="8"/>
        <v>0</v>
      </c>
      <c r="P51" s="34">
        <f t="shared" si="8"/>
        <v>0</v>
      </c>
      <c r="Q51" s="43"/>
      <c r="R51" s="43"/>
      <c r="S51" s="43"/>
      <c r="T51" s="43"/>
      <c r="U51" s="48"/>
      <c r="V51" s="41"/>
      <c r="W51" s="41"/>
      <c r="X51" s="50"/>
      <c r="Y51" s="34" t="e">
        <f>P51/AA51</f>
        <v>#DIV/0!</v>
      </c>
      <c r="Z51" s="44" t="e">
        <f t="shared" si="1"/>
        <v>#DIV/0!</v>
      </c>
      <c r="AA51" s="44">
        <f t="shared" si="2"/>
        <v>0</v>
      </c>
      <c r="AB51" s="44">
        <v>0</v>
      </c>
      <c r="AC51" s="44">
        <v>0</v>
      </c>
      <c r="AD51" s="44">
        <v>0</v>
      </c>
      <c r="AE51" s="44"/>
      <c r="AF51" s="44" t="e">
        <f t="shared" si="3"/>
        <v>#DIV/0!</v>
      </c>
      <c r="AG51" s="44"/>
      <c r="AH51" s="44" t="e">
        <f t="shared" si="4"/>
        <v>#DIV/0!</v>
      </c>
      <c r="AI51" s="44" t="e">
        <f t="shared" si="5"/>
        <v>#DIV/0!</v>
      </c>
      <c r="AJ51" s="44" t="e">
        <f t="shared" si="6"/>
        <v>#DIV/0!</v>
      </c>
      <c r="AK51" s="43"/>
      <c r="AL51" s="40"/>
      <c r="AM51" s="40"/>
      <c r="AN51" s="40"/>
      <c r="AO51" s="40"/>
      <c r="AP51" s="40"/>
      <c r="AQ51" s="49"/>
      <c r="AR51" s="41"/>
      <c r="AS51" s="41">
        <v>10</v>
      </c>
      <c r="AT51" s="34">
        <f>(J51*10)/100</f>
        <v>0</v>
      </c>
      <c r="AU51" s="43"/>
      <c r="AV51" s="44">
        <v>0</v>
      </c>
      <c r="AW51" s="46">
        <f t="shared" si="7"/>
        <v>0</v>
      </c>
      <c r="AX51" s="46">
        <f>O51</f>
        <v>0</v>
      </c>
      <c r="AY51" s="43"/>
    </row>
    <row r="52" spans="1:51" ht="15.75" customHeight="1" x14ac:dyDescent="0.25">
      <c r="A52" s="47"/>
      <c r="B52" s="40"/>
      <c r="C52" s="41"/>
      <c r="D52" s="39"/>
      <c r="E52" s="43"/>
      <c r="F52" s="40"/>
      <c r="G52" s="41"/>
      <c r="H52" s="43"/>
      <c r="I52" s="43"/>
      <c r="J52" s="44">
        <v>0</v>
      </c>
      <c r="K52" s="44">
        <v>0</v>
      </c>
      <c r="L52" s="55">
        <v>0</v>
      </c>
      <c r="M52" s="55">
        <v>0</v>
      </c>
      <c r="N52" s="44">
        <v>0</v>
      </c>
      <c r="O52" s="34">
        <f t="shared" si="8"/>
        <v>0</v>
      </c>
      <c r="P52" s="34">
        <f t="shared" si="8"/>
        <v>0</v>
      </c>
      <c r="Q52" s="43"/>
      <c r="R52" s="43"/>
      <c r="S52" s="43"/>
      <c r="T52" s="43"/>
      <c r="U52" s="48"/>
      <c r="V52" s="41"/>
      <c r="W52" s="41"/>
      <c r="X52" s="50"/>
      <c r="Y52" s="34" t="e">
        <f>P52/AA52</f>
        <v>#DIV/0!</v>
      </c>
      <c r="Z52" s="44" t="e">
        <f t="shared" si="1"/>
        <v>#DIV/0!</v>
      </c>
      <c r="AA52" s="44">
        <f t="shared" si="2"/>
        <v>0</v>
      </c>
      <c r="AB52" s="44">
        <v>0</v>
      </c>
      <c r="AC52" s="44">
        <v>0</v>
      </c>
      <c r="AD52" s="44">
        <v>0</v>
      </c>
      <c r="AE52" s="44"/>
      <c r="AF52" s="44" t="e">
        <f t="shared" si="3"/>
        <v>#DIV/0!</v>
      </c>
      <c r="AG52" s="44"/>
      <c r="AH52" s="44" t="e">
        <f t="shared" si="4"/>
        <v>#DIV/0!</v>
      </c>
      <c r="AI52" s="44" t="e">
        <f t="shared" si="5"/>
        <v>#DIV/0!</v>
      </c>
      <c r="AJ52" s="44" t="e">
        <f t="shared" si="6"/>
        <v>#DIV/0!</v>
      </c>
      <c r="AK52" s="43"/>
      <c r="AL52" s="40"/>
      <c r="AM52" s="40"/>
      <c r="AN52" s="40"/>
      <c r="AO52" s="40"/>
      <c r="AP52" s="40"/>
      <c r="AQ52" s="49"/>
      <c r="AR52" s="41"/>
      <c r="AS52" s="41">
        <v>10</v>
      </c>
      <c r="AT52" s="34">
        <f>(J52*10)/100</f>
        <v>0</v>
      </c>
      <c r="AU52" s="43"/>
      <c r="AV52" s="44">
        <v>0</v>
      </c>
      <c r="AW52" s="46">
        <f t="shared" si="7"/>
        <v>0</v>
      </c>
      <c r="AX52" s="46">
        <f>O52</f>
        <v>0</v>
      </c>
      <c r="AY52" s="43"/>
    </row>
    <row r="53" spans="1:51" ht="15.75" customHeight="1" x14ac:dyDescent="0.25">
      <c r="A53" s="47"/>
      <c r="B53" s="40"/>
      <c r="C53" s="41"/>
      <c r="D53" s="39"/>
      <c r="E53" s="43"/>
      <c r="F53" s="40"/>
      <c r="G53" s="41"/>
      <c r="H53" s="43"/>
      <c r="I53" s="43"/>
      <c r="J53" s="44">
        <v>0</v>
      </c>
      <c r="K53" s="44">
        <v>0</v>
      </c>
      <c r="L53" s="55">
        <v>0</v>
      </c>
      <c r="M53" s="55">
        <v>0</v>
      </c>
      <c r="N53" s="44">
        <v>0</v>
      </c>
      <c r="O53" s="34">
        <f t="shared" si="8"/>
        <v>0</v>
      </c>
      <c r="P53" s="34">
        <f t="shared" si="8"/>
        <v>0</v>
      </c>
      <c r="Q53" s="43"/>
      <c r="R53" s="43"/>
      <c r="S53" s="43"/>
      <c r="T53" s="43"/>
      <c r="U53" s="48"/>
      <c r="V53" s="41"/>
      <c r="W53" s="41"/>
      <c r="X53" s="50"/>
      <c r="Y53" s="34" t="e">
        <f>P53/AA53</f>
        <v>#DIV/0!</v>
      </c>
      <c r="Z53" s="44" t="e">
        <f t="shared" si="1"/>
        <v>#DIV/0!</v>
      </c>
      <c r="AA53" s="44">
        <f t="shared" si="2"/>
        <v>0</v>
      </c>
      <c r="AB53" s="44">
        <v>0</v>
      </c>
      <c r="AC53" s="44">
        <v>0</v>
      </c>
      <c r="AD53" s="44">
        <v>0</v>
      </c>
      <c r="AE53" s="44"/>
      <c r="AF53" s="44" t="e">
        <f t="shared" si="3"/>
        <v>#DIV/0!</v>
      </c>
      <c r="AG53" s="44"/>
      <c r="AH53" s="44" t="e">
        <f t="shared" si="4"/>
        <v>#DIV/0!</v>
      </c>
      <c r="AI53" s="44" t="e">
        <f t="shared" si="5"/>
        <v>#DIV/0!</v>
      </c>
      <c r="AJ53" s="44" t="e">
        <f t="shared" si="6"/>
        <v>#DIV/0!</v>
      </c>
      <c r="AK53" s="43"/>
      <c r="AL53" s="40"/>
      <c r="AM53" s="40"/>
      <c r="AN53" s="40"/>
      <c r="AO53" s="40"/>
      <c r="AP53" s="40"/>
      <c r="AQ53" s="49"/>
      <c r="AR53" s="41"/>
      <c r="AS53" s="41">
        <v>10</v>
      </c>
      <c r="AT53" s="34">
        <f>(J53*10)/100</f>
        <v>0</v>
      </c>
      <c r="AU53" s="43"/>
      <c r="AV53" s="44">
        <v>0</v>
      </c>
      <c r="AW53" s="46">
        <f t="shared" si="7"/>
        <v>0</v>
      </c>
      <c r="AX53" s="46">
        <f>O53</f>
        <v>0</v>
      </c>
      <c r="AY53" s="43"/>
    </row>
    <row r="54" spans="1:51" ht="15.75" customHeight="1" x14ac:dyDescent="0.25">
      <c r="A54" s="47"/>
      <c r="B54" s="40"/>
      <c r="C54" s="41"/>
      <c r="D54" s="39"/>
      <c r="E54" s="43"/>
      <c r="F54" s="40"/>
      <c r="G54" s="41"/>
      <c r="H54" s="43"/>
      <c r="I54" s="43"/>
      <c r="J54" s="44">
        <v>0</v>
      </c>
      <c r="K54" s="44">
        <v>0</v>
      </c>
      <c r="L54" s="55">
        <v>0</v>
      </c>
      <c r="M54" s="55">
        <v>0</v>
      </c>
      <c r="N54" s="44">
        <v>0</v>
      </c>
      <c r="O54" s="34">
        <f t="shared" si="8"/>
        <v>0</v>
      </c>
      <c r="P54" s="34">
        <f t="shared" si="8"/>
        <v>0</v>
      </c>
      <c r="Q54" s="43"/>
      <c r="R54" s="43"/>
      <c r="S54" s="43"/>
      <c r="T54" s="43"/>
      <c r="U54" s="48"/>
      <c r="V54" s="41"/>
      <c r="W54" s="41"/>
      <c r="X54" s="50"/>
      <c r="Y54" s="34" t="e">
        <f>P54/AA54</f>
        <v>#DIV/0!</v>
      </c>
      <c r="Z54" s="44" t="e">
        <f t="shared" si="1"/>
        <v>#DIV/0!</v>
      </c>
      <c r="AA54" s="44">
        <f t="shared" si="2"/>
        <v>0</v>
      </c>
      <c r="AB54" s="44">
        <v>0</v>
      </c>
      <c r="AC54" s="44">
        <v>0</v>
      </c>
      <c r="AD54" s="44">
        <v>0</v>
      </c>
      <c r="AE54" s="44"/>
      <c r="AF54" s="44" t="e">
        <f t="shared" si="3"/>
        <v>#DIV/0!</v>
      </c>
      <c r="AG54" s="44"/>
      <c r="AH54" s="44" t="e">
        <f t="shared" si="4"/>
        <v>#DIV/0!</v>
      </c>
      <c r="AI54" s="44" t="e">
        <f t="shared" si="5"/>
        <v>#DIV/0!</v>
      </c>
      <c r="AJ54" s="44" t="e">
        <f t="shared" si="6"/>
        <v>#DIV/0!</v>
      </c>
      <c r="AK54" s="43"/>
      <c r="AL54" s="40"/>
      <c r="AM54" s="40"/>
      <c r="AN54" s="40"/>
      <c r="AO54" s="40"/>
      <c r="AP54" s="40"/>
      <c r="AQ54" s="49"/>
      <c r="AR54" s="41"/>
      <c r="AS54" s="41">
        <v>10</v>
      </c>
      <c r="AT54" s="34">
        <f>(J54*10)/100</f>
        <v>0</v>
      </c>
      <c r="AU54" s="43"/>
      <c r="AV54" s="44">
        <v>0</v>
      </c>
      <c r="AW54" s="46">
        <f t="shared" si="7"/>
        <v>0</v>
      </c>
      <c r="AX54" s="46">
        <f>O54</f>
        <v>0</v>
      </c>
      <c r="AY54" s="43"/>
    </row>
    <row r="55" spans="1:51" ht="15.75" customHeight="1" x14ac:dyDescent="0.25">
      <c r="A55" s="47"/>
      <c r="B55" s="40"/>
      <c r="C55" s="41"/>
      <c r="D55" s="39"/>
      <c r="E55" s="43"/>
      <c r="F55" s="40"/>
      <c r="G55" s="41"/>
      <c r="H55" s="43"/>
      <c r="I55" s="43"/>
      <c r="J55" s="44">
        <v>0</v>
      </c>
      <c r="K55" s="44">
        <v>0</v>
      </c>
      <c r="L55" s="55">
        <v>0</v>
      </c>
      <c r="M55" s="55">
        <v>0</v>
      </c>
      <c r="N55" s="44">
        <v>0</v>
      </c>
      <c r="O55" s="34">
        <f t="shared" si="8"/>
        <v>0</v>
      </c>
      <c r="P55" s="34">
        <f t="shared" si="8"/>
        <v>0</v>
      </c>
      <c r="Q55" s="43"/>
      <c r="R55" s="43"/>
      <c r="S55" s="43"/>
      <c r="T55" s="43"/>
      <c r="U55" s="48"/>
      <c r="V55" s="41"/>
      <c r="W55" s="41"/>
      <c r="X55" s="50"/>
      <c r="Y55" s="34" t="e">
        <f>P55/AA55</f>
        <v>#DIV/0!</v>
      </c>
      <c r="Z55" s="44" t="e">
        <f t="shared" si="1"/>
        <v>#DIV/0!</v>
      </c>
      <c r="AA55" s="44">
        <f t="shared" si="2"/>
        <v>0</v>
      </c>
      <c r="AB55" s="44">
        <v>0</v>
      </c>
      <c r="AC55" s="44">
        <v>0</v>
      </c>
      <c r="AD55" s="44">
        <v>0</v>
      </c>
      <c r="AE55" s="44"/>
      <c r="AF55" s="44" t="e">
        <f t="shared" si="3"/>
        <v>#DIV/0!</v>
      </c>
      <c r="AG55" s="44"/>
      <c r="AH55" s="44" t="e">
        <f t="shared" si="4"/>
        <v>#DIV/0!</v>
      </c>
      <c r="AI55" s="44" t="e">
        <f t="shared" si="5"/>
        <v>#DIV/0!</v>
      </c>
      <c r="AJ55" s="44" t="e">
        <f t="shared" si="6"/>
        <v>#DIV/0!</v>
      </c>
      <c r="AK55" s="43"/>
      <c r="AL55" s="40"/>
      <c r="AM55" s="40"/>
      <c r="AN55" s="40"/>
      <c r="AO55" s="40"/>
      <c r="AP55" s="40"/>
      <c r="AQ55" s="49"/>
      <c r="AR55" s="41"/>
      <c r="AS55" s="41">
        <v>10</v>
      </c>
      <c r="AT55" s="34">
        <f>(J55*10)/100</f>
        <v>0</v>
      </c>
      <c r="AU55" s="43"/>
      <c r="AV55" s="44">
        <v>0</v>
      </c>
      <c r="AW55" s="46">
        <f t="shared" si="7"/>
        <v>0</v>
      </c>
      <c r="AX55" s="46">
        <f>O55</f>
        <v>0</v>
      </c>
      <c r="AY55" s="43"/>
    </row>
    <row r="56" spans="1:51" ht="15.75" customHeight="1" x14ac:dyDescent="0.25">
      <c r="A56" s="47"/>
      <c r="B56" s="40"/>
      <c r="C56" s="41"/>
      <c r="D56" s="39"/>
      <c r="E56" s="43"/>
      <c r="F56" s="40"/>
      <c r="G56" s="41"/>
      <c r="H56" s="43"/>
      <c r="I56" s="43"/>
      <c r="J56" s="44">
        <v>0</v>
      </c>
      <c r="K56" s="44">
        <v>0</v>
      </c>
      <c r="L56" s="55">
        <v>0</v>
      </c>
      <c r="M56" s="55">
        <v>0</v>
      </c>
      <c r="N56" s="44">
        <v>0</v>
      </c>
      <c r="O56" s="34">
        <f t="shared" si="8"/>
        <v>0</v>
      </c>
      <c r="P56" s="34">
        <f t="shared" si="8"/>
        <v>0</v>
      </c>
      <c r="Q56" s="43"/>
      <c r="R56" s="43"/>
      <c r="S56" s="43"/>
      <c r="T56" s="43"/>
      <c r="U56" s="48"/>
      <c r="V56" s="41"/>
      <c r="W56" s="41"/>
      <c r="X56" s="50"/>
      <c r="Y56" s="34" t="e">
        <f>P56/AA56</f>
        <v>#DIV/0!</v>
      </c>
      <c r="Z56" s="44" t="e">
        <f t="shared" si="1"/>
        <v>#DIV/0!</v>
      </c>
      <c r="AA56" s="44">
        <f t="shared" si="2"/>
        <v>0</v>
      </c>
      <c r="AB56" s="44">
        <v>0</v>
      </c>
      <c r="AC56" s="44">
        <v>0</v>
      </c>
      <c r="AD56" s="44">
        <v>0</v>
      </c>
      <c r="AE56" s="44"/>
      <c r="AF56" s="44" t="e">
        <f t="shared" si="3"/>
        <v>#DIV/0!</v>
      </c>
      <c r="AG56" s="44"/>
      <c r="AH56" s="44" t="e">
        <f t="shared" si="4"/>
        <v>#DIV/0!</v>
      </c>
      <c r="AI56" s="44" t="e">
        <f t="shared" si="5"/>
        <v>#DIV/0!</v>
      </c>
      <c r="AJ56" s="44" t="e">
        <f t="shared" si="6"/>
        <v>#DIV/0!</v>
      </c>
      <c r="AK56" s="43"/>
      <c r="AL56" s="40"/>
      <c r="AM56" s="40"/>
      <c r="AN56" s="40"/>
      <c r="AO56" s="40"/>
      <c r="AP56" s="40"/>
      <c r="AQ56" s="49"/>
      <c r="AR56" s="41"/>
      <c r="AS56" s="41">
        <v>10</v>
      </c>
      <c r="AT56" s="34">
        <f>(J56*10)/100</f>
        <v>0</v>
      </c>
      <c r="AU56" s="43"/>
      <c r="AV56" s="44">
        <v>0</v>
      </c>
      <c r="AW56" s="46">
        <f t="shared" si="7"/>
        <v>0</v>
      </c>
      <c r="AX56" s="46">
        <f>O56</f>
        <v>0</v>
      </c>
      <c r="AY56" s="43"/>
    </row>
    <row r="57" spans="1:51" ht="15.75" customHeight="1" x14ac:dyDescent="0.25">
      <c r="A57" s="47"/>
      <c r="B57" s="40"/>
      <c r="C57" s="41"/>
      <c r="D57" s="39"/>
      <c r="E57" s="43"/>
      <c r="F57" s="40"/>
      <c r="G57" s="41"/>
      <c r="H57" s="43"/>
      <c r="I57" s="43"/>
      <c r="J57" s="44">
        <v>0</v>
      </c>
      <c r="K57" s="44">
        <v>0</v>
      </c>
      <c r="L57" s="55">
        <v>0</v>
      </c>
      <c r="M57" s="55">
        <v>0</v>
      </c>
      <c r="N57" s="44">
        <v>0</v>
      </c>
      <c r="O57" s="34">
        <f t="shared" si="8"/>
        <v>0</v>
      </c>
      <c r="P57" s="34">
        <f t="shared" si="8"/>
        <v>0</v>
      </c>
      <c r="Q57" s="43"/>
      <c r="R57" s="43"/>
      <c r="S57" s="43"/>
      <c r="T57" s="43"/>
      <c r="U57" s="48"/>
      <c r="V57" s="41"/>
      <c r="W57" s="41"/>
      <c r="X57" s="50"/>
      <c r="Y57" s="34" t="e">
        <f>P57/AA57</f>
        <v>#DIV/0!</v>
      </c>
      <c r="Z57" s="44" t="e">
        <f t="shared" si="1"/>
        <v>#DIV/0!</v>
      </c>
      <c r="AA57" s="44">
        <f t="shared" si="2"/>
        <v>0</v>
      </c>
      <c r="AB57" s="44">
        <v>0</v>
      </c>
      <c r="AC57" s="44">
        <v>0</v>
      </c>
      <c r="AD57" s="44">
        <v>0</v>
      </c>
      <c r="AE57" s="44"/>
      <c r="AF57" s="44" t="e">
        <f t="shared" si="3"/>
        <v>#DIV/0!</v>
      </c>
      <c r="AG57" s="44"/>
      <c r="AH57" s="44" t="e">
        <f t="shared" si="4"/>
        <v>#DIV/0!</v>
      </c>
      <c r="AI57" s="44" t="e">
        <f t="shared" si="5"/>
        <v>#DIV/0!</v>
      </c>
      <c r="AJ57" s="44" t="e">
        <f t="shared" si="6"/>
        <v>#DIV/0!</v>
      </c>
      <c r="AK57" s="43"/>
      <c r="AL57" s="40"/>
      <c r="AM57" s="40"/>
      <c r="AN57" s="40"/>
      <c r="AO57" s="40"/>
      <c r="AP57" s="40"/>
      <c r="AQ57" s="49"/>
      <c r="AR57" s="41"/>
      <c r="AS57" s="41">
        <v>10</v>
      </c>
      <c r="AT57" s="34">
        <f>(J57*10)/100</f>
        <v>0</v>
      </c>
      <c r="AU57" s="43"/>
      <c r="AV57" s="44">
        <v>0</v>
      </c>
      <c r="AW57" s="46">
        <f t="shared" si="7"/>
        <v>0</v>
      </c>
      <c r="AX57" s="46">
        <f>O57</f>
        <v>0</v>
      </c>
      <c r="AY57" s="43"/>
    </row>
    <row r="58" spans="1:51" ht="15.75" customHeight="1" x14ac:dyDescent="0.25">
      <c r="A58" s="47"/>
      <c r="B58" s="40"/>
      <c r="C58" s="41"/>
      <c r="D58" s="39"/>
      <c r="E58" s="43"/>
      <c r="F58" s="40"/>
      <c r="G58" s="41"/>
      <c r="H58" s="43"/>
      <c r="I58" s="43"/>
      <c r="J58" s="44">
        <v>0</v>
      </c>
      <c r="K58" s="44">
        <v>0</v>
      </c>
      <c r="L58" s="55">
        <v>0</v>
      </c>
      <c r="M58" s="55">
        <v>0</v>
      </c>
      <c r="N58" s="44">
        <v>0</v>
      </c>
      <c r="O58" s="34">
        <f t="shared" si="8"/>
        <v>0</v>
      </c>
      <c r="P58" s="34">
        <f t="shared" si="8"/>
        <v>0</v>
      </c>
      <c r="Q58" s="43"/>
      <c r="R58" s="43"/>
      <c r="S58" s="43"/>
      <c r="T58" s="43"/>
      <c r="U58" s="48"/>
      <c r="V58" s="41"/>
      <c r="W58" s="41"/>
      <c r="X58" s="50"/>
      <c r="Y58" s="34" t="e">
        <f>P58/AA58</f>
        <v>#DIV/0!</v>
      </c>
      <c r="Z58" s="44" t="e">
        <f t="shared" si="1"/>
        <v>#DIV/0!</v>
      </c>
      <c r="AA58" s="44">
        <f t="shared" si="2"/>
        <v>0</v>
      </c>
      <c r="AB58" s="44">
        <v>0</v>
      </c>
      <c r="AC58" s="44">
        <v>0</v>
      </c>
      <c r="AD58" s="44">
        <v>0</v>
      </c>
      <c r="AE58" s="44"/>
      <c r="AF58" s="44" t="e">
        <f t="shared" si="3"/>
        <v>#DIV/0!</v>
      </c>
      <c r="AG58" s="44"/>
      <c r="AH58" s="44" t="e">
        <f t="shared" si="4"/>
        <v>#DIV/0!</v>
      </c>
      <c r="AI58" s="44" t="e">
        <f t="shared" si="5"/>
        <v>#DIV/0!</v>
      </c>
      <c r="AJ58" s="44" t="e">
        <f t="shared" si="6"/>
        <v>#DIV/0!</v>
      </c>
      <c r="AK58" s="43"/>
      <c r="AL58" s="40"/>
      <c r="AM58" s="40"/>
      <c r="AN58" s="40"/>
      <c r="AO58" s="40"/>
      <c r="AP58" s="40"/>
      <c r="AQ58" s="49"/>
      <c r="AR58" s="41"/>
      <c r="AS58" s="41">
        <v>10</v>
      </c>
      <c r="AT58" s="34">
        <f>(J58*10)/100</f>
        <v>0</v>
      </c>
      <c r="AU58" s="43"/>
      <c r="AV58" s="44">
        <v>0</v>
      </c>
      <c r="AW58" s="46">
        <f t="shared" si="7"/>
        <v>0</v>
      </c>
      <c r="AX58" s="46">
        <f>O58</f>
        <v>0</v>
      </c>
      <c r="AY58" s="43"/>
    </row>
    <row r="59" spans="1:51" ht="15.75" customHeight="1" x14ac:dyDescent="0.25">
      <c r="A59" s="47"/>
      <c r="B59" s="40"/>
      <c r="C59" s="41"/>
      <c r="D59" s="39"/>
      <c r="E59" s="43"/>
      <c r="F59" s="40"/>
      <c r="G59" s="41"/>
      <c r="H59" s="43"/>
      <c r="I59" s="43"/>
      <c r="J59" s="44">
        <v>0</v>
      </c>
      <c r="K59" s="44">
        <v>0</v>
      </c>
      <c r="L59" s="55">
        <v>0</v>
      </c>
      <c r="M59" s="55">
        <v>0</v>
      </c>
      <c r="N59" s="44">
        <v>0</v>
      </c>
      <c r="O59" s="34">
        <f t="shared" si="8"/>
        <v>0</v>
      </c>
      <c r="P59" s="34">
        <f t="shared" si="8"/>
        <v>0</v>
      </c>
      <c r="Q59" s="43"/>
      <c r="R59" s="43"/>
      <c r="S59" s="43"/>
      <c r="T59" s="43"/>
      <c r="U59" s="48"/>
      <c r="V59" s="41"/>
      <c r="W59" s="41"/>
      <c r="X59" s="50"/>
      <c r="Y59" s="34" t="e">
        <f>P59/AA59</f>
        <v>#DIV/0!</v>
      </c>
      <c r="Z59" s="44" t="e">
        <f t="shared" si="1"/>
        <v>#DIV/0!</v>
      </c>
      <c r="AA59" s="44">
        <f t="shared" si="2"/>
        <v>0</v>
      </c>
      <c r="AB59" s="44">
        <v>0</v>
      </c>
      <c r="AC59" s="44">
        <v>0</v>
      </c>
      <c r="AD59" s="44">
        <v>0</v>
      </c>
      <c r="AE59" s="44"/>
      <c r="AF59" s="44" t="e">
        <f t="shared" si="3"/>
        <v>#DIV/0!</v>
      </c>
      <c r="AG59" s="44"/>
      <c r="AH59" s="44" t="e">
        <f t="shared" si="4"/>
        <v>#DIV/0!</v>
      </c>
      <c r="AI59" s="44" t="e">
        <f t="shared" si="5"/>
        <v>#DIV/0!</v>
      </c>
      <c r="AJ59" s="44" t="e">
        <f t="shared" si="6"/>
        <v>#DIV/0!</v>
      </c>
      <c r="AK59" s="43"/>
      <c r="AL59" s="40"/>
      <c r="AM59" s="40"/>
      <c r="AN59" s="40"/>
      <c r="AO59" s="40"/>
      <c r="AP59" s="40"/>
      <c r="AQ59" s="49"/>
      <c r="AR59" s="41"/>
      <c r="AS59" s="41">
        <v>10</v>
      </c>
      <c r="AT59" s="34">
        <f>(J59*10)/100</f>
        <v>0</v>
      </c>
      <c r="AU59" s="43"/>
      <c r="AV59" s="44">
        <v>0</v>
      </c>
      <c r="AW59" s="46">
        <f t="shared" si="7"/>
        <v>0</v>
      </c>
      <c r="AX59" s="46">
        <f>O59</f>
        <v>0</v>
      </c>
      <c r="AY59" s="43"/>
    </row>
    <row r="60" spans="1:51" ht="15.75" customHeight="1" x14ac:dyDescent="0.25">
      <c r="A60" s="47"/>
      <c r="B60" s="40"/>
      <c r="C60" s="41"/>
      <c r="D60" s="39"/>
      <c r="E60" s="43"/>
      <c r="F60" s="40"/>
      <c r="G60" s="41"/>
      <c r="H60" s="43"/>
      <c r="I60" s="43"/>
      <c r="J60" s="44">
        <v>0</v>
      </c>
      <c r="K60" s="44">
        <v>0</v>
      </c>
      <c r="L60" s="55">
        <v>0</v>
      </c>
      <c r="M60" s="55">
        <v>0</v>
      </c>
      <c r="N60" s="44">
        <v>0</v>
      </c>
      <c r="O60" s="34">
        <f t="shared" si="8"/>
        <v>0</v>
      </c>
      <c r="P60" s="34">
        <f t="shared" si="8"/>
        <v>0</v>
      </c>
      <c r="Q60" s="43"/>
      <c r="R60" s="43"/>
      <c r="S60" s="43"/>
      <c r="T60" s="43"/>
      <c r="U60" s="48"/>
      <c r="V60" s="41"/>
      <c r="W60" s="41"/>
      <c r="X60" s="50"/>
      <c r="Y60" s="34" t="e">
        <f>P60/AA60</f>
        <v>#DIV/0!</v>
      </c>
      <c r="Z60" s="44" t="e">
        <f t="shared" si="1"/>
        <v>#DIV/0!</v>
      </c>
      <c r="AA60" s="44">
        <f t="shared" si="2"/>
        <v>0</v>
      </c>
      <c r="AB60" s="44">
        <v>0</v>
      </c>
      <c r="AC60" s="44">
        <v>0</v>
      </c>
      <c r="AD60" s="44">
        <v>0</v>
      </c>
      <c r="AE60" s="44"/>
      <c r="AF60" s="44" t="e">
        <f t="shared" si="3"/>
        <v>#DIV/0!</v>
      </c>
      <c r="AG60" s="44"/>
      <c r="AH60" s="44" t="e">
        <f t="shared" si="4"/>
        <v>#DIV/0!</v>
      </c>
      <c r="AI60" s="44" t="e">
        <f t="shared" si="5"/>
        <v>#DIV/0!</v>
      </c>
      <c r="AJ60" s="44" t="e">
        <f t="shared" si="6"/>
        <v>#DIV/0!</v>
      </c>
      <c r="AK60" s="43"/>
      <c r="AL60" s="40"/>
      <c r="AM60" s="40"/>
      <c r="AN60" s="40"/>
      <c r="AO60" s="40"/>
      <c r="AP60" s="40"/>
      <c r="AQ60" s="49"/>
      <c r="AR60" s="41"/>
      <c r="AS60" s="41">
        <v>10</v>
      </c>
      <c r="AT60" s="34">
        <f>(J60*10)/100</f>
        <v>0</v>
      </c>
      <c r="AU60" s="43"/>
      <c r="AV60" s="44">
        <v>0</v>
      </c>
      <c r="AW60" s="46">
        <f t="shared" si="7"/>
        <v>0</v>
      </c>
      <c r="AX60" s="46">
        <f>O60</f>
        <v>0</v>
      </c>
      <c r="AY60" s="43"/>
    </row>
    <row r="61" spans="1:51" ht="15.75" customHeight="1" x14ac:dyDescent="0.25">
      <c r="A61" s="47"/>
      <c r="B61" s="40"/>
      <c r="C61" s="41"/>
      <c r="D61" s="39"/>
      <c r="E61" s="43"/>
      <c r="F61" s="40"/>
      <c r="G61" s="41"/>
      <c r="H61" s="43"/>
      <c r="I61" s="43"/>
      <c r="J61" s="44">
        <v>0</v>
      </c>
      <c r="K61" s="44">
        <v>0</v>
      </c>
      <c r="L61" s="55">
        <v>0</v>
      </c>
      <c r="M61" s="55">
        <v>0</v>
      </c>
      <c r="N61" s="44">
        <v>0</v>
      </c>
      <c r="O61" s="34">
        <f t="shared" si="8"/>
        <v>0</v>
      </c>
      <c r="P61" s="34">
        <f t="shared" si="8"/>
        <v>0</v>
      </c>
      <c r="Q61" s="43"/>
      <c r="R61" s="43"/>
      <c r="S61" s="43"/>
      <c r="T61" s="43"/>
      <c r="U61" s="48"/>
      <c r="V61" s="41"/>
      <c r="W61" s="41"/>
      <c r="X61" s="50"/>
      <c r="Y61" s="34" t="e">
        <f>P61/AA61</f>
        <v>#DIV/0!</v>
      </c>
      <c r="Z61" s="44" t="e">
        <f t="shared" si="1"/>
        <v>#DIV/0!</v>
      </c>
      <c r="AA61" s="44">
        <f t="shared" si="2"/>
        <v>0</v>
      </c>
      <c r="AB61" s="44">
        <v>0</v>
      </c>
      <c r="AC61" s="44">
        <v>0</v>
      </c>
      <c r="AD61" s="44">
        <v>0</v>
      </c>
      <c r="AE61" s="44"/>
      <c r="AF61" s="44" t="e">
        <f t="shared" si="3"/>
        <v>#DIV/0!</v>
      </c>
      <c r="AG61" s="44"/>
      <c r="AH61" s="44" t="e">
        <f t="shared" si="4"/>
        <v>#DIV/0!</v>
      </c>
      <c r="AI61" s="44" t="e">
        <f t="shared" si="5"/>
        <v>#DIV/0!</v>
      </c>
      <c r="AJ61" s="44" t="e">
        <f t="shared" si="6"/>
        <v>#DIV/0!</v>
      </c>
      <c r="AK61" s="43"/>
      <c r="AL61" s="40"/>
      <c r="AM61" s="40"/>
      <c r="AN61" s="40"/>
      <c r="AO61" s="40"/>
      <c r="AP61" s="40"/>
      <c r="AQ61" s="49"/>
      <c r="AR61" s="41"/>
      <c r="AS61" s="41">
        <v>10</v>
      </c>
      <c r="AT61" s="34">
        <f>(J61*10)/100</f>
        <v>0</v>
      </c>
      <c r="AU61" s="43"/>
      <c r="AV61" s="44">
        <v>0</v>
      </c>
      <c r="AW61" s="46">
        <f t="shared" si="7"/>
        <v>0</v>
      </c>
      <c r="AX61" s="46">
        <f>O61</f>
        <v>0</v>
      </c>
      <c r="AY61" s="43"/>
    </row>
    <row r="62" spans="1:51" ht="15.75" customHeight="1" x14ac:dyDescent="0.25">
      <c r="A62" s="47"/>
      <c r="B62" s="40"/>
      <c r="C62" s="41"/>
      <c r="D62" s="39"/>
      <c r="E62" s="43"/>
      <c r="F62" s="40"/>
      <c r="G62" s="41"/>
      <c r="H62" s="43"/>
      <c r="I62" s="43"/>
      <c r="J62" s="44">
        <v>0</v>
      </c>
      <c r="K62" s="44">
        <v>0</v>
      </c>
      <c r="L62" s="55">
        <v>0</v>
      </c>
      <c r="M62" s="55">
        <v>0</v>
      </c>
      <c r="N62" s="44">
        <v>0</v>
      </c>
      <c r="O62" s="34">
        <f t="shared" si="8"/>
        <v>0</v>
      </c>
      <c r="P62" s="34">
        <f t="shared" si="8"/>
        <v>0</v>
      </c>
      <c r="Q62" s="43"/>
      <c r="R62" s="43"/>
      <c r="S62" s="43"/>
      <c r="T62" s="43"/>
      <c r="U62" s="48"/>
      <c r="V62" s="41"/>
      <c r="W62" s="41"/>
      <c r="X62" s="50"/>
      <c r="Y62" s="34" t="e">
        <f>P62/AA62</f>
        <v>#DIV/0!</v>
      </c>
      <c r="Z62" s="44" t="e">
        <f t="shared" si="1"/>
        <v>#DIV/0!</v>
      </c>
      <c r="AA62" s="44">
        <f t="shared" si="2"/>
        <v>0</v>
      </c>
      <c r="AB62" s="44">
        <v>0</v>
      </c>
      <c r="AC62" s="44">
        <v>0</v>
      </c>
      <c r="AD62" s="44">
        <v>0</v>
      </c>
      <c r="AE62" s="44"/>
      <c r="AF62" s="44" t="e">
        <f t="shared" si="3"/>
        <v>#DIV/0!</v>
      </c>
      <c r="AG62" s="44"/>
      <c r="AH62" s="44" t="e">
        <f t="shared" si="4"/>
        <v>#DIV/0!</v>
      </c>
      <c r="AI62" s="44" t="e">
        <f t="shared" si="5"/>
        <v>#DIV/0!</v>
      </c>
      <c r="AJ62" s="44" t="e">
        <f t="shared" si="6"/>
        <v>#DIV/0!</v>
      </c>
      <c r="AK62" s="43"/>
      <c r="AL62" s="40"/>
      <c r="AM62" s="40"/>
      <c r="AN62" s="40"/>
      <c r="AO62" s="40"/>
      <c r="AP62" s="40"/>
      <c r="AQ62" s="49"/>
      <c r="AR62" s="41"/>
      <c r="AS62" s="41">
        <v>10</v>
      </c>
      <c r="AT62" s="34">
        <f>(J62*10)/100</f>
        <v>0</v>
      </c>
      <c r="AU62" s="43"/>
      <c r="AV62" s="44">
        <v>0</v>
      </c>
      <c r="AW62" s="46">
        <f t="shared" si="7"/>
        <v>0</v>
      </c>
      <c r="AX62" s="46">
        <f>O62</f>
        <v>0</v>
      </c>
      <c r="AY62" s="43"/>
    </row>
    <row r="63" spans="1:51" ht="15.75" customHeight="1" x14ac:dyDescent="0.25">
      <c r="A63" s="47"/>
      <c r="B63" s="40"/>
      <c r="C63" s="41"/>
      <c r="D63" s="39"/>
      <c r="E63" s="43"/>
      <c r="F63" s="40"/>
      <c r="G63" s="41"/>
      <c r="H63" s="43"/>
      <c r="I63" s="43"/>
      <c r="J63" s="44">
        <v>0</v>
      </c>
      <c r="K63" s="44">
        <v>0</v>
      </c>
      <c r="L63" s="55">
        <v>0</v>
      </c>
      <c r="M63" s="55">
        <v>0</v>
      </c>
      <c r="N63" s="44">
        <v>0</v>
      </c>
      <c r="O63" s="34">
        <f t="shared" si="8"/>
        <v>0</v>
      </c>
      <c r="P63" s="34">
        <f t="shared" si="8"/>
        <v>0</v>
      </c>
      <c r="Q63" s="43"/>
      <c r="R63" s="43"/>
      <c r="S63" s="43"/>
      <c r="T63" s="43"/>
      <c r="U63" s="48"/>
      <c r="V63" s="41"/>
      <c r="W63" s="41"/>
      <c r="X63" s="50"/>
      <c r="Y63" s="34" t="e">
        <f>P63/AA63</f>
        <v>#DIV/0!</v>
      </c>
      <c r="Z63" s="44" t="e">
        <f t="shared" si="1"/>
        <v>#DIV/0!</v>
      </c>
      <c r="AA63" s="44">
        <f t="shared" si="2"/>
        <v>0</v>
      </c>
      <c r="AB63" s="44">
        <v>0</v>
      </c>
      <c r="AC63" s="44">
        <v>0</v>
      </c>
      <c r="AD63" s="44">
        <v>0</v>
      </c>
      <c r="AE63" s="44"/>
      <c r="AF63" s="44" t="e">
        <f t="shared" si="3"/>
        <v>#DIV/0!</v>
      </c>
      <c r="AG63" s="44"/>
      <c r="AH63" s="44" t="e">
        <f t="shared" si="4"/>
        <v>#DIV/0!</v>
      </c>
      <c r="AI63" s="44" t="e">
        <f t="shared" si="5"/>
        <v>#DIV/0!</v>
      </c>
      <c r="AJ63" s="44" t="e">
        <f t="shared" si="6"/>
        <v>#DIV/0!</v>
      </c>
      <c r="AK63" s="43"/>
      <c r="AL63" s="40"/>
      <c r="AM63" s="40"/>
      <c r="AN63" s="40"/>
      <c r="AO63" s="40"/>
      <c r="AP63" s="40"/>
      <c r="AQ63" s="49"/>
      <c r="AR63" s="41"/>
      <c r="AS63" s="41">
        <v>10</v>
      </c>
      <c r="AT63" s="34">
        <f>(J63*10)/100</f>
        <v>0</v>
      </c>
      <c r="AU63" s="43"/>
      <c r="AV63" s="44">
        <v>0</v>
      </c>
      <c r="AW63" s="46">
        <f t="shared" si="7"/>
        <v>0</v>
      </c>
      <c r="AX63" s="46">
        <f>O63</f>
        <v>0</v>
      </c>
      <c r="AY63" s="43"/>
    </row>
    <row r="64" spans="1:51" ht="15.75" customHeight="1" x14ac:dyDescent="0.25">
      <c r="A64" s="47"/>
      <c r="B64" s="40"/>
      <c r="C64" s="41"/>
      <c r="D64" s="39"/>
      <c r="E64" s="43"/>
      <c r="F64" s="40"/>
      <c r="G64" s="41"/>
      <c r="H64" s="43"/>
      <c r="I64" s="43"/>
      <c r="J64" s="44">
        <v>0</v>
      </c>
      <c r="K64" s="44">
        <v>0</v>
      </c>
      <c r="L64" s="55">
        <v>0</v>
      </c>
      <c r="M64" s="55">
        <v>0</v>
      </c>
      <c r="N64" s="44">
        <v>0</v>
      </c>
      <c r="O64" s="34">
        <f t="shared" si="8"/>
        <v>0</v>
      </c>
      <c r="P64" s="34">
        <f t="shared" si="8"/>
        <v>0</v>
      </c>
      <c r="Q64" s="43"/>
      <c r="R64" s="43"/>
      <c r="S64" s="43"/>
      <c r="T64" s="43"/>
      <c r="U64" s="48"/>
      <c r="V64" s="41"/>
      <c r="W64" s="41"/>
      <c r="X64" s="50"/>
      <c r="Y64" s="34" t="e">
        <f>P64/AA64</f>
        <v>#DIV/0!</v>
      </c>
      <c r="Z64" s="44" t="e">
        <f t="shared" si="1"/>
        <v>#DIV/0!</v>
      </c>
      <c r="AA64" s="44">
        <f t="shared" si="2"/>
        <v>0</v>
      </c>
      <c r="AB64" s="44">
        <v>0</v>
      </c>
      <c r="AC64" s="44">
        <v>0</v>
      </c>
      <c r="AD64" s="44">
        <v>0</v>
      </c>
      <c r="AE64" s="44"/>
      <c r="AF64" s="44" t="e">
        <f t="shared" si="3"/>
        <v>#DIV/0!</v>
      </c>
      <c r="AG64" s="44"/>
      <c r="AH64" s="44" t="e">
        <f t="shared" si="4"/>
        <v>#DIV/0!</v>
      </c>
      <c r="AI64" s="44" t="e">
        <f t="shared" si="5"/>
        <v>#DIV/0!</v>
      </c>
      <c r="AJ64" s="44" t="e">
        <f t="shared" si="6"/>
        <v>#DIV/0!</v>
      </c>
      <c r="AK64" s="43"/>
      <c r="AL64" s="40"/>
      <c r="AM64" s="40"/>
      <c r="AN64" s="40"/>
      <c r="AO64" s="40"/>
      <c r="AP64" s="40"/>
      <c r="AQ64" s="49"/>
      <c r="AR64" s="41"/>
      <c r="AS64" s="41">
        <v>10</v>
      </c>
      <c r="AT64" s="34">
        <f>(J64*10)/100</f>
        <v>0</v>
      </c>
      <c r="AU64" s="43"/>
      <c r="AV64" s="44">
        <v>0</v>
      </c>
      <c r="AW64" s="46">
        <f t="shared" si="7"/>
        <v>0</v>
      </c>
      <c r="AX64" s="46">
        <f>O64</f>
        <v>0</v>
      </c>
      <c r="AY64" s="43"/>
    </row>
    <row r="65" spans="1:51" ht="15.75" customHeight="1" x14ac:dyDescent="0.25">
      <c r="A65" s="47"/>
      <c r="B65" s="40"/>
      <c r="C65" s="41"/>
      <c r="D65" s="39"/>
      <c r="E65" s="43"/>
      <c r="F65" s="40"/>
      <c r="G65" s="41"/>
      <c r="H65" s="43"/>
      <c r="I65" s="43"/>
      <c r="J65" s="44">
        <v>0</v>
      </c>
      <c r="K65" s="44">
        <v>0</v>
      </c>
      <c r="L65" s="55">
        <v>0</v>
      </c>
      <c r="M65" s="55">
        <v>0</v>
      </c>
      <c r="N65" s="44">
        <v>0</v>
      </c>
      <c r="O65" s="34">
        <f t="shared" si="8"/>
        <v>0</v>
      </c>
      <c r="P65" s="34">
        <f t="shared" si="8"/>
        <v>0</v>
      </c>
      <c r="Q65" s="43"/>
      <c r="R65" s="43"/>
      <c r="S65" s="43"/>
      <c r="T65" s="43"/>
      <c r="U65" s="48"/>
      <c r="V65" s="41"/>
      <c r="W65" s="41"/>
      <c r="X65" s="50"/>
      <c r="Y65" s="34" t="e">
        <f>P65/AA65</f>
        <v>#DIV/0!</v>
      </c>
      <c r="Z65" s="44" t="e">
        <f t="shared" si="1"/>
        <v>#DIV/0!</v>
      </c>
      <c r="AA65" s="44">
        <f t="shared" si="2"/>
        <v>0</v>
      </c>
      <c r="AB65" s="44">
        <v>0</v>
      </c>
      <c r="AC65" s="44">
        <v>0</v>
      </c>
      <c r="AD65" s="44">
        <v>0</v>
      </c>
      <c r="AE65" s="44"/>
      <c r="AF65" s="44" t="e">
        <f t="shared" si="3"/>
        <v>#DIV/0!</v>
      </c>
      <c r="AG65" s="44"/>
      <c r="AH65" s="44" t="e">
        <f t="shared" si="4"/>
        <v>#DIV/0!</v>
      </c>
      <c r="AI65" s="44" t="e">
        <f t="shared" si="5"/>
        <v>#DIV/0!</v>
      </c>
      <c r="AJ65" s="44" t="e">
        <f t="shared" si="6"/>
        <v>#DIV/0!</v>
      </c>
      <c r="AK65" s="43"/>
      <c r="AL65" s="40"/>
      <c r="AM65" s="40"/>
      <c r="AN65" s="40"/>
      <c r="AO65" s="40"/>
      <c r="AP65" s="40"/>
      <c r="AQ65" s="49"/>
      <c r="AR65" s="41"/>
      <c r="AS65" s="41">
        <v>10</v>
      </c>
      <c r="AT65" s="34">
        <f>(J65*10)/100</f>
        <v>0</v>
      </c>
      <c r="AU65" s="43"/>
      <c r="AV65" s="44">
        <v>0</v>
      </c>
      <c r="AW65" s="46">
        <f t="shared" si="7"/>
        <v>0</v>
      </c>
      <c r="AX65" s="46">
        <f>O65</f>
        <v>0</v>
      </c>
      <c r="AY65" s="43"/>
    </row>
    <row r="66" spans="1:51" ht="15.75" customHeight="1" x14ac:dyDescent="0.25">
      <c r="A66" s="47"/>
      <c r="B66" s="40"/>
      <c r="C66" s="41"/>
      <c r="D66" s="39"/>
      <c r="E66" s="43"/>
      <c r="F66" s="40"/>
      <c r="G66" s="41"/>
      <c r="H66" s="43"/>
      <c r="I66" s="43"/>
      <c r="J66" s="44">
        <v>0</v>
      </c>
      <c r="K66" s="44">
        <v>0</v>
      </c>
      <c r="L66" s="55">
        <v>0</v>
      </c>
      <c r="M66" s="55">
        <v>0</v>
      </c>
      <c r="N66" s="44">
        <v>0</v>
      </c>
      <c r="O66" s="34">
        <f t="shared" si="8"/>
        <v>0</v>
      </c>
      <c r="P66" s="34">
        <f t="shared" si="8"/>
        <v>0</v>
      </c>
      <c r="Q66" s="43"/>
      <c r="R66" s="43"/>
      <c r="S66" s="43"/>
      <c r="T66" s="43"/>
      <c r="U66" s="48"/>
      <c r="V66" s="41"/>
      <c r="W66" s="41"/>
      <c r="X66" s="50"/>
      <c r="Y66" s="34" t="e">
        <f>P66/AA66</f>
        <v>#DIV/0!</v>
      </c>
      <c r="Z66" s="44" t="e">
        <f t="shared" si="1"/>
        <v>#DIV/0!</v>
      </c>
      <c r="AA66" s="44">
        <f t="shared" si="2"/>
        <v>0</v>
      </c>
      <c r="AB66" s="44">
        <v>0</v>
      </c>
      <c r="AC66" s="44">
        <v>0</v>
      </c>
      <c r="AD66" s="44">
        <v>0</v>
      </c>
      <c r="AE66" s="44"/>
      <c r="AF66" s="44" t="e">
        <f t="shared" si="3"/>
        <v>#DIV/0!</v>
      </c>
      <c r="AG66" s="44"/>
      <c r="AH66" s="44" t="e">
        <f t="shared" si="4"/>
        <v>#DIV/0!</v>
      </c>
      <c r="AI66" s="44" t="e">
        <f t="shared" si="5"/>
        <v>#DIV/0!</v>
      </c>
      <c r="AJ66" s="44" t="e">
        <f t="shared" si="6"/>
        <v>#DIV/0!</v>
      </c>
      <c r="AK66" s="43"/>
      <c r="AL66" s="40"/>
      <c r="AM66" s="40"/>
      <c r="AN66" s="40"/>
      <c r="AO66" s="40"/>
      <c r="AP66" s="40"/>
      <c r="AQ66" s="49"/>
      <c r="AR66" s="41"/>
      <c r="AS66" s="41">
        <v>10</v>
      </c>
      <c r="AT66" s="34">
        <f>(J66*10)/100</f>
        <v>0</v>
      </c>
      <c r="AU66" s="43"/>
      <c r="AV66" s="44">
        <v>0</v>
      </c>
      <c r="AW66" s="46">
        <f t="shared" si="7"/>
        <v>0</v>
      </c>
      <c r="AX66" s="46">
        <f>O66</f>
        <v>0</v>
      </c>
      <c r="AY66" s="43"/>
    </row>
    <row r="67" spans="1:51" ht="15.75" customHeight="1" x14ac:dyDescent="0.25">
      <c r="A67" s="47"/>
      <c r="B67" s="40"/>
      <c r="C67" s="41"/>
      <c r="D67" s="39"/>
      <c r="E67" s="43"/>
      <c r="F67" s="40"/>
      <c r="G67" s="41"/>
      <c r="H67" s="43"/>
      <c r="I67" s="43"/>
      <c r="J67" s="44">
        <v>0</v>
      </c>
      <c r="K67" s="44">
        <v>0</v>
      </c>
      <c r="L67" s="55">
        <v>0</v>
      </c>
      <c r="M67" s="55">
        <v>0</v>
      </c>
      <c r="N67" s="44">
        <v>0</v>
      </c>
      <c r="O67" s="34">
        <f t="shared" si="8"/>
        <v>0</v>
      </c>
      <c r="P67" s="34">
        <f t="shared" si="8"/>
        <v>0</v>
      </c>
      <c r="Q67" s="43"/>
      <c r="R67" s="43"/>
      <c r="S67" s="43"/>
      <c r="T67" s="43"/>
      <c r="U67" s="48"/>
      <c r="V67" s="41"/>
      <c r="W67" s="41"/>
      <c r="X67" s="50"/>
      <c r="Y67" s="34" t="e">
        <f>P67/AA67</f>
        <v>#DIV/0!</v>
      </c>
      <c r="Z67" s="44" t="e">
        <f t="shared" ref="Z67:Z130" si="9">Y67*X67</f>
        <v>#DIV/0!</v>
      </c>
      <c r="AA67" s="44">
        <f t="shared" ref="AA67:AA130" si="10">AB67+AC67+AD67</f>
        <v>0</v>
      </c>
      <c r="AB67" s="44">
        <v>0</v>
      </c>
      <c r="AC67" s="44">
        <v>0</v>
      </c>
      <c r="AD67" s="44">
        <v>0</v>
      </c>
      <c r="AE67" s="44"/>
      <c r="AF67" s="44" t="e">
        <f t="shared" ref="AF67:AF130" si="11">Y67*AE67</f>
        <v>#DIV/0!</v>
      </c>
      <c r="AG67" s="44"/>
      <c r="AH67" s="44" t="e">
        <f t="shared" ref="AH67:AH130" si="12">Y67*AG67</f>
        <v>#DIV/0!</v>
      </c>
      <c r="AI67" s="44" t="e">
        <f t="shared" ref="AI67:AI130" si="13">AA67/X67</f>
        <v>#DIV/0!</v>
      </c>
      <c r="AJ67" s="44" t="e">
        <f t="shared" ref="AJ67:AJ130" si="14">_xlfn.CEILING.MATH(AI67)</f>
        <v>#DIV/0!</v>
      </c>
      <c r="AK67" s="43"/>
      <c r="AL67" s="40"/>
      <c r="AM67" s="40"/>
      <c r="AN67" s="40"/>
      <c r="AO67" s="40"/>
      <c r="AP67" s="40"/>
      <c r="AQ67" s="49"/>
      <c r="AR67" s="41"/>
      <c r="AS67" s="41">
        <v>10</v>
      </c>
      <c r="AT67" s="34">
        <f>(J67*10)/100</f>
        <v>0</v>
      </c>
      <c r="AU67" s="43"/>
      <c r="AV67" s="44">
        <v>0</v>
      </c>
      <c r="AW67" s="46">
        <f t="shared" ref="AW67:AW130" si="15">AX67-AV67</f>
        <v>0</v>
      </c>
      <c r="AX67" s="46">
        <f>O67</f>
        <v>0</v>
      </c>
      <c r="AY67" s="43"/>
    </row>
    <row r="68" spans="1:51" ht="15.75" customHeight="1" x14ac:dyDescent="0.25">
      <c r="A68" s="47"/>
      <c r="B68" s="40"/>
      <c r="C68" s="41"/>
      <c r="D68" s="39"/>
      <c r="E68" s="43"/>
      <c r="F68" s="40"/>
      <c r="G68" s="41"/>
      <c r="H68" s="43"/>
      <c r="I68" s="43"/>
      <c r="J68" s="44">
        <v>0</v>
      </c>
      <c r="K68" s="44">
        <v>0</v>
      </c>
      <c r="L68" s="55">
        <v>0</v>
      </c>
      <c r="M68" s="55">
        <v>0</v>
      </c>
      <c r="N68" s="44">
        <v>0</v>
      </c>
      <c r="O68" s="34">
        <f t="shared" si="8"/>
        <v>0</v>
      </c>
      <c r="P68" s="34">
        <f t="shared" si="8"/>
        <v>0</v>
      </c>
      <c r="Q68" s="43"/>
      <c r="R68" s="43"/>
      <c r="S68" s="43"/>
      <c r="T68" s="43"/>
      <c r="U68" s="48"/>
      <c r="V68" s="41"/>
      <c r="W68" s="41"/>
      <c r="X68" s="50"/>
      <c r="Y68" s="34" t="e">
        <f>P68/AA68</f>
        <v>#DIV/0!</v>
      </c>
      <c r="Z68" s="44" t="e">
        <f t="shared" si="9"/>
        <v>#DIV/0!</v>
      </c>
      <c r="AA68" s="44">
        <f t="shared" si="10"/>
        <v>0</v>
      </c>
      <c r="AB68" s="44">
        <v>0</v>
      </c>
      <c r="AC68" s="44">
        <v>0</v>
      </c>
      <c r="AD68" s="44">
        <v>0</v>
      </c>
      <c r="AE68" s="44"/>
      <c r="AF68" s="44" t="e">
        <f t="shared" si="11"/>
        <v>#DIV/0!</v>
      </c>
      <c r="AG68" s="44"/>
      <c r="AH68" s="44" t="e">
        <f t="shared" si="12"/>
        <v>#DIV/0!</v>
      </c>
      <c r="AI68" s="44" t="e">
        <f t="shared" si="13"/>
        <v>#DIV/0!</v>
      </c>
      <c r="AJ68" s="44" t="e">
        <f t="shared" si="14"/>
        <v>#DIV/0!</v>
      </c>
      <c r="AK68" s="43"/>
      <c r="AL68" s="40"/>
      <c r="AM68" s="40"/>
      <c r="AN68" s="40"/>
      <c r="AO68" s="40"/>
      <c r="AP68" s="40"/>
      <c r="AQ68" s="49"/>
      <c r="AR68" s="41"/>
      <c r="AS68" s="41">
        <v>10</v>
      </c>
      <c r="AT68" s="34">
        <f>(J68*10)/100</f>
        <v>0</v>
      </c>
      <c r="AU68" s="43"/>
      <c r="AV68" s="44">
        <v>0</v>
      </c>
      <c r="AW68" s="46">
        <f t="shared" si="15"/>
        <v>0</v>
      </c>
      <c r="AX68" s="46">
        <f>O68</f>
        <v>0</v>
      </c>
      <c r="AY68" s="43"/>
    </row>
    <row r="69" spans="1:51" ht="15.75" customHeight="1" x14ac:dyDescent="0.25">
      <c r="A69" s="47"/>
      <c r="B69" s="40"/>
      <c r="C69" s="41"/>
      <c r="D69" s="39"/>
      <c r="E69" s="43"/>
      <c r="F69" s="40"/>
      <c r="G69" s="41"/>
      <c r="H69" s="43"/>
      <c r="I69" s="43"/>
      <c r="J69" s="44">
        <v>0</v>
      </c>
      <c r="K69" s="44">
        <v>0</v>
      </c>
      <c r="L69" s="55">
        <v>0</v>
      </c>
      <c r="M69" s="55">
        <v>0</v>
      </c>
      <c r="N69" s="44">
        <v>0</v>
      </c>
      <c r="O69" s="34">
        <f t="shared" si="8"/>
        <v>0</v>
      </c>
      <c r="P69" s="34">
        <f t="shared" si="8"/>
        <v>0</v>
      </c>
      <c r="Q69" s="43"/>
      <c r="R69" s="43"/>
      <c r="S69" s="43"/>
      <c r="T69" s="43"/>
      <c r="U69" s="48"/>
      <c r="V69" s="41"/>
      <c r="W69" s="41"/>
      <c r="X69" s="50"/>
      <c r="Y69" s="34" t="e">
        <f>P69/AA69</f>
        <v>#DIV/0!</v>
      </c>
      <c r="Z69" s="44" t="e">
        <f t="shared" si="9"/>
        <v>#DIV/0!</v>
      </c>
      <c r="AA69" s="44">
        <f t="shared" si="10"/>
        <v>0</v>
      </c>
      <c r="AB69" s="44">
        <v>0</v>
      </c>
      <c r="AC69" s="44">
        <v>0</v>
      </c>
      <c r="AD69" s="44">
        <v>0</v>
      </c>
      <c r="AE69" s="44"/>
      <c r="AF69" s="44" t="e">
        <f t="shared" si="11"/>
        <v>#DIV/0!</v>
      </c>
      <c r="AG69" s="44"/>
      <c r="AH69" s="44" t="e">
        <f t="shared" si="12"/>
        <v>#DIV/0!</v>
      </c>
      <c r="AI69" s="44" t="e">
        <f t="shared" si="13"/>
        <v>#DIV/0!</v>
      </c>
      <c r="AJ69" s="44" t="e">
        <f t="shared" si="14"/>
        <v>#DIV/0!</v>
      </c>
      <c r="AK69" s="43"/>
      <c r="AL69" s="40"/>
      <c r="AM69" s="40"/>
      <c r="AN69" s="40"/>
      <c r="AO69" s="40"/>
      <c r="AP69" s="40"/>
      <c r="AQ69" s="49"/>
      <c r="AR69" s="41"/>
      <c r="AS69" s="41">
        <v>10</v>
      </c>
      <c r="AT69" s="34">
        <f>(J69*10)/100</f>
        <v>0</v>
      </c>
      <c r="AU69" s="43"/>
      <c r="AV69" s="44">
        <v>0</v>
      </c>
      <c r="AW69" s="46">
        <f t="shared" si="15"/>
        <v>0</v>
      </c>
      <c r="AX69" s="46">
        <f>O69</f>
        <v>0</v>
      </c>
      <c r="AY69" s="43"/>
    </row>
    <row r="70" spans="1:51" ht="15.75" customHeight="1" x14ac:dyDescent="0.25">
      <c r="A70" s="47"/>
      <c r="B70" s="40"/>
      <c r="C70" s="41"/>
      <c r="D70" s="39"/>
      <c r="E70" s="43"/>
      <c r="F70" s="40"/>
      <c r="G70" s="41"/>
      <c r="H70" s="43"/>
      <c r="I70" s="43"/>
      <c r="J70" s="44">
        <v>0</v>
      </c>
      <c r="K70" s="44">
        <v>0</v>
      </c>
      <c r="L70" s="55">
        <v>0</v>
      </c>
      <c r="M70" s="55">
        <v>0</v>
      </c>
      <c r="N70" s="44">
        <v>0</v>
      </c>
      <c r="O70" s="34">
        <f t="shared" si="8"/>
        <v>0</v>
      </c>
      <c r="P70" s="34">
        <f t="shared" si="8"/>
        <v>0</v>
      </c>
      <c r="Q70" s="43"/>
      <c r="R70" s="43"/>
      <c r="S70" s="43"/>
      <c r="T70" s="43"/>
      <c r="U70" s="48"/>
      <c r="V70" s="41"/>
      <c r="W70" s="41"/>
      <c r="X70" s="50"/>
      <c r="Y70" s="34" t="e">
        <f>P70/AA70</f>
        <v>#DIV/0!</v>
      </c>
      <c r="Z70" s="44" t="e">
        <f t="shared" si="9"/>
        <v>#DIV/0!</v>
      </c>
      <c r="AA70" s="44">
        <f t="shared" si="10"/>
        <v>0</v>
      </c>
      <c r="AB70" s="44">
        <v>0</v>
      </c>
      <c r="AC70" s="44">
        <v>0</v>
      </c>
      <c r="AD70" s="44">
        <v>0</v>
      </c>
      <c r="AE70" s="44"/>
      <c r="AF70" s="44" t="e">
        <f t="shared" si="11"/>
        <v>#DIV/0!</v>
      </c>
      <c r="AG70" s="44"/>
      <c r="AH70" s="44" t="e">
        <f t="shared" si="12"/>
        <v>#DIV/0!</v>
      </c>
      <c r="AI70" s="44" t="e">
        <f t="shared" si="13"/>
        <v>#DIV/0!</v>
      </c>
      <c r="AJ70" s="44" t="e">
        <f t="shared" si="14"/>
        <v>#DIV/0!</v>
      </c>
      <c r="AK70" s="43"/>
      <c r="AL70" s="40"/>
      <c r="AM70" s="40"/>
      <c r="AN70" s="40"/>
      <c r="AO70" s="40"/>
      <c r="AP70" s="40"/>
      <c r="AQ70" s="49"/>
      <c r="AR70" s="41"/>
      <c r="AS70" s="41">
        <v>10</v>
      </c>
      <c r="AT70" s="34">
        <f>(J70*10)/100</f>
        <v>0</v>
      </c>
      <c r="AU70" s="43"/>
      <c r="AV70" s="44">
        <v>0</v>
      </c>
      <c r="AW70" s="46">
        <f t="shared" si="15"/>
        <v>0</v>
      </c>
      <c r="AX70" s="46">
        <f>O70</f>
        <v>0</v>
      </c>
      <c r="AY70" s="43"/>
    </row>
    <row r="71" spans="1:51" ht="15.75" customHeight="1" x14ac:dyDescent="0.25">
      <c r="A71" s="47"/>
      <c r="B71" s="40"/>
      <c r="C71" s="41"/>
      <c r="D71" s="39"/>
      <c r="E71" s="43"/>
      <c r="F71" s="40"/>
      <c r="G71" s="41"/>
      <c r="H71" s="43"/>
      <c r="I71" s="43"/>
      <c r="J71" s="44">
        <v>0</v>
      </c>
      <c r="K71" s="44">
        <v>0</v>
      </c>
      <c r="L71" s="55">
        <v>0</v>
      </c>
      <c r="M71" s="55">
        <v>0</v>
      </c>
      <c r="N71" s="44">
        <v>0</v>
      </c>
      <c r="O71" s="34">
        <f t="shared" si="8"/>
        <v>0</v>
      </c>
      <c r="P71" s="34">
        <f t="shared" si="8"/>
        <v>0</v>
      </c>
      <c r="Q71" s="43"/>
      <c r="R71" s="43"/>
      <c r="S71" s="43"/>
      <c r="T71" s="43"/>
      <c r="U71" s="48"/>
      <c r="V71" s="41"/>
      <c r="W71" s="41"/>
      <c r="X71" s="50"/>
      <c r="Y71" s="34" t="e">
        <f>P71/AA71</f>
        <v>#DIV/0!</v>
      </c>
      <c r="Z71" s="44" t="e">
        <f t="shared" si="9"/>
        <v>#DIV/0!</v>
      </c>
      <c r="AA71" s="44">
        <f t="shared" si="10"/>
        <v>0</v>
      </c>
      <c r="AB71" s="44">
        <v>0</v>
      </c>
      <c r="AC71" s="44">
        <v>0</v>
      </c>
      <c r="AD71" s="44">
        <v>0</v>
      </c>
      <c r="AE71" s="44"/>
      <c r="AF71" s="44" t="e">
        <f t="shared" si="11"/>
        <v>#DIV/0!</v>
      </c>
      <c r="AG71" s="44"/>
      <c r="AH71" s="44" t="e">
        <f t="shared" si="12"/>
        <v>#DIV/0!</v>
      </c>
      <c r="AI71" s="44" t="e">
        <f t="shared" si="13"/>
        <v>#DIV/0!</v>
      </c>
      <c r="AJ71" s="44" t="e">
        <f t="shared" si="14"/>
        <v>#DIV/0!</v>
      </c>
      <c r="AK71" s="43"/>
      <c r="AL71" s="40"/>
      <c r="AM71" s="40"/>
      <c r="AN71" s="40"/>
      <c r="AO71" s="40"/>
      <c r="AP71" s="40"/>
      <c r="AQ71" s="49"/>
      <c r="AR71" s="41"/>
      <c r="AS71" s="41">
        <v>10</v>
      </c>
      <c r="AT71" s="34">
        <f>(J71*10)/100</f>
        <v>0</v>
      </c>
      <c r="AU71" s="43"/>
      <c r="AV71" s="44">
        <v>0</v>
      </c>
      <c r="AW71" s="46">
        <f t="shared" si="15"/>
        <v>0</v>
      </c>
      <c r="AX71" s="46">
        <f>O71</f>
        <v>0</v>
      </c>
      <c r="AY71" s="43"/>
    </row>
    <row r="72" spans="1:51" ht="15.75" customHeight="1" x14ac:dyDescent="0.25">
      <c r="A72" s="47"/>
      <c r="B72" s="40"/>
      <c r="C72" s="41"/>
      <c r="D72" s="39"/>
      <c r="E72" s="43"/>
      <c r="F72" s="40"/>
      <c r="G72" s="41"/>
      <c r="H72" s="43"/>
      <c r="I72" s="43"/>
      <c r="J72" s="44">
        <v>0</v>
      </c>
      <c r="K72" s="44">
        <v>0</v>
      </c>
      <c r="L72" s="55">
        <v>0</v>
      </c>
      <c r="M72" s="55">
        <v>0</v>
      </c>
      <c r="N72" s="44">
        <v>0</v>
      </c>
      <c r="O72" s="34">
        <f t="shared" si="8"/>
        <v>0</v>
      </c>
      <c r="P72" s="34">
        <f t="shared" si="8"/>
        <v>0</v>
      </c>
      <c r="Q72" s="43"/>
      <c r="R72" s="43"/>
      <c r="S72" s="43"/>
      <c r="T72" s="43"/>
      <c r="U72" s="48"/>
      <c r="V72" s="41"/>
      <c r="W72" s="41"/>
      <c r="X72" s="50"/>
      <c r="Y72" s="34" t="e">
        <f>P72/AA72</f>
        <v>#DIV/0!</v>
      </c>
      <c r="Z72" s="44" t="e">
        <f t="shared" si="9"/>
        <v>#DIV/0!</v>
      </c>
      <c r="AA72" s="44">
        <f t="shared" si="10"/>
        <v>0</v>
      </c>
      <c r="AB72" s="44">
        <v>0</v>
      </c>
      <c r="AC72" s="44">
        <v>0</v>
      </c>
      <c r="AD72" s="44">
        <v>0</v>
      </c>
      <c r="AE72" s="44"/>
      <c r="AF72" s="44" t="e">
        <f t="shared" si="11"/>
        <v>#DIV/0!</v>
      </c>
      <c r="AG72" s="44"/>
      <c r="AH72" s="44" t="e">
        <f t="shared" si="12"/>
        <v>#DIV/0!</v>
      </c>
      <c r="AI72" s="44" t="e">
        <f t="shared" si="13"/>
        <v>#DIV/0!</v>
      </c>
      <c r="AJ72" s="44" t="e">
        <f t="shared" si="14"/>
        <v>#DIV/0!</v>
      </c>
      <c r="AK72" s="43"/>
      <c r="AL72" s="40"/>
      <c r="AM72" s="40"/>
      <c r="AN72" s="40"/>
      <c r="AO72" s="40"/>
      <c r="AP72" s="40"/>
      <c r="AQ72" s="49"/>
      <c r="AR72" s="41"/>
      <c r="AS72" s="41">
        <v>10</v>
      </c>
      <c r="AT72" s="34">
        <f>(J72*10)/100</f>
        <v>0</v>
      </c>
      <c r="AU72" s="43"/>
      <c r="AV72" s="44">
        <v>0</v>
      </c>
      <c r="AW72" s="46">
        <f t="shared" si="15"/>
        <v>0</v>
      </c>
      <c r="AX72" s="46">
        <f>O72</f>
        <v>0</v>
      </c>
      <c r="AY72" s="43"/>
    </row>
    <row r="73" spans="1:51" ht="15.75" customHeight="1" x14ac:dyDescent="0.25">
      <c r="A73" s="47"/>
      <c r="B73" s="40"/>
      <c r="C73" s="41"/>
      <c r="D73" s="39"/>
      <c r="E73" s="43"/>
      <c r="F73" s="40"/>
      <c r="G73" s="41"/>
      <c r="H73" s="43"/>
      <c r="I73" s="43"/>
      <c r="J73" s="44">
        <v>0</v>
      </c>
      <c r="K73" s="44">
        <v>0</v>
      </c>
      <c r="L73" s="55">
        <v>0</v>
      </c>
      <c r="M73" s="55">
        <v>0</v>
      </c>
      <c r="N73" s="44">
        <v>0</v>
      </c>
      <c r="O73" s="34">
        <f t="shared" si="8"/>
        <v>0</v>
      </c>
      <c r="P73" s="34">
        <f t="shared" si="8"/>
        <v>0</v>
      </c>
      <c r="Q73" s="43"/>
      <c r="R73" s="43"/>
      <c r="S73" s="43"/>
      <c r="T73" s="43"/>
      <c r="U73" s="48"/>
      <c r="V73" s="41"/>
      <c r="W73" s="41"/>
      <c r="X73" s="50"/>
      <c r="Y73" s="34" t="e">
        <f>P73/AA73</f>
        <v>#DIV/0!</v>
      </c>
      <c r="Z73" s="44" t="e">
        <f t="shared" si="9"/>
        <v>#DIV/0!</v>
      </c>
      <c r="AA73" s="44">
        <f t="shared" si="10"/>
        <v>0</v>
      </c>
      <c r="AB73" s="44">
        <v>0</v>
      </c>
      <c r="AC73" s="44">
        <v>0</v>
      </c>
      <c r="AD73" s="44">
        <v>0</v>
      </c>
      <c r="AE73" s="44"/>
      <c r="AF73" s="44" t="e">
        <f t="shared" si="11"/>
        <v>#DIV/0!</v>
      </c>
      <c r="AG73" s="44"/>
      <c r="AH73" s="44" t="e">
        <f t="shared" si="12"/>
        <v>#DIV/0!</v>
      </c>
      <c r="AI73" s="44" t="e">
        <f t="shared" si="13"/>
        <v>#DIV/0!</v>
      </c>
      <c r="AJ73" s="44" t="e">
        <f t="shared" si="14"/>
        <v>#DIV/0!</v>
      </c>
      <c r="AK73" s="43"/>
      <c r="AL73" s="40"/>
      <c r="AM73" s="40"/>
      <c r="AN73" s="40"/>
      <c r="AO73" s="40"/>
      <c r="AP73" s="40"/>
      <c r="AQ73" s="49"/>
      <c r="AR73" s="41"/>
      <c r="AS73" s="41">
        <v>10</v>
      </c>
      <c r="AT73" s="34">
        <f>(J73*10)/100</f>
        <v>0</v>
      </c>
      <c r="AU73" s="43"/>
      <c r="AV73" s="44">
        <v>0</v>
      </c>
      <c r="AW73" s="46">
        <f t="shared" si="15"/>
        <v>0</v>
      </c>
      <c r="AX73" s="46">
        <f>O73</f>
        <v>0</v>
      </c>
      <c r="AY73" s="43"/>
    </row>
    <row r="74" spans="1:51" ht="15.75" customHeight="1" x14ac:dyDescent="0.25">
      <c r="A74" s="47"/>
      <c r="B74" s="40"/>
      <c r="C74" s="41"/>
      <c r="D74" s="39"/>
      <c r="E74" s="43"/>
      <c r="F74" s="40"/>
      <c r="G74" s="41"/>
      <c r="H74" s="43"/>
      <c r="I74" s="43"/>
      <c r="J74" s="44">
        <v>0</v>
      </c>
      <c r="K74" s="44">
        <v>0</v>
      </c>
      <c r="L74" s="55">
        <v>0</v>
      </c>
      <c r="M74" s="55">
        <v>0</v>
      </c>
      <c r="N74" s="44">
        <v>0</v>
      </c>
      <c r="O74" s="34">
        <f t="shared" si="8"/>
        <v>0</v>
      </c>
      <c r="P74" s="34">
        <f t="shared" si="8"/>
        <v>0</v>
      </c>
      <c r="Q74" s="43"/>
      <c r="R74" s="43"/>
      <c r="S74" s="43"/>
      <c r="T74" s="43"/>
      <c r="U74" s="48"/>
      <c r="V74" s="41"/>
      <c r="W74" s="41"/>
      <c r="X74" s="50"/>
      <c r="Y74" s="34" t="e">
        <f>P74/AA74</f>
        <v>#DIV/0!</v>
      </c>
      <c r="Z74" s="44" t="e">
        <f t="shared" si="9"/>
        <v>#DIV/0!</v>
      </c>
      <c r="AA74" s="44">
        <f t="shared" si="10"/>
        <v>0</v>
      </c>
      <c r="AB74" s="44">
        <v>0</v>
      </c>
      <c r="AC74" s="44">
        <v>0</v>
      </c>
      <c r="AD74" s="44">
        <v>0</v>
      </c>
      <c r="AE74" s="44"/>
      <c r="AF74" s="44" t="e">
        <f t="shared" si="11"/>
        <v>#DIV/0!</v>
      </c>
      <c r="AG74" s="44"/>
      <c r="AH74" s="44" t="e">
        <f t="shared" si="12"/>
        <v>#DIV/0!</v>
      </c>
      <c r="AI74" s="44" t="e">
        <f t="shared" si="13"/>
        <v>#DIV/0!</v>
      </c>
      <c r="AJ74" s="44" t="e">
        <f t="shared" si="14"/>
        <v>#DIV/0!</v>
      </c>
      <c r="AK74" s="43"/>
      <c r="AL74" s="40"/>
      <c r="AM74" s="40"/>
      <c r="AN74" s="40"/>
      <c r="AO74" s="40"/>
      <c r="AP74" s="40"/>
      <c r="AQ74" s="49"/>
      <c r="AR74" s="41"/>
      <c r="AS74" s="41">
        <v>10</v>
      </c>
      <c r="AT74" s="34">
        <f>(J74*10)/100</f>
        <v>0</v>
      </c>
      <c r="AU74" s="43"/>
      <c r="AV74" s="44">
        <v>0</v>
      </c>
      <c r="AW74" s="46">
        <f t="shared" si="15"/>
        <v>0</v>
      </c>
      <c r="AX74" s="46">
        <f>O74</f>
        <v>0</v>
      </c>
      <c r="AY74" s="43"/>
    </row>
    <row r="75" spans="1:51" ht="15.75" customHeight="1" x14ac:dyDescent="0.25">
      <c r="A75" s="47"/>
      <c r="B75" s="40"/>
      <c r="C75" s="41"/>
      <c r="D75" s="39"/>
      <c r="E75" s="43"/>
      <c r="F75" s="40"/>
      <c r="G75" s="41"/>
      <c r="H75" s="43"/>
      <c r="I75" s="43"/>
      <c r="J75" s="44">
        <v>0</v>
      </c>
      <c r="K75" s="44">
        <v>0</v>
      </c>
      <c r="L75" s="55">
        <v>0</v>
      </c>
      <c r="M75" s="55">
        <v>0</v>
      </c>
      <c r="N75" s="44">
        <v>0</v>
      </c>
      <c r="O75" s="34">
        <f t="shared" si="8"/>
        <v>0</v>
      </c>
      <c r="P75" s="34">
        <f t="shared" si="8"/>
        <v>0</v>
      </c>
      <c r="Q75" s="43"/>
      <c r="R75" s="43"/>
      <c r="S75" s="43"/>
      <c r="T75" s="43"/>
      <c r="U75" s="48"/>
      <c r="V75" s="41"/>
      <c r="W75" s="41"/>
      <c r="X75" s="50"/>
      <c r="Y75" s="34" t="e">
        <f>P75/AA75</f>
        <v>#DIV/0!</v>
      </c>
      <c r="Z75" s="44" t="e">
        <f t="shared" si="9"/>
        <v>#DIV/0!</v>
      </c>
      <c r="AA75" s="44">
        <f t="shared" si="10"/>
        <v>0</v>
      </c>
      <c r="AB75" s="44">
        <v>0</v>
      </c>
      <c r="AC75" s="44">
        <v>0</v>
      </c>
      <c r="AD75" s="44">
        <v>0</v>
      </c>
      <c r="AE75" s="44"/>
      <c r="AF75" s="44" t="e">
        <f t="shared" si="11"/>
        <v>#DIV/0!</v>
      </c>
      <c r="AG75" s="44"/>
      <c r="AH75" s="44" t="e">
        <f t="shared" si="12"/>
        <v>#DIV/0!</v>
      </c>
      <c r="AI75" s="44" t="e">
        <f t="shared" si="13"/>
        <v>#DIV/0!</v>
      </c>
      <c r="AJ75" s="44" t="e">
        <f t="shared" si="14"/>
        <v>#DIV/0!</v>
      </c>
      <c r="AK75" s="43"/>
      <c r="AL75" s="40"/>
      <c r="AM75" s="40"/>
      <c r="AN75" s="40"/>
      <c r="AO75" s="40"/>
      <c r="AP75" s="40"/>
      <c r="AQ75" s="49"/>
      <c r="AR75" s="41"/>
      <c r="AS75" s="41">
        <v>10</v>
      </c>
      <c r="AT75" s="34">
        <f>(J75*10)/100</f>
        <v>0</v>
      </c>
      <c r="AU75" s="43"/>
      <c r="AV75" s="44">
        <v>0</v>
      </c>
      <c r="AW75" s="46">
        <f t="shared" si="15"/>
        <v>0</v>
      </c>
      <c r="AX75" s="46">
        <f>O75</f>
        <v>0</v>
      </c>
      <c r="AY75" s="43"/>
    </row>
    <row r="76" spans="1:51" ht="15.75" customHeight="1" x14ac:dyDescent="0.25">
      <c r="A76" s="47"/>
      <c r="B76" s="40"/>
      <c r="C76" s="41"/>
      <c r="D76" s="39"/>
      <c r="E76" s="43"/>
      <c r="F76" s="40"/>
      <c r="G76" s="41"/>
      <c r="H76" s="43"/>
      <c r="I76" s="43"/>
      <c r="J76" s="44">
        <v>0</v>
      </c>
      <c r="K76" s="44">
        <v>0</v>
      </c>
      <c r="L76" s="55">
        <v>0</v>
      </c>
      <c r="M76" s="55">
        <v>0</v>
      </c>
      <c r="N76" s="44">
        <v>0</v>
      </c>
      <c r="O76" s="34">
        <f t="shared" si="8"/>
        <v>0</v>
      </c>
      <c r="P76" s="34">
        <f t="shared" si="8"/>
        <v>0</v>
      </c>
      <c r="Q76" s="43"/>
      <c r="R76" s="43"/>
      <c r="S76" s="43"/>
      <c r="T76" s="43"/>
      <c r="U76" s="48"/>
      <c r="V76" s="41"/>
      <c r="W76" s="41"/>
      <c r="X76" s="50"/>
      <c r="Y76" s="34" t="e">
        <f>P76/AA76</f>
        <v>#DIV/0!</v>
      </c>
      <c r="Z76" s="44" t="e">
        <f t="shared" si="9"/>
        <v>#DIV/0!</v>
      </c>
      <c r="AA76" s="44">
        <f t="shared" si="10"/>
        <v>0</v>
      </c>
      <c r="AB76" s="44">
        <v>0</v>
      </c>
      <c r="AC76" s="44">
        <v>0</v>
      </c>
      <c r="AD76" s="44">
        <v>0</v>
      </c>
      <c r="AE76" s="44"/>
      <c r="AF76" s="44" t="e">
        <f t="shared" si="11"/>
        <v>#DIV/0!</v>
      </c>
      <c r="AG76" s="44"/>
      <c r="AH76" s="44" t="e">
        <f t="shared" si="12"/>
        <v>#DIV/0!</v>
      </c>
      <c r="AI76" s="44" t="e">
        <f t="shared" si="13"/>
        <v>#DIV/0!</v>
      </c>
      <c r="AJ76" s="44" t="e">
        <f t="shared" si="14"/>
        <v>#DIV/0!</v>
      </c>
      <c r="AK76" s="43"/>
      <c r="AL76" s="40"/>
      <c r="AM76" s="40"/>
      <c r="AN76" s="40"/>
      <c r="AO76" s="40"/>
      <c r="AP76" s="40"/>
      <c r="AQ76" s="49"/>
      <c r="AR76" s="41"/>
      <c r="AS76" s="41">
        <v>10</v>
      </c>
      <c r="AT76" s="34">
        <f>(J76*10)/100</f>
        <v>0</v>
      </c>
      <c r="AU76" s="43"/>
      <c r="AV76" s="44">
        <v>0</v>
      </c>
      <c r="AW76" s="46">
        <f t="shared" si="15"/>
        <v>0</v>
      </c>
      <c r="AX76" s="46">
        <f>O76</f>
        <v>0</v>
      </c>
      <c r="AY76" s="43"/>
    </row>
    <row r="77" spans="1:51" ht="15.75" customHeight="1" x14ac:dyDescent="0.25">
      <c r="A77" s="47"/>
      <c r="B77" s="40"/>
      <c r="C77" s="41"/>
      <c r="D77" s="39"/>
      <c r="E77" s="43"/>
      <c r="F77" s="40"/>
      <c r="G77" s="41"/>
      <c r="H77" s="43"/>
      <c r="I77" s="43"/>
      <c r="J77" s="44">
        <v>0</v>
      </c>
      <c r="K77" s="44">
        <v>0</v>
      </c>
      <c r="L77" s="55">
        <v>0</v>
      </c>
      <c r="M77" s="55">
        <v>0</v>
      </c>
      <c r="N77" s="44">
        <v>0</v>
      </c>
      <c r="O77" s="34">
        <f t="shared" si="8"/>
        <v>0</v>
      </c>
      <c r="P77" s="34">
        <f t="shared" si="8"/>
        <v>0</v>
      </c>
      <c r="Q77" s="43"/>
      <c r="R77" s="43"/>
      <c r="S77" s="43"/>
      <c r="T77" s="43"/>
      <c r="U77" s="48"/>
      <c r="V77" s="41"/>
      <c r="W77" s="41"/>
      <c r="X77" s="50"/>
      <c r="Y77" s="34" t="e">
        <f>P77/AA77</f>
        <v>#DIV/0!</v>
      </c>
      <c r="Z77" s="44" t="e">
        <f t="shared" si="9"/>
        <v>#DIV/0!</v>
      </c>
      <c r="AA77" s="44">
        <f t="shared" si="10"/>
        <v>0</v>
      </c>
      <c r="AB77" s="44">
        <v>0</v>
      </c>
      <c r="AC77" s="44">
        <v>0</v>
      </c>
      <c r="AD77" s="44">
        <v>0</v>
      </c>
      <c r="AE77" s="44"/>
      <c r="AF77" s="44" t="e">
        <f t="shared" si="11"/>
        <v>#DIV/0!</v>
      </c>
      <c r="AG77" s="44"/>
      <c r="AH77" s="44" t="e">
        <f t="shared" si="12"/>
        <v>#DIV/0!</v>
      </c>
      <c r="AI77" s="44" t="e">
        <f t="shared" si="13"/>
        <v>#DIV/0!</v>
      </c>
      <c r="AJ77" s="44" t="e">
        <f t="shared" si="14"/>
        <v>#DIV/0!</v>
      </c>
      <c r="AK77" s="43"/>
      <c r="AL77" s="40"/>
      <c r="AM77" s="40"/>
      <c r="AN77" s="40"/>
      <c r="AO77" s="40"/>
      <c r="AP77" s="40"/>
      <c r="AQ77" s="49"/>
      <c r="AR77" s="41"/>
      <c r="AS77" s="41">
        <v>10</v>
      </c>
      <c r="AT77" s="34">
        <f>(J77*10)/100</f>
        <v>0</v>
      </c>
      <c r="AU77" s="43"/>
      <c r="AV77" s="44">
        <v>0</v>
      </c>
      <c r="AW77" s="46">
        <f t="shared" si="15"/>
        <v>0</v>
      </c>
      <c r="AX77" s="46">
        <f>O77</f>
        <v>0</v>
      </c>
      <c r="AY77" s="43"/>
    </row>
    <row r="78" spans="1:51" ht="15.75" customHeight="1" x14ac:dyDescent="0.25">
      <c r="A78" s="47"/>
      <c r="B78" s="40"/>
      <c r="C78" s="41"/>
      <c r="D78" s="39"/>
      <c r="E78" s="43"/>
      <c r="F78" s="40"/>
      <c r="G78" s="41"/>
      <c r="H78" s="43"/>
      <c r="I78" s="43"/>
      <c r="J78" s="44">
        <v>0</v>
      </c>
      <c r="K78" s="44">
        <v>0</v>
      </c>
      <c r="L78" s="55">
        <v>0</v>
      </c>
      <c r="M78" s="55">
        <v>0</v>
      </c>
      <c r="N78" s="44">
        <v>0</v>
      </c>
      <c r="O78" s="34">
        <f t="shared" si="8"/>
        <v>0</v>
      </c>
      <c r="P78" s="34">
        <f t="shared" si="8"/>
        <v>0</v>
      </c>
      <c r="Q78" s="43"/>
      <c r="R78" s="43"/>
      <c r="S78" s="43"/>
      <c r="T78" s="43"/>
      <c r="U78" s="48"/>
      <c r="V78" s="41"/>
      <c r="W78" s="41"/>
      <c r="X78" s="50"/>
      <c r="Y78" s="34" t="e">
        <f>P78/AA78</f>
        <v>#DIV/0!</v>
      </c>
      <c r="Z78" s="44" t="e">
        <f t="shared" si="9"/>
        <v>#DIV/0!</v>
      </c>
      <c r="AA78" s="44">
        <f t="shared" si="10"/>
        <v>0</v>
      </c>
      <c r="AB78" s="44">
        <v>0</v>
      </c>
      <c r="AC78" s="44">
        <v>0</v>
      </c>
      <c r="AD78" s="44">
        <v>0</v>
      </c>
      <c r="AE78" s="44"/>
      <c r="AF78" s="44" t="e">
        <f t="shared" si="11"/>
        <v>#DIV/0!</v>
      </c>
      <c r="AG78" s="44"/>
      <c r="AH78" s="44" t="e">
        <f t="shared" si="12"/>
        <v>#DIV/0!</v>
      </c>
      <c r="AI78" s="44" t="e">
        <f t="shared" si="13"/>
        <v>#DIV/0!</v>
      </c>
      <c r="AJ78" s="44" t="e">
        <f t="shared" si="14"/>
        <v>#DIV/0!</v>
      </c>
      <c r="AK78" s="43"/>
      <c r="AL78" s="40"/>
      <c r="AM78" s="40"/>
      <c r="AN78" s="40"/>
      <c r="AO78" s="40"/>
      <c r="AP78" s="40"/>
      <c r="AQ78" s="49"/>
      <c r="AR78" s="41"/>
      <c r="AS78" s="41">
        <v>10</v>
      </c>
      <c r="AT78" s="34">
        <f>(J78*10)/100</f>
        <v>0</v>
      </c>
      <c r="AU78" s="43"/>
      <c r="AV78" s="44">
        <v>0</v>
      </c>
      <c r="AW78" s="46">
        <f t="shared" si="15"/>
        <v>0</v>
      </c>
      <c r="AX78" s="46">
        <f>O78</f>
        <v>0</v>
      </c>
      <c r="AY78" s="43"/>
    </row>
    <row r="79" spans="1:51" ht="15.75" customHeight="1" x14ac:dyDescent="0.25">
      <c r="A79" s="47"/>
      <c r="B79" s="40"/>
      <c r="C79" s="41"/>
      <c r="D79" s="39"/>
      <c r="E79" s="43"/>
      <c r="F79" s="40"/>
      <c r="G79" s="41"/>
      <c r="H79" s="43"/>
      <c r="I79" s="43"/>
      <c r="J79" s="44">
        <v>0</v>
      </c>
      <c r="K79" s="44">
        <v>0</v>
      </c>
      <c r="L79" s="55">
        <v>0</v>
      </c>
      <c r="M79" s="55">
        <v>0</v>
      </c>
      <c r="N79" s="44">
        <v>0</v>
      </c>
      <c r="O79" s="34">
        <f t="shared" si="8"/>
        <v>0</v>
      </c>
      <c r="P79" s="34">
        <f t="shared" si="8"/>
        <v>0</v>
      </c>
      <c r="Q79" s="43"/>
      <c r="R79" s="43"/>
      <c r="S79" s="43"/>
      <c r="T79" s="43"/>
      <c r="U79" s="48"/>
      <c r="V79" s="41"/>
      <c r="W79" s="41"/>
      <c r="X79" s="50"/>
      <c r="Y79" s="34" t="e">
        <f>P79/AA79</f>
        <v>#DIV/0!</v>
      </c>
      <c r="Z79" s="44" t="e">
        <f t="shared" si="9"/>
        <v>#DIV/0!</v>
      </c>
      <c r="AA79" s="44">
        <f t="shared" si="10"/>
        <v>0</v>
      </c>
      <c r="AB79" s="44">
        <v>0</v>
      </c>
      <c r="AC79" s="44">
        <v>0</v>
      </c>
      <c r="AD79" s="44">
        <v>0</v>
      </c>
      <c r="AE79" s="44"/>
      <c r="AF79" s="44" t="e">
        <f t="shared" si="11"/>
        <v>#DIV/0!</v>
      </c>
      <c r="AG79" s="44"/>
      <c r="AH79" s="44" t="e">
        <f t="shared" si="12"/>
        <v>#DIV/0!</v>
      </c>
      <c r="AI79" s="44" t="e">
        <f t="shared" si="13"/>
        <v>#DIV/0!</v>
      </c>
      <c r="AJ79" s="44" t="e">
        <f t="shared" si="14"/>
        <v>#DIV/0!</v>
      </c>
      <c r="AK79" s="43"/>
      <c r="AL79" s="40"/>
      <c r="AM79" s="40"/>
      <c r="AN79" s="40"/>
      <c r="AO79" s="40"/>
      <c r="AP79" s="40"/>
      <c r="AQ79" s="49"/>
      <c r="AR79" s="41"/>
      <c r="AS79" s="41">
        <v>10</v>
      </c>
      <c r="AT79" s="34">
        <f>(J79*10)/100</f>
        <v>0</v>
      </c>
      <c r="AU79" s="43"/>
      <c r="AV79" s="44">
        <v>0</v>
      </c>
      <c r="AW79" s="46">
        <f t="shared" si="15"/>
        <v>0</v>
      </c>
      <c r="AX79" s="46">
        <f>O79</f>
        <v>0</v>
      </c>
      <c r="AY79" s="43"/>
    </row>
    <row r="80" spans="1:51" ht="15.75" customHeight="1" x14ac:dyDescent="0.25">
      <c r="A80" s="47"/>
      <c r="B80" s="40"/>
      <c r="C80" s="41"/>
      <c r="D80" s="39"/>
      <c r="E80" s="43"/>
      <c r="F80" s="40"/>
      <c r="G80" s="41"/>
      <c r="H80" s="43"/>
      <c r="I80" s="43"/>
      <c r="J80" s="44">
        <v>0</v>
      </c>
      <c r="K80" s="44">
        <v>0</v>
      </c>
      <c r="L80" s="55">
        <v>0</v>
      </c>
      <c r="M80" s="55">
        <v>0</v>
      </c>
      <c r="N80" s="44">
        <v>0</v>
      </c>
      <c r="O80" s="34">
        <f t="shared" si="8"/>
        <v>0</v>
      </c>
      <c r="P80" s="34">
        <f t="shared" si="8"/>
        <v>0</v>
      </c>
      <c r="Q80" s="43"/>
      <c r="R80" s="43"/>
      <c r="S80" s="43"/>
      <c r="T80" s="43"/>
      <c r="U80" s="48"/>
      <c r="V80" s="41"/>
      <c r="W80" s="41"/>
      <c r="X80" s="50"/>
      <c r="Y80" s="34" t="e">
        <f>P80/AA80</f>
        <v>#DIV/0!</v>
      </c>
      <c r="Z80" s="44" t="e">
        <f t="shared" si="9"/>
        <v>#DIV/0!</v>
      </c>
      <c r="AA80" s="44">
        <f t="shared" si="10"/>
        <v>0</v>
      </c>
      <c r="AB80" s="44">
        <v>0</v>
      </c>
      <c r="AC80" s="44">
        <v>0</v>
      </c>
      <c r="AD80" s="44">
        <v>0</v>
      </c>
      <c r="AE80" s="44"/>
      <c r="AF80" s="44" t="e">
        <f t="shared" si="11"/>
        <v>#DIV/0!</v>
      </c>
      <c r="AG80" s="44"/>
      <c r="AH80" s="44" t="e">
        <f t="shared" si="12"/>
        <v>#DIV/0!</v>
      </c>
      <c r="AI80" s="44" t="e">
        <f t="shared" si="13"/>
        <v>#DIV/0!</v>
      </c>
      <c r="AJ80" s="44" t="e">
        <f t="shared" si="14"/>
        <v>#DIV/0!</v>
      </c>
      <c r="AK80" s="43"/>
      <c r="AL80" s="40"/>
      <c r="AM80" s="40"/>
      <c r="AN80" s="40"/>
      <c r="AO80" s="40"/>
      <c r="AP80" s="40"/>
      <c r="AQ80" s="49"/>
      <c r="AR80" s="41"/>
      <c r="AS80" s="41">
        <v>10</v>
      </c>
      <c r="AT80" s="34">
        <f>(J80*10)/100</f>
        <v>0</v>
      </c>
      <c r="AU80" s="43"/>
      <c r="AV80" s="44">
        <v>0</v>
      </c>
      <c r="AW80" s="46">
        <f t="shared" si="15"/>
        <v>0</v>
      </c>
      <c r="AX80" s="46">
        <f>O80</f>
        <v>0</v>
      </c>
      <c r="AY80" s="43"/>
    </row>
    <row r="81" spans="1:51" ht="15.75" customHeight="1" x14ac:dyDescent="0.25">
      <c r="A81" s="47"/>
      <c r="B81" s="40"/>
      <c r="C81" s="41"/>
      <c r="D81" s="39"/>
      <c r="E81" s="43"/>
      <c r="F81" s="40"/>
      <c r="G81" s="41"/>
      <c r="H81" s="43"/>
      <c r="I81" s="43"/>
      <c r="J81" s="44">
        <v>0</v>
      </c>
      <c r="K81" s="44">
        <v>0</v>
      </c>
      <c r="L81" s="55">
        <v>0</v>
      </c>
      <c r="M81" s="55">
        <v>0</v>
      </c>
      <c r="N81" s="44">
        <v>0</v>
      </c>
      <c r="O81" s="34">
        <f t="shared" si="8"/>
        <v>0</v>
      </c>
      <c r="P81" s="34">
        <f t="shared" si="8"/>
        <v>0</v>
      </c>
      <c r="Q81" s="43"/>
      <c r="R81" s="43"/>
      <c r="S81" s="43"/>
      <c r="T81" s="43"/>
      <c r="U81" s="48"/>
      <c r="V81" s="41"/>
      <c r="W81" s="41"/>
      <c r="X81" s="50"/>
      <c r="Y81" s="34" t="e">
        <f>P81/AA81</f>
        <v>#DIV/0!</v>
      </c>
      <c r="Z81" s="44" t="e">
        <f t="shared" si="9"/>
        <v>#DIV/0!</v>
      </c>
      <c r="AA81" s="44">
        <f t="shared" si="10"/>
        <v>0</v>
      </c>
      <c r="AB81" s="44">
        <v>0</v>
      </c>
      <c r="AC81" s="44">
        <v>0</v>
      </c>
      <c r="AD81" s="44">
        <v>0</v>
      </c>
      <c r="AE81" s="44"/>
      <c r="AF81" s="44" t="e">
        <f t="shared" si="11"/>
        <v>#DIV/0!</v>
      </c>
      <c r="AG81" s="44"/>
      <c r="AH81" s="44" t="e">
        <f t="shared" si="12"/>
        <v>#DIV/0!</v>
      </c>
      <c r="AI81" s="44" t="e">
        <f t="shared" si="13"/>
        <v>#DIV/0!</v>
      </c>
      <c r="AJ81" s="44" t="e">
        <f t="shared" si="14"/>
        <v>#DIV/0!</v>
      </c>
      <c r="AK81" s="43"/>
      <c r="AL81" s="40"/>
      <c r="AM81" s="40"/>
      <c r="AN81" s="40"/>
      <c r="AO81" s="40"/>
      <c r="AP81" s="40"/>
      <c r="AQ81" s="49"/>
      <c r="AR81" s="41"/>
      <c r="AS81" s="41">
        <v>10</v>
      </c>
      <c r="AT81" s="34">
        <f>(J81*10)/100</f>
        <v>0</v>
      </c>
      <c r="AU81" s="43"/>
      <c r="AV81" s="44">
        <v>0</v>
      </c>
      <c r="AW81" s="46">
        <f t="shared" si="15"/>
        <v>0</v>
      </c>
      <c r="AX81" s="46">
        <f>O81</f>
        <v>0</v>
      </c>
      <c r="AY81" s="43"/>
    </row>
    <row r="82" spans="1:51" ht="15.75" customHeight="1" x14ac:dyDescent="0.25">
      <c r="A82" s="47"/>
      <c r="B82" s="40"/>
      <c r="C82" s="41"/>
      <c r="D82" s="39"/>
      <c r="E82" s="43"/>
      <c r="F82" s="40"/>
      <c r="G82" s="41"/>
      <c r="H82" s="43"/>
      <c r="I82" s="43"/>
      <c r="J82" s="44">
        <v>0</v>
      </c>
      <c r="K82" s="44">
        <v>0</v>
      </c>
      <c r="L82" s="55">
        <v>0</v>
      </c>
      <c r="M82" s="55">
        <v>0</v>
      </c>
      <c r="N82" s="44">
        <v>0</v>
      </c>
      <c r="O82" s="34">
        <f t="shared" si="8"/>
        <v>0</v>
      </c>
      <c r="P82" s="34">
        <f t="shared" si="8"/>
        <v>0</v>
      </c>
      <c r="Q82" s="43"/>
      <c r="R82" s="43"/>
      <c r="S82" s="43"/>
      <c r="T82" s="43"/>
      <c r="U82" s="48"/>
      <c r="V82" s="41"/>
      <c r="W82" s="41"/>
      <c r="X82" s="50"/>
      <c r="Y82" s="34" t="e">
        <f>P82/AA82</f>
        <v>#DIV/0!</v>
      </c>
      <c r="Z82" s="44" t="e">
        <f t="shared" si="9"/>
        <v>#DIV/0!</v>
      </c>
      <c r="AA82" s="44">
        <f t="shared" si="10"/>
        <v>0</v>
      </c>
      <c r="AB82" s="44">
        <v>0</v>
      </c>
      <c r="AC82" s="44">
        <v>0</v>
      </c>
      <c r="AD82" s="44">
        <v>0</v>
      </c>
      <c r="AE82" s="44"/>
      <c r="AF82" s="44" t="e">
        <f t="shared" si="11"/>
        <v>#DIV/0!</v>
      </c>
      <c r="AG82" s="44"/>
      <c r="AH82" s="44" t="e">
        <f t="shared" si="12"/>
        <v>#DIV/0!</v>
      </c>
      <c r="AI82" s="44" t="e">
        <f t="shared" si="13"/>
        <v>#DIV/0!</v>
      </c>
      <c r="AJ82" s="44" t="e">
        <f t="shared" si="14"/>
        <v>#DIV/0!</v>
      </c>
      <c r="AK82" s="43"/>
      <c r="AL82" s="40"/>
      <c r="AM82" s="40"/>
      <c r="AN82" s="40"/>
      <c r="AO82" s="40"/>
      <c r="AP82" s="40"/>
      <c r="AQ82" s="49"/>
      <c r="AR82" s="41"/>
      <c r="AS82" s="41">
        <v>10</v>
      </c>
      <c r="AT82" s="34">
        <f>(J82*10)/100</f>
        <v>0</v>
      </c>
      <c r="AU82" s="43"/>
      <c r="AV82" s="44">
        <v>0</v>
      </c>
      <c r="AW82" s="46">
        <f t="shared" si="15"/>
        <v>0</v>
      </c>
      <c r="AX82" s="46">
        <f>O82</f>
        <v>0</v>
      </c>
      <c r="AY82" s="43"/>
    </row>
    <row r="83" spans="1:51" ht="15.75" customHeight="1" x14ac:dyDescent="0.25">
      <c r="A83" s="47"/>
      <c r="B83" s="40"/>
      <c r="C83" s="41"/>
      <c r="D83" s="39"/>
      <c r="E83" s="43"/>
      <c r="F83" s="40"/>
      <c r="G83" s="41"/>
      <c r="H83" s="43"/>
      <c r="I83" s="43"/>
      <c r="J83" s="44">
        <v>0</v>
      </c>
      <c r="K83" s="44">
        <v>0</v>
      </c>
      <c r="L83" s="55">
        <v>0</v>
      </c>
      <c r="M83" s="55">
        <v>0</v>
      </c>
      <c r="N83" s="44">
        <v>0</v>
      </c>
      <c r="O83" s="34">
        <f t="shared" si="8"/>
        <v>0</v>
      </c>
      <c r="P83" s="34">
        <f t="shared" si="8"/>
        <v>0</v>
      </c>
      <c r="Q83" s="43"/>
      <c r="R83" s="43"/>
      <c r="S83" s="43"/>
      <c r="T83" s="43"/>
      <c r="U83" s="48"/>
      <c r="V83" s="41"/>
      <c r="W83" s="41"/>
      <c r="X83" s="50"/>
      <c r="Y83" s="34" t="e">
        <f>P83/AA83</f>
        <v>#DIV/0!</v>
      </c>
      <c r="Z83" s="44" t="e">
        <f t="shared" si="9"/>
        <v>#DIV/0!</v>
      </c>
      <c r="AA83" s="44">
        <f t="shared" si="10"/>
        <v>0</v>
      </c>
      <c r="AB83" s="44">
        <v>0</v>
      </c>
      <c r="AC83" s="44">
        <v>0</v>
      </c>
      <c r="AD83" s="44">
        <v>0</v>
      </c>
      <c r="AE83" s="44"/>
      <c r="AF83" s="44" t="e">
        <f t="shared" si="11"/>
        <v>#DIV/0!</v>
      </c>
      <c r="AG83" s="44"/>
      <c r="AH83" s="44" t="e">
        <f t="shared" si="12"/>
        <v>#DIV/0!</v>
      </c>
      <c r="AI83" s="44" t="e">
        <f t="shared" si="13"/>
        <v>#DIV/0!</v>
      </c>
      <c r="AJ83" s="44" t="e">
        <f t="shared" si="14"/>
        <v>#DIV/0!</v>
      </c>
      <c r="AK83" s="43"/>
      <c r="AL83" s="40"/>
      <c r="AM83" s="40"/>
      <c r="AN83" s="40"/>
      <c r="AO83" s="40"/>
      <c r="AP83" s="40"/>
      <c r="AQ83" s="49"/>
      <c r="AR83" s="41"/>
      <c r="AS83" s="41">
        <v>10</v>
      </c>
      <c r="AT83" s="34">
        <f>(J83*10)/100</f>
        <v>0</v>
      </c>
      <c r="AU83" s="43"/>
      <c r="AV83" s="44">
        <v>0</v>
      </c>
      <c r="AW83" s="46">
        <f t="shared" si="15"/>
        <v>0</v>
      </c>
      <c r="AX83" s="46">
        <f>O83</f>
        <v>0</v>
      </c>
      <c r="AY83" s="43"/>
    </row>
    <row r="84" spans="1:51" ht="15.75" customHeight="1" x14ac:dyDescent="0.25">
      <c r="A84" s="47"/>
      <c r="B84" s="40"/>
      <c r="C84" s="41"/>
      <c r="D84" s="39"/>
      <c r="E84" s="43"/>
      <c r="F84" s="40"/>
      <c r="G84" s="41"/>
      <c r="H84" s="43"/>
      <c r="I84" s="43"/>
      <c r="J84" s="44">
        <v>0</v>
      </c>
      <c r="K84" s="44">
        <v>0</v>
      </c>
      <c r="L84" s="55">
        <v>0</v>
      </c>
      <c r="M84" s="55">
        <v>0</v>
      </c>
      <c r="N84" s="44">
        <v>0</v>
      </c>
      <c r="O84" s="34">
        <f t="shared" si="8"/>
        <v>0</v>
      </c>
      <c r="P84" s="34">
        <f t="shared" si="8"/>
        <v>0</v>
      </c>
      <c r="Q84" s="43"/>
      <c r="R84" s="43"/>
      <c r="S84" s="43"/>
      <c r="T84" s="43"/>
      <c r="U84" s="48"/>
      <c r="V84" s="41"/>
      <c r="W84" s="41"/>
      <c r="X84" s="50"/>
      <c r="Y84" s="34" t="e">
        <f>P84/AA84</f>
        <v>#DIV/0!</v>
      </c>
      <c r="Z84" s="44" t="e">
        <f t="shared" si="9"/>
        <v>#DIV/0!</v>
      </c>
      <c r="AA84" s="44">
        <f t="shared" si="10"/>
        <v>0</v>
      </c>
      <c r="AB84" s="44">
        <v>0</v>
      </c>
      <c r="AC84" s="44">
        <v>0</v>
      </c>
      <c r="AD84" s="44">
        <v>0</v>
      </c>
      <c r="AE84" s="44"/>
      <c r="AF84" s="44" t="e">
        <f t="shared" si="11"/>
        <v>#DIV/0!</v>
      </c>
      <c r="AG84" s="44"/>
      <c r="AH84" s="44" t="e">
        <f t="shared" si="12"/>
        <v>#DIV/0!</v>
      </c>
      <c r="AI84" s="44" t="e">
        <f t="shared" si="13"/>
        <v>#DIV/0!</v>
      </c>
      <c r="AJ84" s="44" t="e">
        <f t="shared" si="14"/>
        <v>#DIV/0!</v>
      </c>
      <c r="AK84" s="43"/>
      <c r="AL84" s="40"/>
      <c r="AM84" s="40"/>
      <c r="AN84" s="40"/>
      <c r="AO84" s="40"/>
      <c r="AP84" s="40"/>
      <c r="AQ84" s="49"/>
      <c r="AR84" s="41"/>
      <c r="AS84" s="41">
        <v>10</v>
      </c>
      <c r="AT84" s="34">
        <f>(J84*10)/100</f>
        <v>0</v>
      </c>
      <c r="AU84" s="43"/>
      <c r="AV84" s="44">
        <v>0</v>
      </c>
      <c r="AW84" s="46">
        <f t="shared" si="15"/>
        <v>0</v>
      </c>
      <c r="AX84" s="46">
        <f>O84</f>
        <v>0</v>
      </c>
      <c r="AY84" s="43"/>
    </row>
    <row r="85" spans="1:51" ht="15.75" customHeight="1" x14ac:dyDescent="0.25">
      <c r="A85" s="47"/>
      <c r="B85" s="40"/>
      <c r="C85" s="41"/>
      <c r="D85" s="39"/>
      <c r="E85" s="43"/>
      <c r="F85" s="40"/>
      <c r="G85" s="41"/>
      <c r="H85" s="43"/>
      <c r="I85" s="43"/>
      <c r="J85" s="44">
        <v>0</v>
      </c>
      <c r="K85" s="44">
        <v>0</v>
      </c>
      <c r="L85" s="55">
        <v>0</v>
      </c>
      <c r="M85" s="55">
        <v>0</v>
      </c>
      <c r="N85" s="44">
        <v>0</v>
      </c>
      <c r="O85" s="34">
        <f t="shared" si="8"/>
        <v>0</v>
      </c>
      <c r="P85" s="34">
        <f t="shared" si="8"/>
        <v>0</v>
      </c>
      <c r="Q85" s="43"/>
      <c r="R85" s="43"/>
      <c r="S85" s="43"/>
      <c r="T85" s="43"/>
      <c r="U85" s="48"/>
      <c r="V85" s="41"/>
      <c r="W85" s="41"/>
      <c r="X85" s="50"/>
      <c r="Y85" s="34" t="e">
        <f>P85/AA85</f>
        <v>#DIV/0!</v>
      </c>
      <c r="Z85" s="44" t="e">
        <f t="shared" si="9"/>
        <v>#DIV/0!</v>
      </c>
      <c r="AA85" s="44">
        <f t="shared" si="10"/>
        <v>0</v>
      </c>
      <c r="AB85" s="44">
        <v>0</v>
      </c>
      <c r="AC85" s="44">
        <v>0</v>
      </c>
      <c r="AD85" s="44">
        <v>0</v>
      </c>
      <c r="AE85" s="44"/>
      <c r="AF85" s="44" t="e">
        <f t="shared" si="11"/>
        <v>#DIV/0!</v>
      </c>
      <c r="AG85" s="44"/>
      <c r="AH85" s="44" t="e">
        <f t="shared" si="12"/>
        <v>#DIV/0!</v>
      </c>
      <c r="AI85" s="44" t="e">
        <f t="shared" si="13"/>
        <v>#DIV/0!</v>
      </c>
      <c r="AJ85" s="44" t="e">
        <f t="shared" si="14"/>
        <v>#DIV/0!</v>
      </c>
      <c r="AK85" s="43"/>
      <c r="AL85" s="40"/>
      <c r="AM85" s="40"/>
      <c r="AN85" s="40"/>
      <c r="AO85" s="40"/>
      <c r="AP85" s="40"/>
      <c r="AQ85" s="49"/>
      <c r="AR85" s="41"/>
      <c r="AS85" s="41">
        <v>10</v>
      </c>
      <c r="AT85" s="34">
        <f>(J85*10)/100</f>
        <v>0</v>
      </c>
      <c r="AU85" s="43"/>
      <c r="AV85" s="44">
        <v>0</v>
      </c>
      <c r="AW85" s="46">
        <f t="shared" si="15"/>
        <v>0</v>
      </c>
      <c r="AX85" s="46">
        <f>O85</f>
        <v>0</v>
      </c>
      <c r="AY85" s="43"/>
    </row>
    <row r="86" spans="1:51" ht="15.75" customHeight="1" x14ac:dyDescent="0.25">
      <c r="A86" s="47"/>
      <c r="B86" s="40"/>
      <c r="C86" s="41"/>
      <c r="D86" s="39"/>
      <c r="E86" s="43"/>
      <c r="F86" s="40"/>
      <c r="G86" s="41"/>
      <c r="H86" s="43"/>
      <c r="I86" s="43"/>
      <c r="J86" s="44">
        <v>0</v>
      </c>
      <c r="K86" s="44">
        <v>0</v>
      </c>
      <c r="L86" s="55">
        <v>0</v>
      </c>
      <c r="M86" s="55">
        <v>0</v>
      </c>
      <c r="N86" s="44">
        <v>0</v>
      </c>
      <c r="O86" s="34">
        <f t="shared" si="8"/>
        <v>0</v>
      </c>
      <c r="P86" s="34">
        <f t="shared" si="8"/>
        <v>0</v>
      </c>
      <c r="Q86" s="43"/>
      <c r="R86" s="43"/>
      <c r="S86" s="43"/>
      <c r="T86" s="43"/>
      <c r="U86" s="48"/>
      <c r="V86" s="41"/>
      <c r="W86" s="41"/>
      <c r="X86" s="50"/>
      <c r="Y86" s="34" t="e">
        <f>P86/AA86</f>
        <v>#DIV/0!</v>
      </c>
      <c r="Z86" s="44" t="e">
        <f t="shared" si="9"/>
        <v>#DIV/0!</v>
      </c>
      <c r="AA86" s="44">
        <f t="shared" si="10"/>
        <v>0</v>
      </c>
      <c r="AB86" s="44">
        <v>0</v>
      </c>
      <c r="AC86" s="44">
        <v>0</v>
      </c>
      <c r="AD86" s="44">
        <v>0</v>
      </c>
      <c r="AE86" s="44"/>
      <c r="AF86" s="44" t="e">
        <f t="shared" si="11"/>
        <v>#DIV/0!</v>
      </c>
      <c r="AG86" s="44"/>
      <c r="AH86" s="44" t="e">
        <f t="shared" si="12"/>
        <v>#DIV/0!</v>
      </c>
      <c r="AI86" s="44" t="e">
        <f t="shared" si="13"/>
        <v>#DIV/0!</v>
      </c>
      <c r="AJ86" s="44" t="e">
        <f t="shared" si="14"/>
        <v>#DIV/0!</v>
      </c>
      <c r="AK86" s="43"/>
      <c r="AL86" s="40"/>
      <c r="AM86" s="40"/>
      <c r="AN86" s="40"/>
      <c r="AO86" s="40"/>
      <c r="AP86" s="40"/>
      <c r="AQ86" s="49"/>
      <c r="AR86" s="41"/>
      <c r="AS86" s="41">
        <v>10</v>
      </c>
      <c r="AT86" s="34">
        <f>(J86*10)/100</f>
        <v>0</v>
      </c>
      <c r="AU86" s="43"/>
      <c r="AV86" s="44">
        <v>0</v>
      </c>
      <c r="AW86" s="46">
        <f t="shared" si="15"/>
        <v>0</v>
      </c>
      <c r="AX86" s="46">
        <f>O86</f>
        <v>0</v>
      </c>
      <c r="AY86" s="43"/>
    </row>
    <row r="87" spans="1:51" ht="15.75" customHeight="1" x14ac:dyDescent="0.25">
      <c r="A87" s="47"/>
      <c r="B87" s="40"/>
      <c r="C87" s="41"/>
      <c r="D87" s="39"/>
      <c r="E87" s="43"/>
      <c r="F87" s="40"/>
      <c r="G87" s="41"/>
      <c r="H87" s="43"/>
      <c r="I87" s="43"/>
      <c r="J87" s="44">
        <v>0</v>
      </c>
      <c r="K87" s="44">
        <v>0</v>
      </c>
      <c r="L87" s="55">
        <v>0</v>
      </c>
      <c r="M87" s="55">
        <v>0</v>
      </c>
      <c r="N87" s="44">
        <v>0</v>
      </c>
      <c r="O87" s="34">
        <f t="shared" si="8"/>
        <v>0</v>
      </c>
      <c r="P87" s="34">
        <f t="shared" si="8"/>
        <v>0</v>
      </c>
      <c r="Q87" s="43"/>
      <c r="R87" s="43"/>
      <c r="S87" s="43"/>
      <c r="T87" s="43"/>
      <c r="U87" s="48"/>
      <c r="V87" s="41"/>
      <c r="W87" s="41"/>
      <c r="X87" s="50"/>
      <c r="Y87" s="34" t="e">
        <f>P87/AA87</f>
        <v>#DIV/0!</v>
      </c>
      <c r="Z87" s="44" t="e">
        <f t="shared" si="9"/>
        <v>#DIV/0!</v>
      </c>
      <c r="AA87" s="44">
        <f t="shared" si="10"/>
        <v>0</v>
      </c>
      <c r="AB87" s="44">
        <v>0</v>
      </c>
      <c r="AC87" s="44">
        <v>0</v>
      </c>
      <c r="AD87" s="44">
        <v>0</v>
      </c>
      <c r="AE87" s="44"/>
      <c r="AF87" s="44" t="e">
        <f t="shared" si="11"/>
        <v>#DIV/0!</v>
      </c>
      <c r="AG87" s="44"/>
      <c r="AH87" s="44" t="e">
        <f t="shared" si="12"/>
        <v>#DIV/0!</v>
      </c>
      <c r="AI87" s="44" t="e">
        <f t="shared" si="13"/>
        <v>#DIV/0!</v>
      </c>
      <c r="AJ87" s="44" t="e">
        <f t="shared" si="14"/>
        <v>#DIV/0!</v>
      </c>
      <c r="AK87" s="43"/>
      <c r="AL87" s="40"/>
      <c r="AM87" s="40"/>
      <c r="AN87" s="40"/>
      <c r="AO87" s="40"/>
      <c r="AP87" s="40"/>
      <c r="AQ87" s="49"/>
      <c r="AR87" s="41"/>
      <c r="AS87" s="41">
        <v>10</v>
      </c>
      <c r="AT87" s="34">
        <f>(J87*10)/100</f>
        <v>0</v>
      </c>
      <c r="AU87" s="43"/>
      <c r="AV87" s="44">
        <v>0</v>
      </c>
      <c r="AW87" s="46">
        <f t="shared" si="15"/>
        <v>0</v>
      </c>
      <c r="AX87" s="46">
        <f>O87</f>
        <v>0</v>
      </c>
      <c r="AY87" s="43"/>
    </row>
    <row r="88" spans="1:51" ht="15.75" customHeight="1" x14ac:dyDescent="0.25">
      <c r="A88" s="47"/>
      <c r="B88" s="40"/>
      <c r="C88" s="41"/>
      <c r="D88" s="39"/>
      <c r="E88" s="43"/>
      <c r="F88" s="40"/>
      <c r="G88" s="41"/>
      <c r="H88" s="43"/>
      <c r="I88" s="43"/>
      <c r="J88" s="44">
        <v>0</v>
      </c>
      <c r="K88" s="44">
        <v>0</v>
      </c>
      <c r="L88" s="55">
        <v>0</v>
      </c>
      <c r="M88" s="55">
        <v>0</v>
      </c>
      <c r="N88" s="44">
        <v>0</v>
      </c>
      <c r="O88" s="34">
        <f t="shared" si="8"/>
        <v>0</v>
      </c>
      <c r="P88" s="34">
        <f t="shared" si="8"/>
        <v>0</v>
      </c>
      <c r="Q88" s="43"/>
      <c r="R88" s="43"/>
      <c r="S88" s="43"/>
      <c r="T88" s="43"/>
      <c r="U88" s="48"/>
      <c r="V88" s="41"/>
      <c r="W88" s="41"/>
      <c r="X88" s="50"/>
      <c r="Y88" s="34" t="e">
        <f>P88/AA88</f>
        <v>#DIV/0!</v>
      </c>
      <c r="Z88" s="44" t="e">
        <f t="shared" si="9"/>
        <v>#DIV/0!</v>
      </c>
      <c r="AA88" s="44">
        <f t="shared" si="10"/>
        <v>0</v>
      </c>
      <c r="AB88" s="44">
        <v>0</v>
      </c>
      <c r="AC88" s="44">
        <v>0</v>
      </c>
      <c r="AD88" s="44">
        <v>0</v>
      </c>
      <c r="AE88" s="44"/>
      <c r="AF88" s="44" t="e">
        <f t="shared" si="11"/>
        <v>#DIV/0!</v>
      </c>
      <c r="AG88" s="44"/>
      <c r="AH88" s="44" t="e">
        <f t="shared" si="12"/>
        <v>#DIV/0!</v>
      </c>
      <c r="AI88" s="44" t="e">
        <f t="shared" si="13"/>
        <v>#DIV/0!</v>
      </c>
      <c r="AJ88" s="44" t="e">
        <f t="shared" si="14"/>
        <v>#DIV/0!</v>
      </c>
      <c r="AK88" s="43"/>
      <c r="AL88" s="40"/>
      <c r="AM88" s="40"/>
      <c r="AN88" s="40"/>
      <c r="AO88" s="40"/>
      <c r="AP88" s="40"/>
      <c r="AQ88" s="49"/>
      <c r="AR88" s="41"/>
      <c r="AS88" s="41">
        <v>10</v>
      </c>
      <c r="AT88" s="34">
        <f>(J88*10)/100</f>
        <v>0</v>
      </c>
      <c r="AU88" s="43"/>
      <c r="AV88" s="44">
        <v>0</v>
      </c>
      <c r="AW88" s="46">
        <f t="shared" si="15"/>
        <v>0</v>
      </c>
      <c r="AX88" s="46">
        <f>O88</f>
        <v>0</v>
      </c>
      <c r="AY88" s="43"/>
    </row>
    <row r="89" spans="1:51" ht="15.75" customHeight="1" x14ac:dyDescent="0.25">
      <c r="A89" s="47"/>
      <c r="B89" s="40"/>
      <c r="C89" s="41"/>
      <c r="D89" s="39"/>
      <c r="E89" s="43"/>
      <c r="F89" s="40"/>
      <c r="G89" s="41"/>
      <c r="H89" s="43"/>
      <c r="I89" s="43"/>
      <c r="J89" s="44">
        <v>0</v>
      </c>
      <c r="K89" s="44">
        <v>0</v>
      </c>
      <c r="L89" s="55">
        <v>0</v>
      </c>
      <c r="M89" s="55">
        <v>0</v>
      </c>
      <c r="N89" s="44">
        <v>0</v>
      </c>
      <c r="O89" s="34">
        <f t="shared" si="8"/>
        <v>0</v>
      </c>
      <c r="P89" s="34">
        <f t="shared" si="8"/>
        <v>0</v>
      </c>
      <c r="Q89" s="43"/>
      <c r="R89" s="43"/>
      <c r="S89" s="43"/>
      <c r="T89" s="43"/>
      <c r="U89" s="48"/>
      <c r="V89" s="41"/>
      <c r="W89" s="41"/>
      <c r="X89" s="50"/>
      <c r="Y89" s="34" t="e">
        <f>P89/AA89</f>
        <v>#DIV/0!</v>
      </c>
      <c r="Z89" s="44" t="e">
        <f t="shared" si="9"/>
        <v>#DIV/0!</v>
      </c>
      <c r="AA89" s="44">
        <f t="shared" si="10"/>
        <v>0</v>
      </c>
      <c r="AB89" s="44">
        <v>0</v>
      </c>
      <c r="AC89" s="44">
        <v>0</v>
      </c>
      <c r="AD89" s="44">
        <v>0</v>
      </c>
      <c r="AE89" s="44"/>
      <c r="AF89" s="44" t="e">
        <f t="shared" si="11"/>
        <v>#DIV/0!</v>
      </c>
      <c r="AG89" s="44"/>
      <c r="AH89" s="44" t="e">
        <f t="shared" si="12"/>
        <v>#DIV/0!</v>
      </c>
      <c r="AI89" s="44" t="e">
        <f t="shared" si="13"/>
        <v>#DIV/0!</v>
      </c>
      <c r="AJ89" s="44" t="e">
        <f t="shared" si="14"/>
        <v>#DIV/0!</v>
      </c>
      <c r="AK89" s="43"/>
      <c r="AL89" s="40"/>
      <c r="AM89" s="40"/>
      <c r="AN89" s="40"/>
      <c r="AO89" s="40"/>
      <c r="AP89" s="40"/>
      <c r="AQ89" s="49"/>
      <c r="AR89" s="41"/>
      <c r="AS89" s="41">
        <v>10</v>
      </c>
      <c r="AT89" s="34">
        <f>(J89*10)/100</f>
        <v>0</v>
      </c>
      <c r="AU89" s="43"/>
      <c r="AV89" s="44">
        <v>0</v>
      </c>
      <c r="AW89" s="46">
        <f t="shared" si="15"/>
        <v>0</v>
      </c>
      <c r="AX89" s="46">
        <f>O89</f>
        <v>0</v>
      </c>
      <c r="AY89" s="43"/>
    </row>
    <row r="90" spans="1:51" ht="15.75" customHeight="1" x14ac:dyDescent="0.25">
      <c r="A90" s="47"/>
      <c r="B90" s="40"/>
      <c r="C90" s="41"/>
      <c r="D90" s="39"/>
      <c r="E90" s="43"/>
      <c r="F90" s="40"/>
      <c r="G90" s="41"/>
      <c r="H90" s="43"/>
      <c r="I90" s="43"/>
      <c r="J90" s="44">
        <v>0</v>
      </c>
      <c r="K90" s="44">
        <v>0</v>
      </c>
      <c r="L90" s="55">
        <v>0</v>
      </c>
      <c r="M90" s="55">
        <v>0</v>
      </c>
      <c r="N90" s="44">
        <v>0</v>
      </c>
      <c r="O90" s="34">
        <f t="shared" si="8"/>
        <v>0</v>
      </c>
      <c r="P90" s="34">
        <f t="shared" si="8"/>
        <v>0</v>
      </c>
      <c r="Q90" s="43"/>
      <c r="R90" s="43"/>
      <c r="S90" s="43"/>
      <c r="T90" s="43"/>
      <c r="U90" s="48"/>
      <c r="V90" s="41"/>
      <c r="W90" s="41"/>
      <c r="X90" s="50"/>
      <c r="Y90" s="34" t="e">
        <f>P90/AA90</f>
        <v>#DIV/0!</v>
      </c>
      <c r="Z90" s="44" t="e">
        <f t="shared" si="9"/>
        <v>#DIV/0!</v>
      </c>
      <c r="AA90" s="44">
        <f t="shared" si="10"/>
        <v>0</v>
      </c>
      <c r="AB90" s="44">
        <v>0</v>
      </c>
      <c r="AC90" s="44">
        <v>0</v>
      </c>
      <c r="AD90" s="44">
        <v>0</v>
      </c>
      <c r="AE90" s="44"/>
      <c r="AF90" s="44" t="e">
        <f t="shared" si="11"/>
        <v>#DIV/0!</v>
      </c>
      <c r="AG90" s="44"/>
      <c r="AH90" s="44" t="e">
        <f t="shared" si="12"/>
        <v>#DIV/0!</v>
      </c>
      <c r="AI90" s="44" t="e">
        <f t="shared" si="13"/>
        <v>#DIV/0!</v>
      </c>
      <c r="AJ90" s="44" t="e">
        <f t="shared" si="14"/>
        <v>#DIV/0!</v>
      </c>
      <c r="AK90" s="43"/>
      <c r="AL90" s="40"/>
      <c r="AM90" s="40"/>
      <c r="AN90" s="40"/>
      <c r="AO90" s="40"/>
      <c r="AP90" s="40"/>
      <c r="AQ90" s="49"/>
      <c r="AR90" s="41"/>
      <c r="AS90" s="41">
        <v>10</v>
      </c>
      <c r="AT90" s="34">
        <f>(J90*10)/100</f>
        <v>0</v>
      </c>
      <c r="AU90" s="43"/>
      <c r="AV90" s="44">
        <v>0</v>
      </c>
      <c r="AW90" s="46">
        <f t="shared" si="15"/>
        <v>0</v>
      </c>
      <c r="AX90" s="46">
        <f>O90</f>
        <v>0</v>
      </c>
      <c r="AY90" s="43"/>
    </row>
    <row r="91" spans="1:51" ht="15.75" customHeight="1" x14ac:dyDescent="0.25">
      <c r="A91" s="47"/>
      <c r="B91" s="40"/>
      <c r="C91" s="41"/>
      <c r="D91" s="39"/>
      <c r="E91" s="43"/>
      <c r="F91" s="40"/>
      <c r="G91" s="41"/>
      <c r="H91" s="43"/>
      <c r="I91" s="43"/>
      <c r="J91" s="44">
        <v>0</v>
      </c>
      <c r="K91" s="44">
        <v>0</v>
      </c>
      <c r="L91" s="55">
        <v>0</v>
      </c>
      <c r="M91" s="55">
        <v>0</v>
      </c>
      <c r="N91" s="44">
        <v>0</v>
      </c>
      <c r="O91" s="34">
        <f t="shared" si="8"/>
        <v>0</v>
      </c>
      <c r="P91" s="34">
        <f t="shared" si="8"/>
        <v>0</v>
      </c>
      <c r="Q91" s="43"/>
      <c r="R91" s="43"/>
      <c r="S91" s="43"/>
      <c r="T91" s="43"/>
      <c r="U91" s="48"/>
      <c r="V91" s="41"/>
      <c r="W91" s="41"/>
      <c r="X91" s="50"/>
      <c r="Y91" s="34" t="e">
        <f>P91/AA91</f>
        <v>#DIV/0!</v>
      </c>
      <c r="Z91" s="44" t="e">
        <f t="shared" si="9"/>
        <v>#DIV/0!</v>
      </c>
      <c r="AA91" s="44">
        <f t="shared" si="10"/>
        <v>0</v>
      </c>
      <c r="AB91" s="44">
        <v>0</v>
      </c>
      <c r="AC91" s="44">
        <v>0</v>
      </c>
      <c r="AD91" s="44">
        <v>0</v>
      </c>
      <c r="AE91" s="44"/>
      <c r="AF91" s="44" t="e">
        <f t="shared" si="11"/>
        <v>#DIV/0!</v>
      </c>
      <c r="AG91" s="44"/>
      <c r="AH91" s="44" t="e">
        <f t="shared" si="12"/>
        <v>#DIV/0!</v>
      </c>
      <c r="AI91" s="44" t="e">
        <f t="shared" si="13"/>
        <v>#DIV/0!</v>
      </c>
      <c r="AJ91" s="44" t="e">
        <f t="shared" si="14"/>
        <v>#DIV/0!</v>
      </c>
      <c r="AK91" s="43"/>
      <c r="AL91" s="40"/>
      <c r="AM91" s="40"/>
      <c r="AN91" s="40"/>
      <c r="AO91" s="40"/>
      <c r="AP91" s="40"/>
      <c r="AQ91" s="49"/>
      <c r="AR91" s="41"/>
      <c r="AS91" s="41">
        <v>10</v>
      </c>
      <c r="AT91" s="34">
        <f>(J91*10)/100</f>
        <v>0</v>
      </c>
      <c r="AU91" s="43"/>
      <c r="AV91" s="44">
        <v>0</v>
      </c>
      <c r="AW91" s="46">
        <f t="shared" si="15"/>
        <v>0</v>
      </c>
      <c r="AX91" s="46">
        <f>O91</f>
        <v>0</v>
      </c>
      <c r="AY91" s="43"/>
    </row>
    <row r="92" spans="1:51" ht="15.75" customHeight="1" x14ac:dyDescent="0.25">
      <c r="A92" s="47"/>
      <c r="B92" s="40"/>
      <c r="C92" s="41"/>
      <c r="D92" s="39"/>
      <c r="E92" s="43"/>
      <c r="F92" s="40"/>
      <c r="G92" s="41"/>
      <c r="H92" s="43"/>
      <c r="I92" s="43"/>
      <c r="J92" s="44">
        <v>0</v>
      </c>
      <c r="K92" s="44">
        <v>0</v>
      </c>
      <c r="L92" s="55">
        <v>0</v>
      </c>
      <c r="M92" s="55">
        <v>0</v>
      </c>
      <c r="N92" s="44">
        <v>0</v>
      </c>
      <c r="O92" s="34">
        <f t="shared" si="8"/>
        <v>0</v>
      </c>
      <c r="P92" s="34">
        <f t="shared" si="8"/>
        <v>0</v>
      </c>
      <c r="Q92" s="43"/>
      <c r="R92" s="43"/>
      <c r="S92" s="43"/>
      <c r="T92" s="43"/>
      <c r="U92" s="48"/>
      <c r="V92" s="41"/>
      <c r="W92" s="41"/>
      <c r="X92" s="50"/>
      <c r="Y92" s="34" t="e">
        <f>P92/AA92</f>
        <v>#DIV/0!</v>
      </c>
      <c r="Z92" s="44" t="e">
        <f t="shared" si="9"/>
        <v>#DIV/0!</v>
      </c>
      <c r="AA92" s="44">
        <f t="shared" si="10"/>
        <v>0</v>
      </c>
      <c r="AB92" s="44">
        <v>0</v>
      </c>
      <c r="AC92" s="44">
        <v>0</v>
      </c>
      <c r="AD92" s="44">
        <v>0</v>
      </c>
      <c r="AE92" s="44"/>
      <c r="AF92" s="44" t="e">
        <f t="shared" si="11"/>
        <v>#DIV/0!</v>
      </c>
      <c r="AG92" s="44"/>
      <c r="AH92" s="44" t="e">
        <f t="shared" si="12"/>
        <v>#DIV/0!</v>
      </c>
      <c r="AI92" s="44" t="e">
        <f t="shared" si="13"/>
        <v>#DIV/0!</v>
      </c>
      <c r="AJ92" s="44" t="e">
        <f t="shared" si="14"/>
        <v>#DIV/0!</v>
      </c>
      <c r="AK92" s="43"/>
      <c r="AL92" s="40"/>
      <c r="AM92" s="40"/>
      <c r="AN92" s="40"/>
      <c r="AO92" s="40"/>
      <c r="AP92" s="40"/>
      <c r="AQ92" s="49"/>
      <c r="AR92" s="41"/>
      <c r="AS92" s="41">
        <v>10</v>
      </c>
      <c r="AT92" s="34">
        <f>(J92*10)/100</f>
        <v>0</v>
      </c>
      <c r="AU92" s="43"/>
      <c r="AV92" s="44">
        <v>0</v>
      </c>
      <c r="AW92" s="46">
        <f t="shared" si="15"/>
        <v>0</v>
      </c>
      <c r="AX92" s="46">
        <f>O92</f>
        <v>0</v>
      </c>
      <c r="AY92" s="43"/>
    </row>
    <row r="93" spans="1:51" ht="15.75" customHeight="1" x14ac:dyDescent="0.25">
      <c r="A93" s="47"/>
      <c r="B93" s="40"/>
      <c r="C93" s="41"/>
      <c r="D93" s="39"/>
      <c r="E93" s="43"/>
      <c r="F93" s="40"/>
      <c r="G93" s="41"/>
      <c r="H93" s="43"/>
      <c r="I93" s="43"/>
      <c r="J93" s="44">
        <v>0</v>
      </c>
      <c r="K93" s="44">
        <v>0</v>
      </c>
      <c r="L93" s="55">
        <v>0</v>
      </c>
      <c r="M93" s="55">
        <v>0</v>
      </c>
      <c r="N93" s="44">
        <v>0</v>
      </c>
      <c r="O93" s="34">
        <f t="shared" si="8"/>
        <v>0</v>
      </c>
      <c r="P93" s="34">
        <f t="shared" si="8"/>
        <v>0</v>
      </c>
      <c r="Q93" s="43"/>
      <c r="R93" s="43"/>
      <c r="S93" s="43"/>
      <c r="T93" s="43"/>
      <c r="U93" s="48"/>
      <c r="V93" s="41"/>
      <c r="W93" s="41"/>
      <c r="X93" s="50"/>
      <c r="Y93" s="34" t="e">
        <f>P93/AA93</f>
        <v>#DIV/0!</v>
      </c>
      <c r="Z93" s="44" t="e">
        <f t="shared" si="9"/>
        <v>#DIV/0!</v>
      </c>
      <c r="AA93" s="44">
        <f t="shared" si="10"/>
        <v>0</v>
      </c>
      <c r="AB93" s="44">
        <v>0</v>
      </c>
      <c r="AC93" s="44">
        <v>0</v>
      </c>
      <c r="AD93" s="44">
        <v>0</v>
      </c>
      <c r="AE93" s="44"/>
      <c r="AF93" s="44" t="e">
        <f t="shared" si="11"/>
        <v>#DIV/0!</v>
      </c>
      <c r="AG93" s="44"/>
      <c r="AH93" s="44" t="e">
        <f t="shared" si="12"/>
        <v>#DIV/0!</v>
      </c>
      <c r="AI93" s="44" t="e">
        <f t="shared" si="13"/>
        <v>#DIV/0!</v>
      </c>
      <c r="AJ93" s="44" t="e">
        <f t="shared" si="14"/>
        <v>#DIV/0!</v>
      </c>
      <c r="AK93" s="43"/>
      <c r="AL93" s="40"/>
      <c r="AM93" s="40"/>
      <c r="AN93" s="40"/>
      <c r="AO93" s="40"/>
      <c r="AP93" s="40"/>
      <c r="AQ93" s="49"/>
      <c r="AR93" s="41"/>
      <c r="AS93" s="41">
        <v>10</v>
      </c>
      <c r="AT93" s="34">
        <f>(J93*10)/100</f>
        <v>0</v>
      </c>
      <c r="AU93" s="43"/>
      <c r="AV93" s="44">
        <v>0</v>
      </c>
      <c r="AW93" s="46">
        <f t="shared" si="15"/>
        <v>0</v>
      </c>
      <c r="AX93" s="46">
        <f>O93</f>
        <v>0</v>
      </c>
      <c r="AY93" s="43"/>
    </row>
    <row r="94" spans="1:51" ht="15.75" customHeight="1" x14ac:dyDescent="0.25">
      <c r="A94" s="47"/>
      <c r="B94" s="40"/>
      <c r="C94" s="41"/>
      <c r="D94" s="39"/>
      <c r="E94" s="43"/>
      <c r="F94" s="40"/>
      <c r="G94" s="41"/>
      <c r="H94" s="43"/>
      <c r="I94" s="43"/>
      <c r="J94" s="44">
        <v>0</v>
      </c>
      <c r="K94" s="44">
        <v>0</v>
      </c>
      <c r="L94" s="55">
        <v>0</v>
      </c>
      <c r="M94" s="55">
        <v>0</v>
      </c>
      <c r="N94" s="44">
        <v>0</v>
      </c>
      <c r="O94" s="34">
        <f t="shared" si="8"/>
        <v>0</v>
      </c>
      <c r="P94" s="34">
        <f t="shared" si="8"/>
        <v>0</v>
      </c>
      <c r="Q94" s="43"/>
      <c r="R94" s="43"/>
      <c r="S94" s="43"/>
      <c r="T94" s="43"/>
      <c r="U94" s="48"/>
      <c r="V94" s="41"/>
      <c r="W94" s="41"/>
      <c r="X94" s="50"/>
      <c r="Y94" s="34" t="e">
        <f>P94/AA94</f>
        <v>#DIV/0!</v>
      </c>
      <c r="Z94" s="44" t="e">
        <f t="shared" si="9"/>
        <v>#DIV/0!</v>
      </c>
      <c r="AA94" s="44">
        <f t="shared" si="10"/>
        <v>0</v>
      </c>
      <c r="AB94" s="44">
        <v>0</v>
      </c>
      <c r="AC94" s="44">
        <v>0</v>
      </c>
      <c r="AD94" s="44">
        <v>0</v>
      </c>
      <c r="AE94" s="44"/>
      <c r="AF94" s="44" t="e">
        <f t="shared" si="11"/>
        <v>#DIV/0!</v>
      </c>
      <c r="AG94" s="44"/>
      <c r="AH94" s="44" t="e">
        <f t="shared" si="12"/>
        <v>#DIV/0!</v>
      </c>
      <c r="AI94" s="44" t="e">
        <f t="shared" si="13"/>
        <v>#DIV/0!</v>
      </c>
      <c r="AJ94" s="44" t="e">
        <f t="shared" si="14"/>
        <v>#DIV/0!</v>
      </c>
      <c r="AK94" s="43"/>
      <c r="AL94" s="40"/>
      <c r="AM94" s="40"/>
      <c r="AN94" s="40"/>
      <c r="AO94" s="40"/>
      <c r="AP94" s="40"/>
      <c r="AQ94" s="49"/>
      <c r="AR94" s="41"/>
      <c r="AS94" s="41">
        <v>10</v>
      </c>
      <c r="AT94" s="34">
        <f>(J94*10)/100</f>
        <v>0</v>
      </c>
      <c r="AU94" s="43"/>
      <c r="AV94" s="44">
        <v>0</v>
      </c>
      <c r="AW94" s="46">
        <f t="shared" si="15"/>
        <v>0</v>
      </c>
      <c r="AX94" s="46">
        <f>O94</f>
        <v>0</v>
      </c>
      <c r="AY94" s="43"/>
    </row>
    <row r="95" spans="1:51" ht="15.75" customHeight="1" x14ac:dyDescent="0.25">
      <c r="A95" s="47"/>
      <c r="B95" s="40"/>
      <c r="C95" s="41"/>
      <c r="D95" s="39"/>
      <c r="E95" s="43"/>
      <c r="F95" s="40"/>
      <c r="G95" s="41"/>
      <c r="H95" s="43"/>
      <c r="I95" s="43"/>
      <c r="J95" s="44">
        <v>0</v>
      </c>
      <c r="K95" s="44">
        <v>0</v>
      </c>
      <c r="L95" s="55">
        <v>0</v>
      </c>
      <c r="M95" s="55">
        <v>0</v>
      </c>
      <c r="N95" s="44">
        <v>0</v>
      </c>
      <c r="O95" s="34">
        <f t="shared" si="8"/>
        <v>0</v>
      </c>
      <c r="P95" s="34">
        <f t="shared" si="8"/>
        <v>0</v>
      </c>
      <c r="Q95" s="43"/>
      <c r="R95" s="43"/>
      <c r="S95" s="43"/>
      <c r="T95" s="43"/>
      <c r="U95" s="48"/>
      <c r="V95" s="41"/>
      <c r="W95" s="41"/>
      <c r="X95" s="50"/>
      <c r="Y95" s="34" t="e">
        <f>P95/AA95</f>
        <v>#DIV/0!</v>
      </c>
      <c r="Z95" s="44" t="e">
        <f t="shared" si="9"/>
        <v>#DIV/0!</v>
      </c>
      <c r="AA95" s="44">
        <f t="shared" si="10"/>
        <v>0</v>
      </c>
      <c r="AB95" s="44">
        <v>0</v>
      </c>
      <c r="AC95" s="44">
        <v>0</v>
      </c>
      <c r="AD95" s="44">
        <v>0</v>
      </c>
      <c r="AE95" s="44"/>
      <c r="AF95" s="44" t="e">
        <f t="shared" si="11"/>
        <v>#DIV/0!</v>
      </c>
      <c r="AG95" s="44"/>
      <c r="AH95" s="44" t="e">
        <f t="shared" si="12"/>
        <v>#DIV/0!</v>
      </c>
      <c r="AI95" s="44" t="e">
        <f t="shared" si="13"/>
        <v>#DIV/0!</v>
      </c>
      <c r="AJ95" s="44" t="e">
        <f t="shared" si="14"/>
        <v>#DIV/0!</v>
      </c>
      <c r="AK95" s="43"/>
      <c r="AL95" s="40"/>
      <c r="AM95" s="40"/>
      <c r="AN95" s="40"/>
      <c r="AO95" s="40"/>
      <c r="AP95" s="40"/>
      <c r="AQ95" s="49"/>
      <c r="AR95" s="41"/>
      <c r="AS95" s="41">
        <v>10</v>
      </c>
      <c r="AT95" s="34">
        <f>(J95*10)/100</f>
        <v>0</v>
      </c>
      <c r="AU95" s="43"/>
      <c r="AV95" s="44">
        <v>0</v>
      </c>
      <c r="AW95" s="46">
        <f t="shared" si="15"/>
        <v>0</v>
      </c>
      <c r="AX95" s="46">
        <f>O95</f>
        <v>0</v>
      </c>
      <c r="AY95" s="43"/>
    </row>
    <row r="96" spans="1:51" ht="15.75" customHeight="1" x14ac:dyDescent="0.25">
      <c r="A96" s="47"/>
      <c r="B96" s="40"/>
      <c r="C96" s="41"/>
      <c r="D96" s="39"/>
      <c r="E96" s="43"/>
      <c r="F96" s="40"/>
      <c r="G96" s="41"/>
      <c r="H96" s="43"/>
      <c r="I96" s="43"/>
      <c r="J96" s="44">
        <v>0</v>
      </c>
      <c r="K96" s="44">
        <v>0</v>
      </c>
      <c r="L96" s="55">
        <v>0</v>
      </c>
      <c r="M96" s="55">
        <v>0</v>
      </c>
      <c r="N96" s="44">
        <v>0</v>
      </c>
      <c r="O96" s="34">
        <f t="shared" si="8"/>
        <v>0</v>
      </c>
      <c r="P96" s="34">
        <f t="shared" si="8"/>
        <v>0</v>
      </c>
      <c r="Q96" s="43"/>
      <c r="R96" s="43"/>
      <c r="S96" s="43"/>
      <c r="T96" s="43"/>
      <c r="U96" s="48"/>
      <c r="V96" s="41"/>
      <c r="W96" s="41"/>
      <c r="X96" s="50"/>
      <c r="Y96" s="34" t="e">
        <f>P96/AA96</f>
        <v>#DIV/0!</v>
      </c>
      <c r="Z96" s="44" t="e">
        <f t="shared" si="9"/>
        <v>#DIV/0!</v>
      </c>
      <c r="AA96" s="44">
        <f t="shared" si="10"/>
        <v>0</v>
      </c>
      <c r="AB96" s="44">
        <v>0</v>
      </c>
      <c r="AC96" s="44">
        <v>0</v>
      </c>
      <c r="AD96" s="44">
        <v>0</v>
      </c>
      <c r="AE96" s="44"/>
      <c r="AF96" s="44" t="e">
        <f t="shared" si="11"/>
        <v>#DIV/0!</v>
      </c>
      <c r="AG96" s="44"/>
      <c r="AH96" s="44" t="e">
        <f t="shared" si="12"/>
        <v>#DIV/0!</v>
      </c>
      <c r="AI96" s="44" t="e">
        <f t="shared" si="13"/>
        <v>#DIV/0!</v>
      </c>
      <c r="AJ96" s="44" t="e">
        <f t="shared" si="14"/>
        <v>#DIV/0!</v>
      </c>
      <c r="AK96" s="43"/>
      <c r="AL96" s="40"/>
      <c r="AM96" s="40"/>
      <c r="AN96" s="40"/>
      <c r="AO96" s="40"/>
      <c r="AP96" s="40"/>
      <c r="AQ96" s="49"/>
      <c r="AR96" s="41"/>
      <c r="AS96" s="41">
        <v>10</v>
      </c>
      <c r="AT96" s="34">
        <f>(J96*10)/100</f>
        <v>0</v>
      </c>
      <c r="AU96" s="43"/>
      <c r="AV96" s="44">
        <v>0</v>
      </c>
      <c r="AW96" s="46">
        <f t="shared" si="15"/>
        <v>0</v>
      </c>
      <c r="AX96" s="46">
        <f>O96</f>
        <v>0</v>
      </c>
      <c r="AY96" s="43"/>
    </row>
    <row r="97" spans="1:51" ht="15.75" customHeight="1" x14ac:dyDescent="0.25">
      <c r="A97" s="47"/>
      <c r="B97" s="40"/>
      <c r="C97" s="41"/>
      <c r="D97" s="39"/>
      <c r="E97" s="43"/>
      <c r="F97" s="40"/>
      <c r="G97" s="41"/>
      <c r="H97" s="43"/>
      <c r="I97" s="43"/>
      <c r="J97" s="44">
        <v>0</v>
      </c>
      <c r="K97" s="44">
        <v>0</v>
      </c>
      <c r="L97" s="55">
        <v>0</v>
      </c>
      <c r="M97" s="55">
        <v>0</v>
      </c>
      <c r="N97" s="44">
        <v>0</v>
      </c>
      <c r="O97" s="34">
        <f t="shared" si="8"/>
        <v>0</v>
      </c>
      <c r="P97" s="34">
        <f t="shared" si="8"/>
        <v>0</v>
      </c>
      <c r="Q97" s="43"/>
      <c r="R97" s="43"/>
      <c r="S97" s="43"/>
      <c r="T97" s="43"/>
      <c r="U97" s="48"/>
      <c r="V97" s="41"/>
      <c r="W97" s="41"/>
      <c r="X97" s="50"/>
      <c r="Y97" s="34" t="e">
        <f>P97/AA97</f>
        <v>#DIV/0!</v>
      </c>
      <c r="Z97" s="44" t="e">
        <f t="shared" si="9"/>
        <v>#DIV/0!</v>
      </c>
      <c r="AA97" s="44">
        <f t="shared" si="10"/>
        <v>0</v>
      </c>
      <c r="AB97" s="44">
        <v>0</v>
      </c>
      <c r="AC97" s="44">
        <v>0</v>
      </c>
      <c r="AD97" s="44">
        <v>0</v>
      </c>
      <c r="AE97" s="44"/>
      <c r="AF97" s="44" t="e">
        <f t="shared" si="11"/>
        <v>#DIV/0!</v>
      </c>
      <c r="AG97" s="44"/>
      <c r="AH97" s="44" t="e">
        <f t="shared" si="12"/>
        <v>#DIV/0!</v>
      </c>
      <c r="AI97" s="44" t="e">
        <f t="shared" si="13"/>
        <v>#DIV/0!</v>
      </c>
      <c r="AJ97" s="44" t="e">
        <f t="shared" si="14"/>
        <v>#DIV/0!</v>
      </c>
      <c r="AK97" s="43"/>
      <c r="AL97" s="40"/>
      <c r="AM97" s="40"/>
      <c r="AN97" s="40"/>
      <c r="AO97" s="40"/>
      <c r="AP97" s="40"/>
      <c r="AQ97" s="49"/>
      <c r="AR97" s="41"/>
      <c r="AS97" s="41">
        <v>10</v>
      </c>
      <c r="AT97" s="34">
        <f>(J97*10)/100</f>
        <v>0</v>
      </c>
      <c r="AU97" s="43"/>
      <c r="AV97" s="44">
        <v>0</v>
      </c>
      <c r="AW97" s="46">
        <f t="shared" si="15"/>
        <v>0</v>
      </c>
      <c r="AX97" s="46">
        <f>O97</f>
        <v>0</v>
      </c>
      <c r="AY97" s="43"/>
    </row>
    <row r="98" spans="1:51" ht="15.75" customHeight="1" x14ac:dyDescent="0.25">
      <c r="A98" s="47"/>
      <c r="B98" s="40"/>
      <c r="C98" s="41"/>
      <c r="D98" s="39"/>
      <c r="E98" s="43"/>
      <c r="F98" s="40"/>
      <c r="G98" s="41"/>
      <c r="H98" s="43"/>
      <c r="I98" s="43"/>
      <c r="J98" s="44">
        <v>0</v>
      </c>
      <c r="K98" s="44">
        <v>0</v>
      </c>
      <c r="L98" s="55">
        <v>0</v>
      </c>
      <c r="M98" s="55">
        <v>0</v>
      </c>
      <c r="N98" s="44">
        <v>0</v>
      </c>
      <c r="O98" s="34">
        <f t="shared" si="8"/>
        <v>0</v>
      </c>
      <c r="P98" s="34">
        <f t="shared" si="8"/>
        <v>0</v>
      </c>
      <c r="Q98" s="43"/>
      <c r="R98" s="43"/>
      <c r="S98" s="43"/>
      <c r="T98" s="43"/>
      <c r="U98" s="48"/>
      <c r="V98" s="41"/>
      <c r="W98" s="41"/>
      <c r="X98" s="50"/>
      <c r="Y98" s="34" t="e">
        <f>P98/AA98</f>
        <v>#DIV/0!</v>
      </c>
      <c r="Z98" s="44" t="e">
        <f t="shared" si="9"/>
        <v>#DIV/0!</v>
      </c>
      <c r="AA98" s="44">
        <f t="shared" si="10"/>
        <v>0</v>
      </c>
      <c r="AB98" s="44">
        <v>0</v>
      </c>
      <c r="AC98" s="44">
        <v>0</v>
      </c>
      <c r="AD98" s="44">
        <v>0</v>
      </c>
      <c r="AE98" s="44"/>
      <c r="AF98" s="44" t="e">
        <f t="shared" si="11"/>
        <v>#DIV/0!</v>
      </c>
      <c r="AG98" s="44"/>
      <c r="AH98" s="44" t="e">
        <f t="shared" si="12"/>
        <v>#DIV/0!</v>
      </c>
      <c r="AI98" s="44" t="e">
        <f t="shared" si="13"/>
        <v>#DIV/0!</v>
      </c>
      <c r="AJ98" s="44" t="e">
        <f t="shared" si="14"/>
        <v>#DIV/0!</v>
      </c>
      <c r="AK98" s="43"/>
      <c r="AL98" s="40"/>
      <c r="AM98" s="40"/>
      <c r="AN98" s="40"/>
      <c r="AO98" s="40"/>
      <c r="AP98" s="40"/>
      <c r="AQ98" s="49"/>
      <c r="AR98" s="41"/>
      <c r="AS98" s="41">
        <v>10</v>
      </c>
      <c r="AT98" s="34">
        <f>(J98*10)/100</f>
        <v>0</v>
      </c>
      <c r="AU98" s="43"/>
      <c r="AV98" s="44">
        <v>0</v>
      </c>
      <c r="AW98" s="46">
        <f t="shared" si="15"/>
        <v>0</v>
      </c>
      <c r="AX98" s="46">
        <f>O98</f>
        <v>0</v>
      </c>
      <c r="AY98" s="43"/>
    </row>
    <row r="99" spans="1:51" ht="15.75" customHeight="1" x14ac:dyDescent="0.25">
      <c r="A99" s="47"/>
      <c r="B99" s="40"/>
      <c r="C99" s="41"/>
      <c r="D99" s="39"/>
      <c r="E99" s="43"/>
      <c r="F99" s="40"/>
      <c r="G99" s="41"/>
      <c r="H99" s="43"/>
      <c r="I99" s="43"/>
      <c r="J99" s="44">
        <v>0</v>
      </c>
      <c r="K99" s="44">
        <v>0</v>
      </c>
      <c r="L99" s="55">
        <v>0</v>
      </c>
      <c r="M99" s="55">
        <v>0</v>
      </c>
      <c r="N99" s="44">
        <v>0</v>
      </c>
      <c r="O99" s="34">
        <f t="shared" si="8"/>
        <v>0</v>
      </c>
      <c r="P99" s="34">
        <f t="shared" si="8"/>
        <v>0</v>
      </c>
      <c r="Q99" s="43"/>
      <c r="R99" s="43"/>
      <c r="S99" s="43"/>
      <c r="T99" s="43"/>
      <c r="U99" s="48"/>
      <c r="V99" s="41"/>
      <c r="W99" s="41"/>
      <c r="X99" s="50"/>
      <c r="Y99" s="34" t="e">
        <f>P99/AA99</f>
        <v>#DIV/0!</v>
      </c>
      <c r="Z99" s="44" t="e">
        <f t="shared" si="9"/>
        <v>#DIV/0!</v>
      </c>
      <c r="AA99" s="44">
        <f t="shared" si="10"/>
        <v>0</v>
      </c>
      <c r="AB99" s="44">
        <v>0</v>
      </c>
      <c r="AC99" s="44">
        <v>0</v>
      </c>
      <c r="AD99" s="44">
        <v>0</v>
      </c>
      <c r="AE99" s="44"/>
      <c r="AF99" s="44" t="e">
        <f t="shared" si="11"/>
        <v>#DIV/0!</v>
      </c>
      <c r="AG99" s="44"/>
      <c r="AH99" s="44" t="e">
        <f t="shared" si="12"/>
        <v>#DIV/0!</v>
      </c>
      <c r="AI99" s="44" t="e">
        <f t="shared" si="13"/>
        <v>#DIV/0!</v>
      </c>
      <c r="AJ99" s="44" t="e">
        <f t="shared" si="14"/>
        <v>#DIV/0!</v>
      </c>
      <c r="AK99" s="43"/>
      <c r="AL99" s="40"/>
      <c r="AM99" s="40"/>
      <c r="AN99" s="40"/>
      <c r="AO99" s="40"/>
      <c r="AP99" s="40"/>
      <c r="AQ99" s="49"/>
      <c r="AR99" s="41"/>
      <c r="AS99" s="41">
        <v>10</v>
      </c>
      <c r="AT99" s="34">
        <f>(J99*10)/100</f>
        <v>0</v>
      </c>
      <c r="AU99" s="43"/>
      <c r="AV99" s="44">
        <v>0</v>
      </c>
      <c r="AW99" s="46">
        <f t="shared" si="15"/>
        <v>0</v>
      </c>
      <c r="AX99" s="46">
        <f>O99</f>
        <v>0</v>
      </c>
      <c r="AY99" s="43"/>
    </row>
    <row r="100" spans="1:51" ht="15.75" customHeight="1" x14ac:dyDescent="0.25">
      <c r="A100" s="47"/>
      <c r="B100" s="40"/>
      <c r="C100" s="41"/>
      <c r="D100" s="39"/>
      <c r="E100" s="43"/>
      <c r="F100" s="40"/>
      <c r="G100" s="41"/>
      <c r="H100" s="43"/>
      <c r="I100" s="43"/>
      <c r="J100" s="44">
        <v>0</v>
      </c>
      <c r="K100" s="44">
        <v>0</v>
      </c>
      <c r="L100" s="55">
        <v>0</v>
      </c>
      <c r="M100" s="55">
        <v>0</v>
      </c>
      <c r="N100" s="44">
        <v>0</v>
      </c>
      <c r="O100" s="34">
        <f t="shared" si="8"/>
        <v>0</v>
      </c>
      <c r="P100" s="34">
        <f t="shared" si="8"/>
        <v>0</v>
      </c>
      <c r="Q100" s="43"/>
      <c r="R100" s="43"/>
      <c r="S100" s="43"/>
      <c r="T100" s="43"/>
      <c r="U100" s="48"/>
      <c r="V100" s="41"/>
      <c r="W100" s="41"/>
      <c r="X100" s="50"/>
      <c r="Y100" s="34" t="e">
        <f>P100/AA100</f>
        <v>#DIV/0!</v>
      </c>
      <c r="Z100" s="44" t="e">
        <f t="shared" si="9"/>
        <v>#DIV/0!</v>
      </c>
      <c r="AA100" s="44">
        <f t="shared" si="10"/>
        <v>0</v>
      </c>
      <c r="AB100" s="44">
        <v>0</v>
      </c>
      <c r="AC100" s="44">
        <v>0</v>
      </c>
      <c r="AD100" s="44">
        <v>0</v>
      </c>
      <c r="AE100" s="44"/>
      <c r="AF100" s="44" t="e">
        <f t="shared" si="11"/>
        <v>#DIV/0!</v>
      </c>
      <c r="AG100" s="44"/>
      <c r="AH100" s="44" t="e">
        <f t="shared" si="12"/>
        <v>#DIV/0!</v>
      </c>
      <c r="AI100" s="44" t="e">
        <f t="shared" si="13"/>
        <v>#DIV/0!</v>
      </c>
      <c r="AJ100" s="44" t="e">
        <f t="shared" si="14"/>
        <v>#DIV/0!</v>
      </c>
      <c r="AK100" s="43"/>
      <c r="AL100" s="40"/>
      <c r="AM100" s="40"/>
      <c r="AN100" s="40"/>
      <c r="AO100" s="40"/>
      <c r="AP100" s="40"/>
      <c r="AQ100" s="49"/>
      <c r="AR100" s="41"/>
      <c r="AS100" s="41">
        <v>10</v>
      </c>
      <c r="AT100" s="34">
        <f>(J100*10)/100</f>
        <v>0</v>
      </c>
      <c r="AU100" s="43"/>
      <c r="AV100" s="44">
        <v>0</v>
      </c>
      <c r="AW100" s="46">
        <f t="shared" si="15"/>
        <v>0</v>
      </c>
      <c r="AX100" s="46">
        <f>O100</f>
        <v>0</v>
      </c>
      <c r="AY100" s="43"/>
    </row>
    <row r="101" spans="1:51" ht="15.75" customHeight="1" x14ac:dyDescent="0.25">
      <c r="A101" s="47"/>
      <c r="B101" s="40"/>
      <c r="C101" s="41"/>
      <c r="D101" s="39"/>
      <c r="E101" s="43"/>
      <c r="F101" s="40"/>
      <c r="G101" s="41"/>
      <c r="H101" s="43"/>
      <c r="I101" s="43"/>
      <c r="J101" s="44">
        <v>0</v>
      </c>
      <c r="K101" s="44">
        <v>0</v>
      </c>
      <c r="L101" s="55">
        <v>0</v>
      </c>
      <c r="M101" s="55">
        <v>0</v>
      </c>
      <c r="N101" s="44">
        <v>0</v>
      </c>
      <c r="O101" s="34">
        <f t="shared" si="8"/>
        <v>0</v>
      </c>
      <c r="P101" s="34">
        <f t="shared" si="8"/>
        <v>0</v>
      </c>
      <c r="Q101" s="43"/>
      <c r="R101" s="43"/>
      <c r="S101" s="43"/>
      <c r="T101" s="43"/>
      <c r="U101" s="48"/>
      <c r="V101" s="41"/>
      <c r="W101" s="41"/>
      <c r="X101" s="50"/>
      <c r="Y101" s="34" t="e">
        <f>P101/AA101</f>
        <v>#DIV/0!</v>
      </c>
      <c r="Z101" s="44" t="e">
        <f t="shared" si="9"/>
        <v>#DIV/0!</v>
      </c>
      <c r="AA101" s="44">
        <f t="shared" si="10"/>
        <v>0</v>
      </c>
      <c r="AB101" s="44">
        <v>0</v>
      </c>
      <c r="AC101" s="44">
        <v>0</v>
      </c>
      <c r="AD101" s="44">
        <v>0</v>
      </c>
      <c r="AE101" s="44"/>
      <c r="AF101" s="44" t="e">
        <f t="shared" si="11"/>
        <v>#DIV/0!</v>
      </c>
      <c r="AG101" s="44"/>
      <c r="AH101" s="44" t="e">
        <f t="shared" si="12"/>
        <v>#DIV/0!</v>
      </c>
      <c r="AI101" s="44" t="e">
        <f t="shared" si="13"/>
        <v>#DIV/0!</v>
      </c>
      <c r="AJ101" s="44" t="e">
        <f t="shared" si="14"/>
        <v>#DIV/0!</v>
      </c>
      <c r="AK101" s="43"/>
      <c r="AL101" s="40"/>
      <c r="AM101" s="40"/>
      <c r="AN101" s="40"/>
      <c r="AO101" s="40"/>
      <c r="AP101" s="40"/>
      <c r="AQ101" s="49"/>
      <c r="AR101" s="41"/>
      <c r="AS101" s="41">
        <v>10</v>
      </c>
      <c r="AT101" s="34">
        <f>(J101*10)/100</f>
        <v>0</v>
      </c>
      <c r="AU101" s="43"/>
      <c r="AV101" s="44">
        <v>0</v>
      </c>
      <c r="AW101" s="46">
        <f t="shared" si="15"/>
        <v>0</v>
      </c>
      <c r="AX101" s="46">
        <f>O101</f>
        <v>0</v>
      </c>
      <c r="AY101" s="43"/>
    </row>
    <row r="102" spans="1:51" ht="15.75" customHeight="1" x14ac:dyDescent="0.25">
      <c r="A102" s="47"/>
      <c r="B102" s="40"/>
      <c r="C102" s="41"/>
      <c r="D102" s="39"/>
      <c r="E102" s="43"/>
      <c r="F102" s="40"/>
      <c r="G102" s="41"/>
      <c r="H102" s="43"/>
      <c r="I102" s="43"/>
      <c r="J102" s="44">
        <v>0</v>
      </c>
      <c r="K102" s="44">
        <v>0</v>
      </c>
      <c r="L102" s="55">
        <v>0</v>
      </c>
      <c r="M102" s="55">
        <v>0</v>
      </c>
      <c r="N102" s="44">
        <v>0</v>
      </c>
      <c r="O102" s="34">
        <f t="shared" ref="O102:P165" si="16">N102</f>
        <v>0</v>
      </c>
      <c r="P102" s="34">
        <f t="shared" si="16"/>
        <v>0</v>
      </c>
      <c r="Q102" s="43"/>
      <c r="R102" s="43"/>
      <c r="S102" s="43"/>
      <c r="T102" s="43"/>
      <c r="U102" s="48"/>
      <c r="V102" s="41"/>
      <c r="W102" s="41"/>
      <c r="X102" s="50"/>
      <c r="Y102" s="34" t="e">
        <f>P102/AA102</f>
        <v>#DIV/0!</v>
      </c>
      <c r="Z102" s="44" t="e">
        <f t="shared" si="9"/>
        <v>#DIV/0!</v>
      </c>
      <c r="AA102" s="44">
        <f t="shared" si="10"/>
        <v>0</v>
      </c>
      <c r="AB102" s="44">
        <v>0</v>
      </c>
      <c r="AC102" s="44">
        <v>0</v>
      </c>
      <c r="AD102" s="44">
        <v>0</v>
      </c>
      <c r="AE102" s="44"/>
      <c r="AF102" s="44" t="e">
        <f t="shared" si="11"/>
        <v>#DIV/0!</v>
      </c>
      <c r="AG102" s="44"/>
      <c r="AH102" s="44" t="e">
        <f t="shared" si="12"/>
        <v>#DIV/0!</v>
      </c>
      <c r="AI102" s="44" t="e">
        <f t="shared" si="13"/>
        <v>#DIV/0!</v>
      </c>
      <c r="AJ102" s="44" t="e">
        <f t="shared" si="14"/>
        <v>#DIV/0!</v>
      </c>
      <c r="AK102" s="43"/>
      <c r="AL102" s="40"/>
      <c r="AM102" s="40"/>
      <c r="AN102" s="40"/>
      <c r="AO102" s="40"/>
      <c r="AP102" s="40"/>
      <c r="AQ102" s="49"/>
      <c r="AR102" s="41"/>
      <c r="AS102" s="41">
        <v>10</v>
      </c>
      <c r="AT102" s="34">
        <f>(J102*10)/100</f>
        <v>0</v>
      </c>
      <c r="AU102" s="43"/>
      <c r="AV102" s="44">
        <v>0</v>
      </c>
      <c r="AW102" s="46">
        <f t="shared" si="15"/>
        <v>0</v>
      </c>
      <c r="AX102" s="46">
        <f>O102</f>
        <v>0</v>
      </c>
      <c r="AY102" s="43"/>
    </row>
    <row r="103" spans="1:51" ht="15.75" customHeight="1" x14ac:dyDescent="0.25">
      <c r="A103" s="47"/>
      <c r="B103" s="40"/>
      <c r="C103" s="41"/>
      <c r="D103" s="39"/>
      <c r="E103" s="43"/>
      <c r="F103" s="40"/>
      <c r="G103" s="41"/>
      <c r="H103" s="43"/>
      <c r="I103" s="43"/>
      <c r="J103" s="44">
        <v>0</v>
      </c>
      <c r="K103" s="44">
        <v>0</v>
      </c>
      <c r="L103" s="55">
        <v>0</v>
      </c>
      <c r="M103" s="55">
        <v>0</v>
      </c>
      <c r="N103" s="44">
        <v>0</v>
      </c>
      <c r="O103" s="34">
        <f t="shared" si="16"/>
        <v>0</v>
      </c>
      <c r="P103" s="34">
        <f t="shared" si="16"/>
        <v>0</v>
      </c>
      <c r="Q103" s="43"/>
      <c r="R103" s="43"/>
      <c r="S103" s="43"/>
      <c r="T103" s="43"/>
      <c r="U103" s="48"/>
      <c r="V103" s="41"/>
      <c r="W103" s="41"/>
      <c r="X103" s="50"/>
      <c r="Y103" s="34" t="e">
        <f>P103/AA103</f>
        <v>#DIV/0!</v>
      </c>
      <c r="Z103" s="44" t="e">
        <f t="shared" si="9"/>
        <v>#DIV/0!</v>
      </c>
      <c r="AA103" s="44">
        <f t="shared" si="10"/>
        <v>0</v>
      </c>
      <c r="AB103" s="44">
        <v>0</v>
      </c>
      <c r="AC103" s="44">
        <v>0</v>
      </c>
      <c r="AD103" s="44">
        <v>0</v>
      </c>
      <c r="AE103" s="44"/>
      <c r="AF103" s="44" t="e">
        <f t="shared" si="11"/>
        <v>#DIV/0!</v>
      </c>
      <c r="AG103" s="44"/>
      <c r="AH103" s="44" t="e">
        <f t="shared" si="12"/>
        <v>#DIV/0!</v>
      </c>
      <c r="AI103" s="44" t="e">
        <f t="shared" si="13"/>
        <v>#DIV/0!</v>
      </c>
      <c r="AJ103" s="44" t="e">
        <f t="shared" si="14"/>
        <v>#DIV/0!</v>
      </c>
      <c r="AK103" s="43"/>
      <c r="AL103" s="40"/>
      <c r="AM103" s="40"/>
      <c r="AN103" s="40"/>
      <c r="AO103" s="40"/>
      <c r="AP103" s="40"/>
      <c r="AQ103" s="49"/>
      <c r="AR103" s="41"/>
      <c r="AS103" s="41">
        <v>10</v>
      </c>
      <c r="AT103" s="34">
        <f>(J103*10)/100</f>
        <v>0</v>
      </c>
      <c r="AU103" s="43"/>
      <c r="AV103" s="44">
        <v>0</v>
      </c>
      <c r="AW103" s="46">
        <f t="shared" si="15"/>
        <v>0</v>
      </c>
      <c r="AX103" s="46">
        <f>O103</f>
        <v>0</v>
      </c>
      <c r="AY103" s="43"/>
    </row>
    <row r="104" spans="1:51" ht="15.75" customHeight="1" x14ac:dyDescent="0.25">
      <c r="A104" s="47"/>
      <c r="B104" s="40"/>
      <c r="C104" s="41"/>
      <c r="D104" s="39"/>
      <c r="E104" s="43"/>
      <c r="F104" s="40"/>
      <c r="G104" s="41"/>
      <c r="H104" s="43"/>
      <c r="I104" s="43"/>
      <c r="J104" s="44">
        <v>0</v>
      </c>
      <c r="K104" s="44">
        <v>0</v>
      </c>
      <c r="L104" s="55">
        <v>0</v>
      </c>
      <c r="M104" s="55">
        <v>0</v>
      </c>
      <c r="N104" s="44">
        <v>0</v>
      </c>
      <c r="O104" s="34">
        <f t="shared" si="16"/>
        <v>0</v>
      </c>
      <c r="P104" s="34">
        <f t="shared" si="16"/>
        <v>0</v>
      </c>
      <c r="Q104" s="43"/>
      <c r="R104" s="43"/>
      <c r="S104" s="43"/>
      <c r="T104" s="43"/>
      <c r="U104" s="48"/>
      <c r="V104" s="41"/>
      <c r="W104" s="41"/>
      <c r="X104" s="50"/>
      <c r="Y104" s="34" t="e">
        <f>P104/AA104</f>
        <v>#DIV/0!</v>
      </c>
      <c r="Z104" s="44" t="e">
        <f t="shared" si="9"/>
        <v>#DIV/0!</v>
      </c>
      <c r="AA104" s="44">
        <f t="shared" si="10"/>
        <v>0</v>
      </c>
      <c r="AB104" s="44">
        <v>0</v>
      </c>
      <c r="AC104" s="44">
        <v>0</v>
      </c>
      <c r="AD104" s="44">
        <v>0</v>
      </c>
      <c r="AE104" s="44"/>
      <c r="AF104" s="44" t="e">
        <f t="shared" si="11"/>
        <v>#DIV/0!</v>
      </c>
      <c r="AG104" s="44"/>
      <c r="AH104" s="44" t="e">
        <f t="shared" si="12"/>
        <v>#DIV/0!</v>
      </c>
      <c r="AI104" s="44" t="e">
        <f t="shared" si="13"/>
        <v>#DIV/0!</v>
      </c>
      <c r="AJ104" s="44" t="e">
        <f t="shared" si="14"/>
        <v>#DIV/0!</v>
      </c>
      <c r="AK104" s="43"/>
      <c r="AL104" s="40"/>
      <c r="AM104" s="40"/>
      <c r="AN104" s="40"/>
      <c r="AO104" s="40"/>
      <c r="AP104" s="40"/>
      <c r="AQ104" s="49"/>
      <c r="AR104" s="41"/>
      <c r="AS104" s="41">
        <v>10</v>
      </c>
      <c r="AT104" s="34">
        <f>(J104*10)/100</f>
        <v>0</v>
      </c>
      <c r="AU104" s="43"/>
      <c r="AV104" s="44">
        <v>0</v>
      </c>
      <c r="AW104" s="46">
        <f t="shared" si="15"/>
        <v>0</v>
      </c>
      <c r="AX104" s="46">
        <f>O104</f>
        <v>0</v>
      </c>
      <c r="AY104" s="43"/>
    </row>
    <row r="105" spans="1:51" ht="15.75" customHeight="1" x14ac:dyDescent="0.25">
      <c r="A105" s="47"/>
      <c r="B105" s="40"/>
      <c r="C105" s="41"/>
      <c r="D105" s="39"/>
      <c r="E105" s="43"/>
      <c r="F105" s="40"/>
      <c r="G105" s="41"/>
      <c r="H105" s="43"/>
      <c r="I105" s="43"/>
      <c r="J105" s="44">
        <v>0</v>
      </c>
      <c r="K105" s="44">
        <v>0</v>
      </c>
      <c r="L105" s="55">
        <v>0</v>
      </c>
      <c r="M105" s="55">
        <v>0</v>
      </c>
      <c r="N105" s="44">
        <v>0</v>
      </c>
      <c r="O105" s="34">
        <f t="shared" si="16"/>
        <v>0</v>
      </c>
      <c r="P105" s="34">
        <f t="shared" si="16"/>
        <v>0</v>
      </c>
      <c r="Q105" s="43"/>
      <c r="R105" s="43"/>
      <c r="S105" s="43"/>
      <c r="T105" s="43"/>
      <c r="U105" s="48"/>
      <c r="V105" s="41"/>
      <c r="W105" s="41"/>
      <c r="X105" s="50"/>
      <c r="Y105" s="34" t="e">
        <f>P105/AA105</f>
        <v>#DIV/0!</v>
      </c>
      <c r="Z105" s="44" t="e">
        <f t="shared" si="9"/>
        <v>#DIV/0!</v>
      </c>
      <c r="AA105" s="44">
        <f t="shared" si="10"/>
        <v>0</v>
      </c>
      <c r="AB105" s="44">
        <v>0</v>
      </c>
      <c r="AC105" s="44">
        <v>0</v>
      </c>
      <c r="AD105" s="44">
        <v>0</v>
      </c>
      <c r="AE105" s="44"/>
      <c r="AF105" s="44" t="e">
        <f t="shared" si="11"/>
        <v>#DIV/0!</v>
      </c>
      <c r="AG105" s="44"/>
      <c r="AH105" s="44" t="e">
        <f t="shared" si="12"/>
        <v>#DIV/0!</v>
      </c>
      <c r="AI105" s="44" t="e">
        <f t="shared" si="13"/>
        <v>#DIV/0!</v>
      </c>
      <c r="AJ105" s="44" t="e">
        <f t="shared" si="14"/>
        <v>#DIV/0!</v>
      </c>
      <c r="AK105" s="43"/>
      <c r="AL105" s="40"/>
      <c r="AM105" s="40"/>
      <c r="AN105" s="40"/>
      <c r="AO105" s="40"/>
      <c r="AP105" s="40"/>
      <c r="AQ105" s="49"/>
      <c r="AR105" s="41"/>
      <c r="AS105" s="41">
        <v>10</v>
      </c>
      <c r="AT105" s="34">
        <f>(J105*10)/100</f>
        <v>0</v>
      </c>
      <c r="AU105" s="43"/>
      <c r="AV105" s="44">
        <v>0</v>
      </c>
      <c r="AW105" s="46">
        <f t="shared" si="15"/>
        <v>0</v>
      </c>
      <c r="AX105" s="46">
        <f>O105</f>
        <v>0</v>
      </c>
      <c r="AY105" s="43"/>
    </row>
    <row r="106" spans="1:51" ht="15.75" customHeight="1" x14ac:dyDescent="0.25">
      <c r="A106" s="47"/>
      <c r="B106" s="40"/>
      <c r="C106" s="41"/>
      <c r="D106" s="39"/>
      <c r="E106" s="43"/>
      <c r="F106" s="40"/>
      <c r="G106" s="41"/>
      <c r="H106" s="43"/>
      <c r="I106" s="43"/>
      <c r="J106" s="44">
        <v>0</v>
      </c>
      <c r="K106" s="44">
        <v>0</v>
      </c>
      <c r="L106" s="55">
        <v>0</v>
      </c>
      <c r="M106" s="55">
        <v>0</v>
      </c>
      <c r="N106" s="44">
        <v>0</v>
      </c>
      <c r="O106" s="34">
        <f t="shared" si="16"/>
        <v>0</v>
      </c>
      <c r="P106" s="34">
        <f t="shared" si="16"/>
        <v>0</v>
      </c>
      <c r="Q106" s="43"/>
      <c r="R106" s="43"/>
      <c r="S106" s="43"/>
      <c r="T106" s="43"/>
      <c r="U106" s="48"/>
      <c r="V106" s="41"/>
      <c r="W106" s="41"/>
      <c r="X106" s="50"/>
      <c r="Y106" s="34" t="e">
        <f>P106/AA106</f>
        <v>#DIV/0!</v>
      </c>
      <c r="Z106" s="44" t="e">
        <f t="shared" si="9"/>
        <v>#DIV/0!</v>
      </c>
      <c r="AA106" s="44">
        <f t="shared" si="10"/>
        <v>0</v>
      </c>
      <c r="AB106" s="44">
        <v>0</v>
      </c>
      <c r="AC106" s="44">
        <v>0</v>
      </c>
      <c r="AD106" s="44">
        <v>0</v>
      </c>
      <c r="AE106" s="44"/>
      <c r="AF106" s="44" t="e">
        <f t="shared" si="11"/>
        <v>#DIV/0!</v>
      </c>
      <c r="AG106" s="44"/>
      <c r="AH106" s="44" t="e">
        <f t="shared" si="12"/>
        <v>#DIV/0!</v>
      </c>
      <c r="AI106" s="44" t="e">
        <f t="shared" si="13"/>
        <v>#DIV/0!</v>
      </c>
      <c r="AJ106" s="44" t="e">
        <f t="shared" si="14"/>
        <v>#DIV/0!</v>
      </c>
      <c r="AK106" s="43"/>
      <c r="AL106" s="40"/>
      <c r="AM106" s="40"/>
      <c r="AN106" s="40"/>
      <c r="AO106" s="40"/>
      <c r="AP106" s="40"/>
      <c r="AQ106" s="49"/>
      <c r="AR106" s="41"/>
      <c r="AS106" s="41">
        <v>10</v>
      </c>
      <c r="AT106" s="34">
        <f>(J106*10)/100</f>
        <v>0</v>
      </c>
      <c r="AU106" s="43"/>
      <c r="AV106" s="44">
        <v>0</v>
      </c>
      <c r="AW106" s="46">
        <f t="shared" si="15"/>
        <v>0</v>
      </c>
      <c r="AX106" s="46">
        <f>O106</f>
        <v>0</v>
      </c>
      <c r="AY106" s="43"/>
    </row>
    <row r="107" spans="1:51" ht="15.75" customHeight="1" x14ac:dyDescent="0.25">
      <c r="A107" s="47"/>
      <c r="B107" s="40"/>
      <c r="C107" s="41"/>
      <c r="D107" s="39"/>
      <c r="E107" s="43"/>
      <c r="F107" s="40"/>
      <c r="G107" s="41"/>
      <c r="H107" s="43"/>
      <c r="I107" s="43"/>
      <c r="J107" s="44">
        <v>0</v>
      </c>
      <c r="K107" s="44">
        <v>0</v>
      </c>
      <c r="L107" s="55">
        <v>0</v>
      </c>
      <c r="M107" s="55">
        <v>0</v>
      </c>
      <c r="N107" s="44">
        <v>0</v>
      </c>
      <c r="O107" s="34">
        <f t="shared" si="16"/>
        <v>0</v>
      </c>
      <c r="P107" s="34">
        <f t="shared" si="16"/>
        <v>0</v>
      </c>
      <c r="Q107" s="43"/>
      <c r="R107" s="43"/>
      <c r="S107" s="43"/>
      <c r="T107" s="43"/>
      <c r="U107" s="48"/>
      <c r="V107" s="41"/>
      <c r="W107" s="41"/>
      <c r="X107" s="50"/>
      <c r="Y107" s="34" t="e">
        <f>P107/AA107</f>
        <v>#DIV/0!</v>
      </c>
      <c r="Z107" s="44" t="e">
        <f t="shared" si="9"/>
        <v>#DIV/0!</v>
      </c>
      <c r="AA107" s="44">
        <f t="shared" si="10"/>
        <v>0</v>
      </c>
      <c r="AB107" s="44">
        <v>0</v>
      </c>
      <c r="AC107" s="44">
        <v>0</v>
      </c>
      <c r="AD107" s="44">
        <v>0</v>
      </c>
      <c r="AE107" s="44"/>
      <c r="AF107" s="44" t="e">
        <f t="shared" si="11"/>
        <v>#DIV/0!</v>
      </c>
      <c r="AG107" s="44"/>
      <c r="AH107" s="44" t="e">
        <f t="shared" si="12"/>
        <v>#DIV/0!</v>
      </c>
      <c r="AI107" s="44" t="e">
        <f t="shared" si="13"/>
        <v>#DIV/0!</v>
      </c>
      <c r="AJ107" s="44" t="e">
        <f t="shared" si="14"/>
        <v>#DIV/0!</v>
      </c>
      <c r="AK107" s="43"/>
      <c r="AL107" s="40"/>
      <c r="AM107" s="40"/>
      <c r="AN107" s="40"/>
      <c r="AO107" s="40"/>
      <c r="AP107" s="40"/>
      <c r="AQ107" s="49"/>
      <c r="AR107" s="41"/>
      <c r="AS107" s="41">
        <v>10</v>
      </c>
      <c r="AT107" s="34">
        <f>(J107*10)/100</f>
        <v>0</v>
      </c>
      <c r="AU107" s="43"/>
      <c r="AV107" s="44">
        <v>0</v>
      </c>
      <c r="AW107" s="46">
        <f t="shared" si="15"/>
        <v>0</v>
      </c>
      <c r="AX107" s="46">
        <f>O107</f>
        <v>0</v>
      </c>
      <c r="AY107" s="43"/>
    </row>
    <row r="108" spans="1:51" ht="15.75" customHeight="1" x14ac:dyDescent="0.25">
      <c r="A108" s="47"/>
      <c r="B108" s="40"/>
      <c r="C108" s="41"/>
      <c r="D108" s="39"/>
      <c r="E108" s="43"/>
      <c r="F108" s="40"/>
      <c r="G108" s="41"/>
      <c r="H108" s="43"/>
      <c r="I108" s="43"/>
      <c r="J108" s="44">
        <v>0</v>
      </c>
      <c r="K108" s="44">
        <v>0</v>
      </c>
      <c r="L108" s="55">
        <v>0</v>
      </c>
      <c r="M108" s="55">
        <v>0</v>
      </c>
      <c r="N108" s="44">
        <v>0</v>
      </c>
      <c r="O108" s="34">
        <f t="shared" si="16"/>
        <v>0</v>
      </c>
      <c r="P108" s="34">
        <f t="shared" si="16"/>
        <v>0</v>
      </c>
      <c r="Q108" s="43"/>
      <c r="R108" s="43"/>
      <c r="S108" s="43"/>
      <c r="T108" s="43"/>
      <c r="U108" s="48"/>
      <c r="V108" s="41"/>
      <c r="W108" s="41"/>
      <c r="X108" s="50"/>
      <c r="Y108" s="34" t="e">
        <f>P108/AA108</f>
        <v>#DIV/0!</v>
      </c>
      <c r="Z108" s="44" t="e">
        <f t="shared" si="9"/>
        <v>#DIV/0!</v>
      </c>
      <c r="AA108" s="44">
        <f t="shared" si="10"/>
        <v>0</v>
      </c>
      <c r="AB108" s="44">
        <v>0</v>
      </c>
      <c r="AC108" s="44">
        <v>0</v>
      </c>
      <c r="AD108" s="44">
        <v>0</v>
      </c>
      <c r="AE108" s="44"/>
      <c r="AF108" s="44" t="e">
        <f t="shared" si="11"/>
        <v>#DIV/0!</v>
      </c>
      <c r="AG108" s="44"/>
      <c r="AH108" s="44" t="e">
        <f t="shared" si="12"/>
        <v>#DIV/0!</v>
      </c>
      <c r="AI108" s="44" t="e">
        <f t="shared" si="13"/>
        <v>#DIV/0!</v>
      </c>
      <c r="AJ108" s="44" t="e">
        <f t="shared" si="14"/>
        <v>#DIV/0!</v>
      </c>
      <c r="AK108" s="43"/>
      <c r="AL108" s="40"/>
      <c r="AM108" s="40"/>
      <c r="AN108" s="40"/>
      <c r="AO108" s="40"/>
      <c r="AP108" s="40"/>
      <c r="AQ108" s="49"/>
      <c r="AR108" s="41"/>
      <c r="AS108" s="41">
        <v>10</v>
      </c>
      <c r="AT108" s="34">
        <f>(J108*10)/100</f>
        <v>0</v>
      </c>
      <c r="AU108" s="43"/>
      <c r="AV108" s="44">
        <v>0</v>
      </c>
      <c r="AW108" s="46">
        <f t="shared" si="15"/>
        <v>0</v>
      </c>
      <c r="AX108" s="46">
        <f>O108</f>
        <v>0</v>
      </c>
      <c r="AY108" s="43"/>
    </row>
    <row r="109" spans="1:51" ht="15.75" customHeight="1" x14ac:dyDescent="0.25">
      <c r="A109" s="47"/>
      <c r="B109" s="40"/>
      <c r="C109" s="41"/>
      <c r="D109" s="39"/>
      <c r="E109" s="43"/>
      <c r="F109" s="40"/>
      <c r="G109" s="41"/>
      <c r="H109" s="43"/>
      <c r="I109" s="43"/>
      <c r="J109" s="44">
        <v>0</v>
      </c>
      <c r="K109" s="44">
        <v>0</v>
      </c>
      <c r="L109" s="55">
        <v>0</v>
      </c>
      <c r="M109" s="55">
        <v>0</v>
      </c>
      <c r="N109" s="44">
        <v>0</v>
      </c>
      <c r="O109" s="34">
        <f t="shared" si="16"/>
        <v>0</v>
      </c>
      <c r="P109" s="34">
        <f t="shared" si="16"/>
        <v>0</v>
      </c>
      <c r="Q109" s="43"/>
      <c r="R109" s="43"/>
      <c r="S109" s="43"/>
      <c r="T109" s="43"/>
      <c r="U109" s="48"/>
      <c r="V109" s="41"/>
      <c r="W109" s="41"/>
      <c r="X109" s="50"/>
      <c r="Y109" s="34" t="e">
        <f>P109/AA109</f>
        <v>#DIV/0!</v>
      </c>
      <c r="Z109" s="44" t="e">
        <f t="shared" si="9"/>
        <v>#DIV/0!</v>
      </c>
      <c r="AA109" s="44">
        <f t="shared" si="10"/>
        <v>0</v>
      </c>
      <c r="AB109" s="44">
        <v>0</v>
      </c>
      <c r="AC109" s="44">
        <v>0</v>
      </c>
      <c r="AD109" s="44">
        <v>0</v>
      </c>
      <c r="AE109" s="44"/>
      <c r="AF109" s="44" t="e">
        <f t="shared" si="11"/>
        <v>#DIV/0!</v>
      </c>
      <c r="AG109" s="44"/>
      <c r="AH109" s="44" t="e">
        <f t="shared" si="12"/>
        <v>#DIV/0!</v>
      </c>
      <c r="AI109" s="44" t="e">
        <f t="shared" si="13"/>
        <v>#DIV/0!</v>
      </c>
      <c r="AJ109" s="44" t="e">
        <f t="shared" si="14"/>
        <v>#DIV/0!</v>
      </c>
      <c r="AK109" s="43"/>
      <c r="AL109" s="40"/>
      <c r="AM109" s="40"/>
      <c r="AN109" s="40"/>
      <c r="AO109" s="40"/>
      <c r="AP109" s="40"/>
      <c r="AQ109" s="49"/>
      <c r="AR109" s="41"/>
      <c r="AS109" s="41">
        <v>10</v>
      </c>
      <c r="AT109" s="34">
        <f>(J109*10)/100</f>
        <v>0</v>
      </c>
      <c r="AU109" s="43"/>
      <c r="AV109" s="44">
        <v>0</v>
      </c>
      <c r="AW109" s="46">
        <f t="shared" si="15"/>
        <v>0</v>
      </c>
      <c r="AX109" s="46">
        <f>O109</f>
        <v>0</v>
      </c>
      <c r="AY109" s="43"/>
    </row>
    <row r="110" spans="1:51" ht="15.75" customHeight="1" x14ac:dyDescent="0.25">
      <c r="A110" s="47"/>
      <c r="B110" s="40"/>
      <c r="C110" s="41"/>
      <c r="D110" s="39"/>
      <c r="E110" s="43"/>
      <c r="F110" s="40"/>
      <c r="G110" s="41"/>
      <c r="H110" s="43"/>
      <c r="I110" s="43"/>
      <c r="J110" s="44">
        <v>0</v>
      </c>
      <c r="K110" s="44">
        <v>0</v>
      </c>
      <c r="L110" s="55">
        <v>0</v>
      </c>
      <c r="M110" s="55">
        <v>0</v>
      </c>
      <c r="N110" s="44">
        <v>0</v>
      </c>
      <c r="O110" s="34">
        <f t="shared" si="16"/>
        <v>0</v>
      </c>
      <c r="P110" s="34">
        <f t="shared" si="16"/>
        <v>0</v>
      </c>
      <c r="Q110" s="43"/>
      <c r="R110" s="43"/>
      <c r="S110" s="43"/>
      <c r="T110" s="43"/>
      <c r="U110" s="48"/>
      <c r="V110" s="41"/>
      <c r="W110" s="41"/>
      <c r="X110" s="50"/>
      <c r="Y110" s="34" t="e">
        <f>P110/AA110</f>
        <v>#DIV/0!</v>
      </c>
      <c r="Z110" s="44" t="e">
        <f t="shared" si="9"/>
        <v>#DIV/0!</v>
      </c>
      <c r="AA110" s="44">
        <f t="shared" si="10"/>
        <v>0</v>
      </c>
      <c r="AB110" s="44">
        <v>0</v>
      </c>
      <c r="AC110" s="44">
        <v>0</v>
      </c>
      <c r="AD110" s="44">
        <v>0</v>
      </c>
      <c r="AE110" s="44"/>
      <c r="AF110" s="44" t="e">
        <f t="shared" si="11"/>
        <v>#DIV/0!</v>
      </c>
      <c r="AG110" s="44"/>
      <c r="AH110" s="44" t="e">
        <f t="shared" si="12"/>
        <v>#DIV/0!</v>
      </c>
      <c r="AI110" s="44" t="e">
        <f t="shared" si="13"/>
        <v>#DIV/0!</v>
      </c>
      <c r="AJ110" s="44" t="e">
        <f t="shared" si="14"/>
        <v>#DIV/0!</v>
      </c>
      <c r="AK110" s="43"/>
      <c r="AL110" s="40"/>
      <c r="AM110" s="40"/>
      <c r="AN110" s="40"/>
      <c r="AO110" s="40"/>
      <c r="AP110" s="40"/>
      <c r="AQ110" s="49"/>
      <c r="AR110" s="41"/>
      <c r="AS110" s="41">
        <v>10</v>
      </c>
      <c r="AT110" s="34">
        <f>(J110*10)/100</f>
        <v>0</v>
      </c>
      <c r="AU110" s="43"/>
      <c r="AV110" s="44">
        <v>0</v>
      </c>
      <c r="AW110" s="46">
        <f t="shared" si="15"/>
        <v>0</v>
      </c>
      <c r="AX110" s="46">
        <f>O110</f>
        <v>0</v>
      </c>
      <c r="AY110" s="43"/>
    </row>
    <row r="111" spans="1:51" ht="15.75" customHeight="1" x14ac:dyDescent="0.25">
      <c r="A111" s="47"/>
      <c r="B111" s="40"/>
      <c r="C111" s="41"/>
      <c r="D111" s="39"/>
      <c r="E111" s="43"/>
      <c r="F111" s="40"/>
      <c r="G111" s="41"/>
      <c r="H111" s="43"/>
      <c r="I111" s="43"/>
      <c r="J111" s="44">
        <v>0</v>
      </c>
      <c r="K111" s="44">
        <v>0</v>
      </c>
      <c r="L111" s="55">
        <v>0</v>
      </c>
      <c r="M111" s="55">
        <v>0</v>
      </c>
      <c r="N111" s="44">
        <v>0</v>
      </c>
      <c r="O111" s="34">
        <f t="shared" si="16"/>
        <v>0</v>
      </c>
      <c r="P111" s="34">
        <f t="shared" si="16"/>
        <v>0</v>
      </c>
      <c r="Q111" s="43"/>
      <c r="R111" s="43"/>
      <c r="S111" s="43"/>
      <c r="T111" s="43"/>
      <c r="U111" s="48"/>
      <c r="V111" s="41"/>
      <c r="W111" s="41"/>
      <c r="X111" s="50"/>
      <c r="Y111" s="34" t="e">
        <f>P111/AA111</f>
        <v>#DIV/0!</v>
      </c>
      <c r="Z111" s="44" t="e">
        <f t="shared" si="9"/>
        <v>#DIV/0!</v>
      </c>
      <c r="AA111" s="44">
        <f t="shared" si="10"/>
        <v>0</v>
      </c>
      <c r="AB111" s="44">
        <v>0</v>
      </c>
      <c r="AC111" s="44">
        <v>0</v>
      </c>
      <c r="AD111" s="44">
        <v>0</v>
      </c>
      <c r="AE111" s="44"/>
      <c r="AF111" s="44" t="e">
        <f t="shared" si="11"/>
        <v>#DIV/0!</v>
      </c>
      <c r="AG111" s="44"/>
      <c r="AH111" s="44" t="e">
        <f t="shared" si="12"/>
        <v>#DIV/0!</v>
      </c>
      <c r="AI111" s="44" t="e">
        <f t="shared" si="13"/>
        <v>#DIV/0!</v>
      </c>
      <c r="AJ111" s="44" t="e">
        <f t="shared" si="14"/>
        <v>#DIV/0!</v>
      </c>
      <c r="AK111" s="43"/>
      <c r="AL111" s="40"/>
      <c r="AM111" s="40"/>
      <c r="AN111" s="40"/>
      <c r="AO111" s="40"/>
      <c r="AP111" s="40"/>
      <c r="AQ111" s="49"/>
      <c r="AR111" s="41"/>
      <c r="AS111" s="41">
        <v>10</v>
      </c>
      <c r="AT111" s="34">
        <f>(J111*10)/100</f>
        <v>0</v>
      </c>
      <c r="AU111" s="43"/>
      <c r="AV111" s="44">
        <v>0</v>
      </c>
      <c r="AW111" s="46">
        <f t="shared" si="15"/>
        <v>0</v>
      </c>
      <c r="AX111" s="46">
        <f>O111</f>
        <v>0</v>
      </c>
      <c r="AY111" s="43"/>
    </row>
    <row r="112" spans="1:51" ht="15.75" customHeight="1" x14ac:dyDescent="0.25">
      <c r="A112" s="47"/>
      <c r="B112" s="40"/>
      <c r="C112" s="41"/>
      <c r="D112" s="39"/>
      <c r="E112" s="43"/>
      <c r="F112" s="40"/>
      <c r="G112" s="41"/>
      <c r="H112" s="43"/>
      <c r="I112" s="43"/>
      <c r="J112" s="44">
        <v>0</v>
      </c>
      <c r="K112" s="44">
        <v>0</v>
      </c>
      <c r="L112" s="55">
        <v>0</v>
      </c>
      <c r="M112" s="55">
        <v>0</v>
      </c>
      <c r="N112" s="44">
        <v>0</v>
      </c>
      <c r="O112" s="34">
        <f t="shared" si="16"/>
        <v>0</v>
      </c>
      <c r="P112" s="34">
        <f t="shared" si="16"/>
        <v>0</v>
      </c>
      <c r="Q112" s="43"/>
      <c r="R112" s="43"/>
      <c r="S112" s="43"/>
      <c r="T112" s="43"/>
      <c r="U112" s="48"/>
      <c r="V112" s="41"/>
      <c r="W112" s="41"/>
      <c r="X112" s="50"/>
      <c r="Y112" s="34" t="e">
        <f>P112/AA112</f>
        <v>#DIV/0!</v>
      </c>
      <c r="Z112" s="44" t="e">
        <f t="shared" si="9"/>
        <v>#DIV/0!</v>
      </c>
      <c r="AA112" s="44">
        <f t="shared" si="10"/>
        <v>0</v>
      </c>
      <c r="AB112" s="44">
        <v>0</v>
      </c>
      <c r="AC112" s="44">
        <v>0</v>
      </c>
      <c r="AD112" s="44">
        <v>0</v>
      </c>
      <c r="AE112" s="44"/>
      <c r="AF112" s="44" t="e">
        <f t="shared" si="11"/>
        <v>#DIV/0!</v>
      </c>
      <c r="AG112" s="44"/>
      <c r="AH112" s="44" t="e">
        <f t="shared" si="12"/>
        <v>#DIV/0!</v>
      </c>
      <c r="AI112" s="44" t="e">
        <f t="shared" si="13"/>
        <v>#DIV/0!</v>
      </c>
      <c r="AJ112" s="44" t="e">
        <f t="shared" si="14"/>
        <v>#DIV/0!</v>
      </c>
      <c r="AK112" s="43"/>
      <c r="AL112" s="40"/>
      <c r="AM112" s="40"/>
      <c r="AN112" s="40"/>
      <c r="AO112" s="40"/>
      <c r="AP112" s="40"/>
      <c r="AQ112" s="49"/>
      <c r="AR112" s="41"/>
      <c r="AS112" s="41">
        <v>10</v>
      </c>
      <c r="AT112" s="34">
        <f>(J112*10)/100</f>
        <v>0</v>
      </c>
      <c r="AU112" s="43"/>
      <c r="AV112" s="44">
        <v>0</v>
      </c>
      <c r="AW112" s="46">
        <f t="shared" si="15"/>
        <v>0</v>
      </c>
      <c r="AX112" s="46">
        <f>O112</f>
        <v>0</v>
      </c>
      <c r="AY112" s="43"/>
    </row>
    <row r="113" spans="1:51" ht="15.75" customHeight="1" x14ac:dyDescent="0.25">
      <c r="A113" s="47"/>
      <c r="B113" s="40"/>
      <c r="C113" s="41"/>
      <c r="D113" s="39"/>
      <c r="E113" s="43"/>
      <c r="F113" s="40"/>
      <c r="G113" s="41"/>
      <c r="H113" s="43"/>
      <c r="I113" s="43"/>
      <c r="J113" s="44">
        <v>0</v>
      </c>
      <c r="K113" s="44">
        <v>0</v>
      </c>
      <c r="L113" s="55">
        <v>0</v>
      </c>
      <c r="M113" s="55">
        <v>0</v>
      </c>
      <c r="N113" s="44">
        <v>0</v>
      </c>
      <c r="O113" s="34">
        <f t="shared" si="16"/>
        <v>0</v>
      </c>
      <c r="P113" s="34">
        <f t="shared" si="16"/>
        <v>0</v>
      </c>
      <c r="Q113" s="43"/>
      <c r="R113" s="43"/>
      <c r="S113" s="43"/>
      <c r="T113" s="43"/>
      <c r="U113" s="48"/>
      <c r="V113" s="41"/>
      <c r="W113" s="41"/>
      <c r="X113" s="50"/>
      <c r="Y113" s="34" t="e">
        <f>P113/AA113</f>
        <v>#DIV/0!</v>
      </c>
      <c r="Z113" s="44" t="e">
        <f t="shared" si="9"/>
        <v>#DIV/0!</v>
      </c>
      <c r="AA113" s="44">
        <f t="shared" si="10"/>
        <v>0</v>
      </c>
      <c r="AB113" s="44">
        <v>0</v>
      </c>
      <c r="AC113" s="44">
        <v>0</v>
      </c>
      <c r="AD113" s="44">
        <v>0</v>
      </c>
      <c r="AE113" s="44"/>
      <c r="AF113" s="44" t="e">
        <f t="shared" si="11"/>
        <v>#DIV/0!</v>
      </c>
      <c r="AG113" s="44"/>
      <c r="AH113" s="44" t="e">
        <f t="shared" si="12"/>
        <v>#DIV/0!</v>
      </c>
      <c r="AI113" s="44" t="e">
        <f t="shared" si="13"/>
        <v>#DIV/0!</v>
      </c>
      <c r="AJ113" s="44" t="e">
        <f t="shared" si="14"/>
        <v>#DIV/0!</v>
      </c>
      <c r="AK113" s="43"/>
      <c r="AL113" s="40"/>
      <c r="AM113" s="40"/>
      <c r="AN113" s="40"/>
      <c r="AO113" s="40"/>
      <c r="AP113" s="40"/>
      <c r="AQ113" s="49"/>
      <c r="AR113" s="41"/>
      <c r="AS113" s="41">
        <v>10</v>
      </c>
      <c r="AT113" s="34">
        <f>(J113*10)/100</f>
        <v>0</v>
      </c>
      <c r="AU113" s="43"/>
      <c r="AV113" s="44">
        <v>0</v>
      </c>
      <c r="AW113" s="46">
        <f t="shared" si="15"/>
        <v>0</v>
      </c>
      <c r="AX113" s="46">
        <f>O113</f>
        <v>0</v>
      </c>
      <c r="AY113" s="43"/>
    </row>
    <row r="114" spans="1:51" ht="15.75" customHeight="1" x14ac:dyDescent="0.25">
      <c r="A114" s="47"/>
      <c r="B114" s="40"/>
      <c r="C114" s="41"/>
      <c r="D114" s="39"/>
      <c r="E114" s="43"/>
      <c r="F114" s="40"/>
      <c r="G114" s="41"/>
      <c r="H114" s="43"/>
      <c r="I114" s="43"/>
      <c r="J114" s="44">
        <v>0</v>
      </c>
      <c r="K114" s="44">
        <v>0</v>
      </c>
      <c r="L114" s="55">
        <v>0</v>
      </c>
      <c r="M114" s="55">
        <v>0</v>
      </c>
      <c r="N114" s="44">
        <v>0</v>
      </c>
      <c r="O114" s="34">
        <f t="shared" si="16"/>
        <v>0</v>
      </c>
      <c r="P114" s="34">
        <f t="shared" si="16"/>
        <v>0</v>
      </c>
      <c r="Q114" s="43"/>
      <c r="R114" s="43"/>
      <c r="S114" s="43"/>
      <c r="T114" s="43"/>
      <c r="U114" s="48"/>
      <c r="V114" s="41"/>
      <c r="W114" s="41"/>
      <c r="X114" s="50"/>
      <c r="Y114" s="34" t="e">
        <f>P114/AA114</f>
        <v>#DIV/0!</v>
      </c>
      <c r="Z114" s="44" t="e">
        <f t="shared" si="9"/>
        <v>#DIV/0!</v>
      </c>
      <c r="AA114" s="44">
        <f t="shared" si="10"/>
        <v>0</v>
      </c>
      <c r="AB114" s="44">
        <v>0</v>
      </c>
      <c r="AC114" s="44">
        <v>0</v>
      </c>
      <c r="AD114" s="44">
        <v>0</v>
      </c>
      <c r="AE114" s="44"/>
      <c r="AF114" s="44" t="e">
        <f t="shared" si="11"/>
        <v>#DIV/0!</v>
      </c>
      <c r="AG114" s="44"/>
      <c r="AH114" s="44" t="e">
        <f t="shared" si="12"/>
        <v>#DIV/0!</v>
      </c>
      <c r="AI114" s="44" t="e">
        <f t="shared" si="13"/>
        <v>#DIV/0!</v>
      </c>
      <c r="AJ114" s="44" t="e">
        <f t="shared" si="14"/>
        <v>#DIV/0!</v>
      </c>
      <c r="AK114" s="43"/>
      <c r="AL114" s="40"/>
      <c r="AM114" s="40"/>
      <c r="AN114" s="40"/>
      <c r="AO114" s="40"/>
      <c r="AP114" s="40"/>
      <c r="AQ114" s="49"/>
      <c r="AR114" s="41"/>
      <c r="AS114" s="41">
        <v>10</v>
      </c>
      <c r="AT114" s="34">
        <f>(J114*10)/100</f>
        <v>0</v>
      </c>
      <c r="AU114" s="43"/>
      <c r="AV114" s="44">
        <v>0</v>
      </c>
      <c r="AW114" s="46">
        <f t="shared" si="15"/>
        <v>0</v>
      </c>
      <c r="AX114" s="46">
        <f>O114</f>
        <v>0</v>
      </c>
      <c r="AY114" s="43"/>
    </row>
    <row r="115" spans="1:51" ht="15.75" customHeight="1" x14ac:dyDescent="0.25">
      <c r="A115" s="47"/>
      <c r="B115" s="40"/>
      <c r="C115" s="41"/>
      <c r="D115" s="39"/>
      <c r="E115" s="43"/>
      <c r="F115" s="40"/>
      <c r="G115" s="41"/>
      <c r="H115" s="43"/>
      <c r="I115" s="43"/>
      <c r="J115" s="44">
        <v>0</v>
      </c>
      <c r="K115" s="44">
        <v>0</v>
      </c>
      <c r="L115" s="55">
        <v>0</v>
      </c>
      <c r="M115" s="55">
        <v>0</v>
      </c>
      <c r="N115" s="44">
        <v>0</v>
      </c>
      <c r="O115" s="34">
        <f t="shared" si="16"/>
        <v>0</v>
      </c>
      <c r="P115" s="34">
        <f t="shared" si="16"/>
        <v>0</v>
      </c>
      <c r="Q115" s="43"/>
      <c r="R115" s="43"/>
      <c r="S115" s="43"/>
      <c r="T115" s="43"/>
      <c r="U115" s="48"/>
      <c r="V115" s="41"/>
      <c r="W115" s="41"/>
      <c r="X115" s="50"/>
      <c r="Y115" s="34" t="e">
        <f>P115/AA115</f>
        <v>#DIV/0!</v>
      </c>
      <c r="Z115" s="44" t="e">
        <f t="shared" si="9"/>
        <v>#DIV/0!</v>
      </c>
      <c r="AA115" s="44">
        <f t="shared" si="10"/>
        <v>0</v>
      </c>
      <c r="AB115" s="44">
        <v>0</v>
      </c>
      <c r="AC115" s="44">
        <v>0</v>
      </c>
      <c r="AD115" s="44">
        <v>0</v>
      </c>
      <c r="AE115" s="44"/>
      <c r="AF115" s="44" t="e">
        <f t="shared" si="11"/>
        <v>#DIV/0!</v>
      </c>
      <c r="AG115" s="44"/>
      <c r="AH115" s="44" t="e">
        <f t="shared" si="12"/>
        <v>#DIV/0!</v>
      </c>
      <c r="AI115" s="44" t="e">
        <f t="shared" si="13"/>
        <v>#DIV/0!</v>
      </c>
      <c r="AJ115" s="44" t="e">
        <f t="shared" si="14"/>
        <v>#DIV/0!</v>
      </c>
      <c r="AK115" s="43"/>
      <c r="AL115" s="40"/>
      <c r="AM115" s="40"/>
      <c r="AN115" s="40"/>
      <c r="AO115" s="40"/>
      <c r="AP115" s="40"/>
      <c r="AQ115" s="49"/>
      <c r="AR115" s="41"/>
      <c r="AS115" s="41">
        <v>10</v>
      </c>
      <c r="AT115" s="34">
        <f>(J115*10)/100</f>
        <v>0</v>
      </c>
      <c r="AU115" s="43"/>
      <c r="AV115" s="44">
        <v>0</v>
      </c>
      <c r="AW115" s="46">
        <f t="shared" si="15"/>
        <v>0</v>
      </c>
      <c r="AX115" s="46">
        <f>O115</f>
        <v>0</v>
      </c>
      <c r="AY115" s="43"/>
    </row>
    <row r="116" spans="1:51" ht="15.75" customHeight="1" x14ac:dyDescent="0.25">
      <c r="A116" s="47"/>
      <c r="B116" s="40"/>
      <c r="C116" s="41"/>
      <c r="D116" s="39"/>
      <c r="E116" s="43"/>
      <c r="F116" s="40"/>
      <c r="G116" s="41"/>
      <c r="H116" s="43"/>
      <c r="I116" s="43"/>
      <c r="J116" s="44">
        <v>0</v>
      </c>
      <c r="K116" s="44">
        <v>0</v>
      </c>
      <c r="L116" s="55">
        <v>0</v>
      </c>
      <c r="M116" s="55">
        <v>0</v>
      </c>
      <c r="N116" s="44">
        <v>0</v>
      </c>
      <c r="O116" s="34">
        <f t="shared" si="16"/>
        <v>0</v>
      </c>
      <c r="P116" s="34">
        <f t="shared" si="16"/>
        <v>0</v>
      </c>
      <c r="Q116" s="43"/>
      <c r="R116" s="43"/>
      <c r="S116" s="43"/>
      <c r="T116" s="43"/>
      <c r="U116" s="48"/>
      <c r="V116" s="41"/>
      <c r="W116" s="41"/>
      <c r="X116" s="50"/>
      <c r="Y116" s="34" t="e">
        <f>P116/AA116</f>
        <v>#DIV/0!</v>
      </c>
      <c r="Z116" s="44" t="e">
        <f t="shared" si="9"/>
        <v>#DIV/0!</v>
      </c>
      <c r="AA116" s="44">
        <f t="shared" si="10"/>
        <v>0</v>
      </c>
      <c r="AB116" s="44">
        <v>0</v>
      </c>
      <c r="AC116" s="44">
        <v>0</v>
      </c>
      <c r="AD116" s="44">
        <v>0</v>
      </c>
      <c r="AE116" s="44"/>
      <c r="AF116" s="44" t="e">
        <f t="shared" si="11"/>
        <v>#DIV/0!</v>
      </c>
      <c r="AG116" s="44"/>
      <c r="AH116" s="44" t="e">
        <f t="shared" si="12"/>
        <v>#DIV/0!</v>
      </c>
      <c r="AI116" s="44" t="e">
        <f t="shared" si="13"/>
        <v>#DIV/0!</v>
      </c>
      <c r="AJ116" s="44" t="e">
        <f t="shared" si="14"/>
        <v>#DIV/0!</v>
      </c>
      <c r="AK116" s="43"/>
      <c r="AL116" s="40"/>
      <c r="AM116" s="40"/>
      <c r="AN116" s="40"/>
      <c r="AO116" s="40"/>
      <c r="AP116" s="40"/>
      <c r="AQ116" s="49"/>
      <c r="AR116" s="41"/>
      <c r="AS116" s="41">
        <v>10</v>
      </c>
      <c r="AT116" s="34">
        <f>(J116*10)/100</f>
        <v>0</v>
      </c>
      <c r="AU116" s="43"/>
      <c r="AV116" s="44">
        <v>0</v>
      </c>
      <c r="AW116" s="46">
        <f t="shared" si="15"/>
        <v>0</v>
      </c>
      <c r="AX116" s="46">
        <f>O116</f>
        <v>0</v>
      </c>
      <c r="AY116" s="43"/>
    </row>
    <row r="117" spans="1:51" ht="15.75" customHeight="1" x14ac:dyDescent="0.25">
      <c r="A117" s="47"/>
      <c r="B117" s="40"/>
      <c r="C117" s="41"/>
      <c r="D117" s="39"/>
      <c r="E117" s="43"/>
      <c r="F117" s="40"/>
      <c r="G117" s="41"/>
      <c r="H117" s="43"/>
      <c r="I117" s="43"/>
      <c r="J117" s="44">
        <v>0</v>
      </c>
      <c r="K117" s="44">
        <v>0</v>
      </c>
      <c r="L117" s="55">
        <v>0</v>
      </c>
      <c r="M117" s="55">
        <v>0</v>
      </c>
      <c r="N117" s="44">
        <v>0</v>
      </c>
      <c r="O117" s="34">
        <f t="shared" si="16"/>
        <v>0</v>
      </c>
      <c r="P117" s="34">
        <f t="shared" si="16"/>
        <v>0</v>
      </c>
      <c r="Q117" s="43"/>
      <c r="R117" s="43"/>
      <c r="S117" s="43"/>
      <c r="T117" s="43"/>
      <c r="U117" s="48"/>
      <c r="V117" s="41"/>
      <c r="W117" s="41"/>
      <c r="X117" s="50"/>
      <c r="Y117" s="34" t="e">
        <f>P117/AA117</f>
        <v>#DIV/0!</v>
      </c>
      <c r="Z117" s="44" t="e">
        <f t="shared" si="9"/>
        <v>#DIV/0!</v>
      </c>
      <c r="AA117" s="44">
        <f t="shared" si="10"/>
        <v>0</v>
      </c>
      <c r="AB117" s="44">
        <v>0</v>
      </c>
      <c r="AC117" s="44">
        <v>0</v>
      </c>
      <c r="AD117" s="44">
        <v>0</v>
      </c>
      <c r="AE117" s="44"/>
      <c r="AF117" s="44" t="e">
        <f t="shared" si="11"/>
        <v>#DIV/0!</v>
      </c>
      <c r="AG117" s="44"/>
      <c r="AH117" s="44" t="e">
        <f t="shared" si="12"/>
        <v>#DIV/0!</v>
      </c>
      <c r="AI117" s="44" t="e">
        <f t="shared" si="13"/>
        <v>#DIV/0!</v>
      </c>
      <c r="AJ117" s="44" t="e">
        <f t="shared" si="14"/>
        <v>#DIV/0!</v>
      </c>
      <c r="AK117" s="43"/>
      <c r="AL117" s="40"/>
      <c r="AM117" s="40"/>
      <c r="AN117" s="40"/>
      <c r="AO117" s="40"/>
      <c r="AP117" s="40"/>
      <c r="AQ117" s="49"/>
      <c r="AR117" s="41"/>
      <c r="AS117" s="41">
        <v>10</v>
      </c>
      <c r="AT117" s="34">
        <f>(J117*10)/100</f>
        <v>0</v>
      </c>
      <c r="AU117" s="43"/>
      <c r="AV117" s="44">
        <v>0</v>
      </c>
      <c r="AW117" s="46">
        <f t="shared" si="15"/>
        <v>0</v>
      </c>
      <c r="AX117" s="46">
        <f>O117</f>
        <v>0</v>
      </c>
      <c r="AY117" s="43"/>
    </row>
    <row r="118" spans="1:51" ht="15.75" customHeight="1" x14ac:dyDescent="0.25">
      <c r="A118" s="47"/>
      <c r="B118" s="40"/>
      <c r="C118" s="41"/>
      <c r="D118" s="39"/>
      <c r="E118" s="43"/>
      <c r="F118" s="40"/>
      <c r="G118" s="41"/>
      <c r="H118" s="43"/>
      <c r="I118" s="43"/>
      <c r="J118" s="44">
        <v>0</v>
      </c>
      <c r="K118" s="44">
        <v>0</v>
      </c>
      <c r="L118" s="55">
        <v>0</v>
      </c>
      <c r="M118" s="55">
        <v>0</v>
      </c>
      <c r="N118" s="44">
        <v>0</v>
      </c>
      <c r="O118" s="34">
        <f t="shared" si="16"/>
        <v>0</v>
      </c>
      <c r="P118" s="34">
        <f t="shared" si="16"/>
        <v>0</v>
      </c>
      <c r="Q118" s="43"/>
      <c r="R118" s="43"/>
      <c r="S118" s="43"/>
      <c r="T118" s="43"/>
      <c r="U118" s="48"/>
      <c r="V118" s="41"/>
      <c r="W118" s="41"/>
      <c r="X118" s="50"/>
      <c r="Y118" s="34" t="e">
        <f>P118/AA118</f>
        <v>#DIV/0!</v>
      </c>
      <c r="Z118" s="44" t="e">
        <f t="shared" si="9"/>
        <v>#DIV/0!</v>
      </c>
      <c r="AA118" s="44">
        <f t="shared" si="10"/>
        <v>0</v>
      </c>
      <c r="AB118" s="44">
        <v>0</v>
      </c>
      <c r="AC118" s="44">
        <v>0</v>
      </c>
      <c r="AD118" s="44">
        <v>0</v>
      </c>
      <c r="AE118" s="44"/>
      <c r="AF118" s="44" t="e">
        <f t="shared" si="11"/>
        <v>#DIV/0!</v>
      </c>
      <c r="AG118" s="44"/>
      <c r="AH118" s="44" t="e">
        <f t="shared" si="12"/>
        <v>#DIV/0!</v>
      </c>
      <c r="AI118" s="44" t="e">
        <f t="shared" si="13"/>
        <v>#DIV/0!</v>
      </c>
      <c r="AJ118" s="44" t="e">
        <f t="shared" si="14"/>
        <v>#DIV/0!</v>
      </c>
      <c r="AK118" s="43"/>
      <c r="AL118" s="40"/>
      <c r="AM118" s="40"/>
      <c r="AN118" s="40"/>
      <c r="AO118" s="40"/>
      <c r="AP118" s="40"/>
      <c r="AQ118" s="49"/>
      <c r="AR118" s="41"/>
      <c r="AS118" s="41">
        <v>10</v>
      </c>
      <c r="AT118" s="34">
        <f>(J118*10)/100</f>
        <v>0</v>
      </c>
      <c r="AU118" s="43"/>
      <c r="AV118" s="44">
        <v>0</v>
      </c>
      <c r="AW118" s="46">
        <f t="shared" si="15"/>
        <v>0</v>
      </c>
      <c r="AX118" s="46">
        <f>O118</f>
        <v>0</v>
      </c>
      <c r="AY118" s="43"/>
    </row>
    <row r="119" spans="1:51" ht="15.75" customHeight="1" x14ac:dyDescent="0.25">
      <c r="A119" s="47"/>
      <c r="B119" s="40"/>
      <c r="C119" s="41"/>
      <c r="D119" s="39"/>
      <c r="E119" s="43"/>
      <c r="F119" s="40"/>
      <c r="G119" s="41"/>
      <c r="H119" s="43"/>
      <c r="I119" s="43"/>
      <c r="J119" s="44">
        <v>0</v>
      </c>
      <c r="K119" s="44">
        <v>0</v>
      </c>
      <c r="L119" s="55">
        <v>0</v>
      </c>
      <c r="M119" s="55">
        <v>0</v>
      </c>
      <c r="N119" s="44">
        <v>0</v>
      </c>
      <c r="O119" s="34">
        <f t="shared" si="16"/>
        <v>0</v>
      </c>
      <c r="P119" s="34">
        <f t="shared" si="16"/>
        <v>0</v>
      </c>
      <c r="Q119" s="43"/>
      <c r="R119" s="43"/>
      <c r="S119" s="43"/>
      <c r="T119" s="43"/>
      <c r="U119" s="48"/>
      <c r="V119" s="41"/>
      <c r="W119" s="41"/>
      <c r="X119" s="50"/>
      <c r="Y119" s="34" t="e">
        <f>P119/AA119</f>
        <v>#DIV/0!</v>
      </c>
      <c r="Z119" s="44" t="e">
        <f t="shared" si="9"/>
        <v>#DIV/0!</v>
      </c>
      <c r="AA119" s="44">
        <f t="shared" si="10"/>
        <v>0</v>
      </c>
      <c r="AB119" s="44">
        <v>0</v>
      </c>
      <c r="AC119" s="44">
        <v>0</v>
      </c>
      <c r="AD119" s="44">
        <v>0</v>
      </c>
      <c r="AE119" s="44"/>
      <c r="AF119" s="44" t="e">
        <f t="shared" si="11"/>
        <v>#DIV/0!</v>
      </c>
      <c r="AG119" s="44"/>
      <c r="AH119" s="44" t="e">
        <f t="shared" si="12"/>
        <v>#DIV/0!</v>
      </c>
      <c r="AI119" s="44" t="e">
        <f t="shared" si="13"/>
        <v>#DIV/0!</v>
      </c>
      <c r="AJ119" s="44" t="e">
        <f t="shared" si="14"/>
        <v>#DIV/0!</v>
      </c>
      <c r="AK119" s="43"/>
      <c r="AL119" s="40"/>
      <c r="AM119" s="40"/>
      <c r="AN119" s="40"/>
      <c r="AO119" s="40"/>
      <c r="AP119" s="40"/>
      <c r="AQ119" s="49"/>
      <c r="AR119" s="41"/>
      <c r="AS119" s="41">
        <v>10</v>
      </c>
      <c r="AT119" s="34">
        <f>(J119*10)/100</f>
        <v>0</v>
      </c>
      <c r="AU119" s="43"/>
      <c r="AV119" s="44">
        <v>0</v>
      </c>
      <c r="AW119" s="46">
        <f t="shared" si="15"/>
        <v>0</v>
      </c>
      <c r="AX119" s="46">
        <f>O119</f>
        <v>0</v>
      </c>
      <c r="AY119" s="43"/>
    </row>
    <row r="120" spans="1:51" ht="15.75" customHeight="1" x14ac:dyDescent="0.25">
      <c r="A120" s="47"/>
      <c r="B120" s="40"/>
      <c r="C120" s="41"/>
      <c r="D120" s="39"/>
      <c r="E120" s="43"/>
      <c r="F120" s="40"/>
      <c r="G120" s="41"/>
      <c r="H120" s="43"/>
      <c r="I120" s="43"/>
      <c r="J120" s="44">
        <v>0</v>
      </c>
      <c r="K120" s="44">
        <v>0</v>
      </c>
      <c r="L120" s="55">
        <v>0</v>
      </c>
      <c r="M120" s="55">
        <v>0</v>
      </c>
      <c r="N120" s="44">
        <v>0</v>
      </c>
      <c r="O120" s="34">
        <f t="shared" si="16"/>
        <v>0</v>
      </c>
      <c r="P120" s="34">
        <f t="shared" si="16"/>
        <v>0</v>
      </c>
      <c r="Q120" s="43"/>
      <c r="R120" s="43"/>
      <c r="S120" s="43"/>
      <c r="T120" s="43"/>
      <c r="U120" s="48"/>
      <c r="V120" s="41"/>
      <c r="W120" s="41"/>
      <c r="X120" s="50"/>
      <c r="Y120" s="34" t="e">
        <f>P120/AA120</f>
        <v>#DIV/0!</v>
      </c>
      <c r="Z120" s="44" t="e">
        <f t="shared" si="9"/>
        <v>#DIV/0!</v>
      </c>
      <c r="AA120" s="44">
        <f t="shared" si="10"/>
        <v>0</v>
      </c>
      <c r="AB120" s="44">
        <v>0</v>
      </c>
      <c r="AC120" s="44">
        <v>0</v>
      </c>
      <c r="AD120" s="44">
        <v>0</v>
      </c>
      <c r="AE120" s="44"/>
      <c r="AF120" s="44" t="e">
        <f t="shared" si="11"/>
        <v>#DIV/0!</v>
      </c>
      <c r="AG120" s="44"/>
      <c r="AH120" s="44" t="e">
        <f t="shared" si="12"/>
        <v>#DIV/0!</v>
      </c>
      <c r="AI120" s="44" t="e">
        <f t="shared" si="13"/>
        <v>#DIV/0!</v>
      </c>
      <c r="AJ120" s="44" t="e">
        <f t="shared" si="14"/>
        <v>#DIV/0!</v>
      </c>
      <c r="AK120" s="43"/>
      <c r="AL120" s="40"/>
      <c r="AM120" s="40"/>
      <c r="AN120" s="40"/>
      <c r="AO120" s="40"/>
      <c r="AP120" s="40"/>
      <c r="AQ120" s="49"/>
      <c r="AR120" s="41"/>
      <c r="AS120" s="41">
        <v>10</v>
      </c>
      <c r="AT120" s="34">
        <f>(J120*10)/100</f>
        <v>0</v>
      </c>
      <c r="AU120" s="43"/>
      <c r="AV120" s="44">
        <v>0</v>
      </c>
      <c r="AW120" s="46">
        <f t="shared" si="15"/>
        <v>0</v>
      </c>
      <c r="AX120" s="46">
        <f>O120</f>
        <v>0</v>
      </c>
      <c r="AY120" s="43"/>
    </row>
    <row r="121" spans="1:51" ht="15.75" customHeight="1" x14ac:dyDescent="0.25">
      <c r="A121" s="47"/>
      <c r="B121" s="40"/>
      <c r="C121" s="41"/>
      <c r="D121" s="39"/>
      <c r="E121" s="43"/>
      <c r="F121" s="40"/>
      <c r="G121" s="41"/>
      <c r="H121" s="43"/>
      <c r="I121" s="43"/>
      <c r="J121" s="44">
        <v>0</v>
      </c>
      <c r="K121" s="44">
        <v>0</v>
      </c>
      <c r="L121" s="55">
        <v>0</v>
      </c>
      <c r="M121" s="55">
        <v>0</v>
      </c>
      <c r="N121" s="44">
        <v>0</v>
      </c>
      <c r="O121" s="34">
        <f t="shared" si="16"/>
        <v>0</v>
      </c>
      <c r="P121" s="34">
        <f t="shared" si="16"/>
        <v>0</v>
      </c>
      <c r="Q121" s="43"/>
      <c r="R121" s="43"/>
      <c r="S121" s="43"/>
      <c r="T121" s="43"/>
      <c r="U121" s="48"/>
      <c r="V121" s="41"/>
      <c r="W121" s="41"/>
      <c r="X121" s="50"/>
      <c r="Y121" s="34" t="e">
        <f>P121/AA121</f>
        <v>#DIV/0!</v>
      </c>
      <c r="Z121" s="44" t="e">
        <f t="shared" si="9"/>
        <v>#DIV/0!</v>
      </c>
      <c r="AA121" s="44">
        <f t="shared" si="10"/>
        <v>0</v>
      </c>
      <c r="AB121" s="44">
        <v>0</v>
      </c>
      <c r="AC121" s="44">
        <v>0</v>
      </c>
      <c r="AD121" s="44">
        <v>0</v>
      </c>
      <c r="AE121" s="44"/>
      <c r="AF121" s="44" t="e">
        <f t="shared" si="11"/>
        <v>#DIV/0!</v>
      </c>
      <c r="AG121" s="44"/>
      <c r="AH121" s="44" t="e">
        <f t="shared" si="12"/>
        <v>#DIV/0!</v>
      </c>
      <c r="AI121" s="44" t="e">
        <f t="shared" si="13"/>
        <v>#DIV/0!</v>
      </c>
      <c r="AJ121" s="44" t="e">
        <f t="shared" si="14"/>
        <v>#DIV/0!</v>
      </c>
      <c r="AK121" s="43"/>
      <c r="AL121" s="40"/>
      <c r="AM121" s="40"/>
      <c r="AN121" s="40"/>
      <c r="AO121" s="40"/>
      <c r="AP121" s="40"/>
      <c r="AQ121" s="49"/>
      <c r="AR121" s="41"/>
      <c r="AS121" s="41">
        <v>10</v>
      </c>
      <c r="AT121" s="34">
        <f>(J121*10)/100</f>
        <v>0</v>
      </c>
      <c r="AU121" s="43"/>
      <c r="AV121" s="44">
        <v>0</v>
      </c>
      <c r="AW121" s="46">
        <f t="shared" si="15"/>
        <v>0</v>
      </c>
      <c r="AX121" s="46">
        <f>O121</f>
        <v>0</v>
      </c>
      <c r="AY121" s="43"/>
    </row>
    <row r="122" spans="1:51" ht="15.75" customHeight="1" x14ac:dyDescent="0.25">
      <c r="A122" s="47"/>
      <c r="B122" s="40"/>
      <c r="C122" s="41"/>
      <c r="D122" s="39"/>
      <c r="E122" s="43"/>
      <c r="F122" s="40"/>
      <c r="G122" s="41"/>
      <c r="H122" s="43"/>
      <c r="I122" s="43"/>
      <c r="J122" s="44">
        <v>0</v>
      </c>
      <c r="K122" s="44">
        <v>0</v>
      </c>
      <c r="L122" s="55">
        <v>0</v>
      </c>
      <c r="M122" s="55">
        <v>0</v>
      </c>
      <c r="N122" s="44">
        <v>0</v>
      </c>
      <c r="O122" s="34">
        <f t="shared" si="16"/>
        <v>0</v>
      </c>
      <c r="P122" s="34">
        <f t="shared" si="16"/>
        <v>0</v>
      </c>
      <c r="Q122" s="43"/>
      <c r="R122" s="43"/>
      <c r="S122" s="43"/>
      <c r="T122" s="43"/>
      <c r="U122" s="48"/>
      <c r="V122" s="41"/>
      <c r="W122" s="41"/>
      <c r="X122" s="50"/>
      <c r="Y122" s="34" t="e">
        <f>P122/AA122</f>
        <v>#DIV/0!</v>
      </c>
      <c r="Z122" s="44" t="e">
        <f t="shared" si="9"/>
        <v>#DIV/0!</v>
      </c>
      <c r="AA122" s="44">
        <f t="shared" si="10"/>
        <v>0</v>
      </c>
      <c r="AB122" s="44">
        <v>0</v>
      </c>
      <c r="AC122" s="44">
        <v>0</v>
      </c>
      <c r="AD122" s="44">
        <v>0</v>
      </c>
      <c r="AE122" s="44"/>
      <c r="AF122" s="44" t="e">
        <f t="shared" si="11"/>
        <v>#DIV/0!</v>
      </c>
      <c r="AG122" s="44"/>
      <c r="AH122" s="44" t="e">
        <f t="shared" si="12"/>
        <v>#DIV/0!</v>
      </c>
      <c r="AI122" s="44" t="e">
        <f t="shared" si="13"/>
        <v>#DIV/0!</v>
      </c>
      <c r="AJ122" s="44" t="e">
        <f t="shared" si="14"/>
        <v>#DIV/0!</v>
      </c>
      <c r="AK122" s="43"/>
      <c r="AL122" s="40"/>
      <c r="AM122" s="40"/>
      <c r="AN122" s="40"/>
      <c r="AO122" s="40"/>
      <c r="AP122" s="40"/>
      <c r="AQ122" s="49"/>
      <c r="AR122" s="41"/>
      <c r="AS122" s="41">
        <v>10</v>
      </c>
      <c r="AT122" s="34">
        <f>(J122*10)/100</f>
        <v>0</v>
      </c>
      <c r="AU122" s="43"/>
      <c r="AV122" s="44">
        <v>0</v>
      </c>
      <c r="AW122" s="46">
        <f t="shared" si="15"/>
        <v>0</v>
      </c>
      <c r="AX122" s="46">
        <f>O122</f>
        <v>0</v>
      </c>
      <c r="AY122" s="43"/>
    </row>
    <row r="123" spans="1:51" ht="15.75" customHeight="1" x14ac:dyDescent="0.25">
      <c r="A123" s="47"/>
      <c r="B123" s="40"/>
      <c r="C123" s="41"/>
      <c r="D123" s="39"/>
      <c r="E123" s="43"/>
      <c r="F123" s="40"/>
      <c r="G123" s="41"/>
      <c r="H123" s="43"/>
      <c r="I123" s="43"/>
      <c r="J123" s="44">
        <v>0</v>
      </c>
      <c r="K123" s="44">
        <v>0</v>
      </c>
      <c r="L123" s="55">
        <v>0</v>
      </c>
      <c r="M123" s="55">
        <v>0</v>
      </c>
      <c r="N123" s="44">
        <v>0</v>
      </c>
      <c r="O123" s="34">
        <f t="shared" si="16"/>
        <v>0</v>
      </c>
      <c r="P123" s="34">
        <f t="shared" si="16"/>
        <v>0</v>
      </c>
      <c r="Q123" s="43"/>
      <c r="R123" s="43"/>
      <c r="S123" s="43"/>
      <c r="T123" s="43"/>
      <c r="U123" s="48"/>
      <c r="V123" s="41"/>
      <c r="W123" s="41"/>
      <c r="X123" s="50"/>
      <c r="Y123" s="34" t="e">
        <f>P123/AA123</f>
        <v>#DIV/0!</v>
      </c>
      <c r="Z123" s="44" t="e">
        <f t="shared" si="9"/>
        <v>#DIV/0!</v>
      </c>
      <c r="AA123" s="44">
        <f t="shared" si="10"/>
        <v>0</v>
      </c>
      <c r="AB123" s="44">
        <v>0</v>
      </c>
      <c r="AC123" s="44">
        <v>0</v>
      </c>
      <c r="AD123" s="44">
        <v>0</v>
      </c>
      <c r="AE123" s="44"/>
      <c r="AF123" s="44" t="e">
        <f t="shared" si="11"/>
        <v>#DIV/0!</v>
      </c>
      <c r="AG123" s="44"/>
      <c r="AH123" s="44" t="e">
        <f t="shared" si="12"/>
        <v>#DIV/0!</v>
      </c>
      <c r="AI123" s="44" t="e">
        <f t="shared" si="13"/>
        <v>#DIV/0!</v>
      </c>
      <c r="AJ123" s="44" t="e">
        <f t="shared" si="14"/>
        <v>#DIV/0!</v>
      </c>
      <c r="AK123" s="43"/>
      <c r="AL123" s="40"/>
      <c r="AM123" s="40"/>
      <c r="AN123" s="40"/>
      <c r="AO123" s="40"/>
      <c r="AP123" s="40"/>
      <c r="AQ123" s="49"/>
      <c r="AR123" s="41"/>
      <c r="AS123" s="41">
        <v>10</v>
      </c>
      <c r="AT123" s="34">
        <f>(J123*10)/100</f>
        <v>0</v>
      </c>
      <c r="AU123" s="43"/>
      <c r="AV123" s="44">
        <v>0</v>
      </c>
      <c r="AW123" s="46">
        <f t="shared" si="15"/>
        <v>0</v>
      </c>
      <c r="AX123" s="46">
        <f>O123</f>
        <v>0</v>
      </c>
      <c r="AY123" s="43"/>
    </row>
    <row r="124" spans="1:51" ht="15.75" customHeight="1" x14ac:dyDescent="0.25">
      <c r="A124" s="47"/>
      <c r="B124" s="40"/>
      <c r="C124" s="41"/>
      <c r="D124" s="39"/>
      <c r="E124" s="43"/>
      <c r="F124" s="40"/>
      <c r="G124" s="41"/>
      <c r="H124" s="43"/>
      <c r="I124" s="43"/>
      <c r="J124" s="44">
        <v>0</v>
      </c>
      <c r="K124" s="44">
        <v>0</v>
      </c>
      <c r="L124" s="55">
        <v>0</v>
      </c>
      <c r="M124" s="55">
        <v>0</v>
      </c>
      <c r="N124" s="44">
        <v>0</v>
      </c>
      <c r="O124" s="34">
        <f t="shared" si="16"/>
        <v>0</v>
      </c>
      <c r="P124" s="34">
        <f t="shared" si="16"/>
        <v>0</v>
      </c>
      <c r="Q124" s="43"/>
      <c r="R124" s="43"/>
      <c r="S124" s="43"/>
      <c r="T124" s="43"/>
      <c r="U124" s="48"/>
      <c r="V124" s="41"/>
      <c r="W124" s="41"/>
      <c r="X124" s="50"/>
      <c r="Y124" s="34" t="e">
        <f>P124/AA124</f>
        <v>#DIV/0!</v>
      </c>
      <c r="Z124" s="44" t="e">
        <f t="shared" si="9"/>
        <v>#DIV/0!</v>
      </c>
      <c r="AA124" s="44">
        <f t="shared" si="10"/>
        <v>0</v>
      </c>
      <c r="AB124" s="44">
        <v>0</v>
      </c>
      <c r="AC124" s="44">
        <v>0</v>
      </c>
      <c r="AD124" s="44">
        <v>0</v>
      </c>
      <c r="AE124" s="44"/>
      <c r="AF124" s="44" t="e">
        <f t="shared" si="11"/>
        <v>#DIV/0!</v>
      </c>
      <c r="AG124" s="44"/>
      <c r="AH124" s="44" t="e">
        <f t="shared" si="12"/>
        <v>#DIV/0!</v>
      </c>
      <c r="AI124" s="44" t="e">
        <f t="shared" si="13"/>
        <v>#DIV/0!</v>
      </c>
      <c r="AJ124" s="44" t="e">
        <f t="shared" si="14"/>
        <v>#DIV/0!</v>
      </c>
      <c r="AK124" s="43"/>
      <c r="AL124" s="40"/>
      <c r="AM124" s="40"/>
      <c r="AN124" s="40"/>
      <c r="AO124" s="40"/>
      <c r="AP124" s="40"/>
      <c r="AQ124" s="49"/>
      <c r="AR124" s="41"/>
      <c r="AS124" s="41">
        <v>10</v>
      </c>
      <c r="AT124" s="34">
        <f>(J124*10)/100</f>
        <v>0</v>
      </c>
      <c r="AU124" s="43"/>
      <c r="AV124" s="44">
        <v>0</v>
      </c>
      <c r="AW124" s="46">
        <f t="shared" si="15"/>
        <v>0</v>
      </c>
      <c r="AX124" s="46">
        <f>O124</f>
        <v>0</v>
      </c>
      <c r="AY124" s="43"/>
    </row>
    <row r="125" spans="1:51" ht="15.75" customHeight="1" x14ac:dyDescent="0.25">
      <c r="A125" s="47"/>
      <c r="B125" s="40"/>
      <c r="C125" s="41"/>
      <c r="D125" s="39"/>
      <c r="E125" s="43"/>
      <c r="F125" s="40"/>
      <c r="G125" s="41"/>
      <c r="H125" s="43"/>
      <c r="I125" s="43"/>
      <c r="J125" s="44">
        <v>0</v>
      </c>
      <c r="K125" s="44">
        <v>0</v>
      </c>
      <c r="L125" s="55">
        <v>0</v>
      </c>
      <c r="M125" s="55">
        <v>0</v>
      </c>
      <c r="N125" s="44">
        <v>0</v>
      </c>
      <c r="O125" s="34">
        <f t="shared" si="16"/>
        <v>0</v>
      </c>
      <c r="P125" s="34">
        <f t="shared" si="16"/>
        <v>0</v>
      </c>
      <c r="Q125" s="43"/>
      <c r="R125" s="43"/>
      <c r="S125" s="43"/>
      <c r="T125" s="43"/>
      <c r="U125" s="48"/>
      <c r="V125" s="41"/>
      <c r="W125" s="41"/>
      <c r="X125" s="50"/>
      <c r="Y125" s="34" t="e">
        <f>P125/AA125</f>
        <v>#DIV/0!</v>
      </c>
      <c r="Z125" s="44" t="e">
        <f t="shared" si="9"/>
        <v>#DIV/0!</v>
      </c>
      <c r="AA125" s="44">
        <f t="shared" si="10"/>
        <v>0</v>
      </c>
      <c r="AB125" s="44">
        <v>0</v>
      </c>
      <c r="AC125" s="44">
        <v>0</v>
      </c>
      <c r="AD125" s="44">
        <v>0</v>
      </c>
      <c r="AE125" s="44"/>
      <c r="AF125" s="44" t="e">
        <f t="shared" si="11"/>
        <v>#DIV/0!</v>
      </c>
      <c r="AG125" s="44"/>
      <c r="AH125" s="44" t="e">
        <f t="shared" si="12"/>
        <v>#DIV/0!</v>
      </c>
      <c r="AI125" s="44" t="e">
        <f t="shared" si="13"/>
        <v>#DIV/0!</v>
      </c>
      <c r="AJ125" s="44" t="e">
        <f t="shared" si="14"/>
        <v>#DIV/0!</v>
      </c>
      <c r="AK125" s="43"/>
      <c r="AL125" s="40"/>
      <c r="AM125" s="40"/>
      <c r="AN125" s="40"/>
      <c r="AO125" s="40"/>
      <c r="AP125" s="40"/>
      <c r="AQ125" s="49"/>
      <c r="AR125" s="41"/>
      <c r="AS125" s="41">
        <v>10</v>
      </c>
      <c r="AT125" s="34">
        <f>(J125*10)/100</f>
        <v>0</v>
      </c>
      <c r="AU125" s="43"/>
      <c r="AV125" s="44">
        <v>0</v>
      </c>
      <c r="AW125" s="46">
        <f t="shared" si="15"/>
        <v>0</v>
      </c>
      <c r="AX125" s="46">
        <f>O125</f>
        <v>0</v>
      </c>
      <c r="AY125" s="43"/>
    </row>
    <row r="126" spans="1:51" ht="15.75" customHeight="1" x14ac:dyDescent="0.25">
      <c r="A126" s="47"/>
      <c r="B126" s="40"/>
      <c r="C126" s="41"/>
      <c r="D126" s="39"/>
      <c r="E126" s="43"/>
      <c r="F126" s="40"/>
      <c r="G126" s="41"/>
      <c r="H126" s="43"/>
      <c r="I126" s="43"/>
      <c r="J126" s="44">
        <v>0</v>
      </c>
      <c r="K126" s="44">
        <v>0</v>
      </c>
      <c r="L126" s="55">
        <v>0</v>
      </c>
      <c r="M126" s="55">
        <v>0</v>
      </c>
      <c r="N126" s="44">
        <v>0</v>
      </c>
      <c r="O126" s="34">
        <f t="shared" si="16"/>
        <v>0</v>
      </c>
      <c r="P126" s="34">
        <f t="shared" si="16"/>
        <v>0</v>
      </c>
      <c r="Q126" s="43"/>
      <c r="R126" s="43"/>
      <c r="S126" s="43"/>
      <c r="T126" s="43"/>
      <c r="U126" s="48"/>
      <c r="V126" s="41"/>
      <c r="W126" s="41"/>
      <c r="X126" s="50"/>
      <c r="Y126" s="34" t="e">
        <f>P126/AA126</f>
        <v>#DIV/0!</v>
      </c>
      <c r="Z126" s="44" t="e">
        <f t="shared" si="9"/>
        <v>#DIV/0!</v>
      </c>
      <c r="AA126" s="44">
        <f t="shared" si="10"/>
        <v>0</v>
      </c>
      <c r="AB126" s="44">
        <v>0</v>
      </c>
      <c r="AC126" s="44">
        <v>0</v>
      </c>
      <c r="AD126" s="44">
        <v>0</v>
      </c>
      <c r="AE126" s="44"/>
      <c r="AF126" s="44" t="e">
        <f t="shared" si="11"/>
        <v>#DIV/0!</v>
      </c>
      <c r="AG126" s="44"/>
      <c r="AH126" s="44" t="e">
        <f t="shared" si="12"/>
        <v>#DIV/0!</v>
      </c>
      <c r="AI126" s="44" t="e">
        <f t="shared" si="13"/>
        <v>#DIV/0!</v>
      </c>
      <c r="AJ126" s="44" t="e">
        <f t="shared" si="14"/>
        <v>#DIV/0!</v>
      </c>
      <c r="AK126" s="43"/>
      <c r="AL126" s="40"/>
      <c r="AM126" s="40"/>
      <c r="AN126" s="40"/>
      <c r="AO126" s="40"/>
      <c r="AP126" s="40"/>
      <c r="AQ126" s="49"/>
      <c r="AR126" s="41"/>
      <c r="AS126" s="41">
        <v>10</v>
      </c>
      <c r="AT126" s="34">
        <f>(J126*10)/100</f>
        <v>0</v>
      </c>
      <c r="AU126" s="43"/>
      <c r="AV126" s="44">
        <v>0</v>
      </c>
      <c r="AW126" s="46">
        <f t="shared" si="15"/>
        <v>0</v>
      </c>
      <c r="AX126" s="46">
        <f>O126</f>
        <v>0</v>
      </c>
      <c r="AY126" s="43"/>
    </row>
    <row r="127" spans="1:51" ht="15.75" customHeight="1" x14ac:dyDescent="0.25">
      <c r="A127" s="47"/>
      <c r="B127" s="40"/>
      <c r="C127" s="41"/>
      <c r="D127" s="39"/>
      <c r="E127" s="43"/>
      <c r="F127" s="40"/>
      <c r="G127" s="41"/>
      <c r="H127" s="43"/>
      <c r="I127" s="43"/>
      <c r="J127" s="44">
        <v>0</v>
      </c>
      <c r="K127" s="44">
        <v>0</v>
      </c>
      <c r="L127" s="55">
        <v>0</v>
      </c>
      <c r="M127" s="55">
        <v>0</v>
      </c>
      <c r="N127" s="44">
        <v>0</v>
      </c>
      <c r="O127" s="34">
        <f t="shared" si="16"/>
        <v>0</v>
      </c>
      <c r="P127" s="34">
        <f t="shared" si="16"/>
        <v>0</v>
      </c>
      <c r="Q127" s="43"/>
      <c r="R127" s="43"/>
      <c r="S127" s="43"/>
      <c r="T127" s="43"/>
      <c r="U127" s="48"/>
      <c r="V127" s="41"/>
      <c r="W127" s="41"/>
      <c r="X127" s="50"/>
      <c r="Y127" s="34" t="e">
        <f>P127/AA127</f>
        <v>#DIV/0!</v>
      </c>
      <c r="Z127" s="44" t="e">
        <f t="shared" si="9"/>
        <v>#DIV/0!</v>
      </c>
      <c r="AA127" s="44">
        <f t="shared" si="10"/>
        <v>0</v>
      </c>
      <c r="AB127" s="44">
        <v>0</v>
      </c>
      <c r="AC127" s="44">
        <v>0</v>
      </c>
      <c r="AD127" s="44">
        <v>0</v>
      </c>
      <c r="AE127" s="44"/>
      <c r="AF127" s="44" t="e">
        <f t="shared" si="11"/>
        <v>#DIV/0!</v>
      </c>
      <c r="AG127" s="44"/>
      <c r="AH127" s="44" t="e">
        <f t="shared" si="12"/>
        <v>#DIV/0!</v>
      </c>
      <c r="AI127" s="44" t="e">
        <f t="shared" si="13"/>
        <v>#DIV/0!</v>
      </c>
      <c r="AJ127" s="44" t="e">
        <f t="shared" si="14"/>
        <v>#DIV/0!</v>
      </c>
      <c r="AK127" s="43"/>
      <c r="AL127" s="40"/>
      <c r="AM127" s="40"/>
      <c r="AN127" s="40"/>
      <c r="AO127" s="40"/>
      <c r="AP127" s="40"/>
      <c r="AQ127" s="49"/>
      <c r="AR127" s="41"/>
      <c r="AS127" s="41">
        <v>10</v>
      </c>
      <c r="AT127" s="34">
        <f>(J127*10)/100</f>
        <v>0</v>
      </c>
      <c r="AU127" s="43"/>
      <c r="AV127" s="44">
        <v>0</v>
      </c>
      <c r="AW127" s="46">
        <f t="shared" si="15"/>
        <v>0</v>
      </c>
      <c r="AX127" s="46">
        <f>O127</f>
        <v>0</v>
      </c>
      <c r="AY127" s="43"/>
    </row>
    <row r="128" spans="1:51" ht="15.75" customHeight="1" x14ac:dyDescent="0.25">
      <c r="A128" s="47"/>
      <c r="B128" s="40"/>
      <c r="C128" s="41"/>
      <c r="D128" s="39"/>
      <c r="E128" s="43"/>
      <c r="F128" s="40"/>
      <c r="G128" s="41"/>
      <c r="H128" s="43"/>
      <c r="I128" s="43"/>
      <c r="J128" s="44">
        <v>0</v>
      </c>
      <c r="K128" s="44">
        <v>0</v>
      </c>
      <c r="L128" s="55">
        <v>0</v>
      </c>
      <c r="M128" s="55">
        <v>0</v>
      </c>
      <c r="N128" s="44">
        <v>0</v>
      </c>
      <c r="O128" s="34">
        <f t="shared" si="16"/>
        <v>0</v>
      </c>
      <c r="P128" s="34">
        <f t="shared" si="16"/>
        <v>0</v>
      </c>
      <c r="Q128" s="43"/>
      <c r="R128" s="43"/>
      <c r="S128" s="43"/>
      <c r="T128" s="43"/>
      <c r="U128" s="48"/>
      <c r="V128" s="41"/>
      <c r="W128" s="41"/>
      <c r="X128" s="50"/>
      <c r="Y128" s="34" t="e">
        <f>P128/AA128</f>
        <v>#DIV/0!</v>
      </c>
      <c r="Z128" s="44" t="e">
        <f t="shared" si="9"/>
        <v>#DIV/0!</v>
      </c>
      <c r="AA128" s="44">
        <f t="shared" si="10"/>
        <v>0</v>
      </c>
      <c r="AB128" s="44">
        <v>0</v>
      </c>
      <c r="AC128" s="44">
        <v>0</v>
      </c>
      <c r="AD128" s="44">
        <v>0</v>
      </c>
      <c r="AE128" s="44"/>
      <c r="AF128" s="44" t="e">
        <f t="shared" si="11"/>
        <v>#DIV/0!</v>
      </c>
      <c r="AG128" s="44"/>
      <c r="AH128" s="44" t="e">
        <f t="shared" si="12"/>
        <v>#DIV/0!</v>
      </c>
      <c r="AI128" s="44" t="e">
        <f t="shared" si="13"/>
        <v>#DIV/0!</v>
      </c>
      <c r="AJ128" s="44" t="e">
        <f t="shared" si="14"/>
        <v>#DIV/0!</v>
      </c>
      <c r="AK128" s="43"/>
      <c r="AL128" s="40"/>
      <c r="AM128" s="40"/>
      <c r="AN128" s="40"/>
      <c r="AO128" s="40"/>
      <c r="AP128" s="40"/>
      <c r="AQ128" s="49"/>
      <c r="AR128" s="41"/>
      <c r="AS128" s="41">
        <v>10</v>
      </c>
      <c r="AT128" s="34">
        <f>(J128*10)/100</f>
        <v>0</v>
      </c>
      <c r="AU128" s="43"/>
      <c r="AV128" s="44">
        <v>0</v>
      </c>
      <c r="AW128" s="46">
        <f t="shared" si="15"/>
        <v>0</v>
      </c>
      <c r="AX128" s="46">
        <f>O128</f>
        <v>0</v>
      </c>
      <c r="AY128" s="43"/>
    </row>
    <row r="129" spans="1:51" ht="15.75" customHeight="1" x14ac:dyDescent="0.25">
      <c r="A129" s="47"/>
      <c r="B129" s="40"/>
      <c r="C129" s="41"/>
      <c r="D129" s="39"/>
      <c r="E129" s="43"/>
      <c r="F129" s="40"/>
      <c r="G129" s="41"/>
      <c r="H129" s="43"/>
      <c r="I129" s="43"/>
      <c r="J129" s="44">
        <v>0</v>
      </c>
      <c r="K129" s="44">
        <v>0</v>
      </c>
      <c r="L129" s="55">
        <v>0</v>
      </c>
      <c r="M129" s="55">
        <v>0</v>
      </c>
      <c r="N129" s="44">
        <v>0</v>
      </c>
      <c r="O129" s="34">
        <f t="shared" si="16"/>
        <v>0</v>
      </c>
      <c r="P129" s="34">
        <f t="shared" si="16"/>
        <v>0</v>
      </c>
      <c r="Q129" s="43"/>
      <c r="R129" s="43"/>
      <c r="S129" s="43"/>
      <c r="T129" s="43"/>
      <c r="U129" s="48"/>
      <c r="V129" s="41"/>
      <c r="W129" s="41"/>
      <c r="X129" s="50"/>
      <c r="Y129" s="34" t="e">
        <f>P129/AA129</f>
        <v>#DIV/0!</v>
      </c>
      <c r="Z129" s="44" t="e">
        <f t="shared" si="9"/>
        <v>#DIV/0!</v>
      </c>
      <c r="AA129" s="44">
        <f t="shared" si="10"/>
        <v>0</v>
      </c>
      <c r="AB129" s="44">
        <v>0</v>
      </c>
      <c r="AC129" s="44">
        <v>0</v>
      </c>
      <c r="AD129" s="44">
        <v>0</v>
      </c>
      <c r="AE129" s="44"/>
      <c r="AF129" s="44" t="e">
        <f t="shared" si="11"/>
        <v>#DIV/0!</v>
      </c>
      <c r="AG129" s="44"/>
      <c r="AH129" s="44" t="e">
        <f t="shared" si="12"/>
        <v>#DIV/0!</v>
      </c>
      <c r="AI129" s="44" t="e">
        <f t="shared" si="13"/>
        <v>#DIV/0!</v>
      </c>
      <c r="AJ129" s="44" t="e">
        <f t="shared" si="14"/>
        <v>#DIV/0!</v>
      </c>
      <c r="AK129" s="43"/>
      <c r="AL129" s="40"/>
      <c r="AM129" s="40"/>
      <c r="AN129" s="40"/>
      <c r="AO129" s="40"/>
      <c r="AP129" s="40"/>
      <c r="AQ129" s="49"/>
      <c r="AR129" s="41"/>
      <c r="AS129" s="41">
        <v>10</v>
      </c>
      <c r="AT129" s="34">
        <f>(J129*10)/100</f>
        <v>0</v>
      </c>
      <c r="AU129" s="43"/>
      <c r="AV129" s="44">
        <v>0</v>
      </c>
      <c r="AW129" s="46">
        <f t="shared" si="15"/>
        <v>0</v>
      </c>
      <c r="AX129" s="46">
        <f>O129</f>
        <v>0</v>
      </c>
      <c r="AY129" s="43"/>
    </row>
    <row r="130" spans="1:51" ht="15.75" customHeight="1" x14ac:dyDescent="0.25">
      <c r="A130" s="47"/>
      <c r="B130" s="40"/>
      <c r="C130" s="41"/>
      <c r="D130" s="39"/>
      <c r="E130" s="43"/>
      <c r="F130" s="40"/>
      <c r="G130" s="41"/>
      <c r="H130" s="43"/>
      <c r="I130" s="43"/>
      <c r="J130" s="44">
        <v>0</v>
      </c>
      <c r="K130" s="44">
        <v>0</v>
      </c>
      <c r="L130" s="55">
        <v>0</v>
      </c>
      <c r="M130" s="55">
        <v>0</v>
      </c>
      <c r="N130" s="44">
        <v>0</v>
      </c>
      <c r="O130" s="34">
        <f t="shared" si="16"/>
        <v>0</v>
      </c>
      <c r="P130" s="34">
        <f t="shared" si="16"/>
        <v>0</v>
      </c>
      <c r="Q130" s="43"/>
      <c r="R130" s="43"/>
      <c r="S130" s="43"/>
      <c r="T130" s="43"/>
      <c r="U130" s="48"/>
      <c r="V130" s="41"/>
      <c r="W130" s="41"/>
      <c r="X130" s="50"/>
      <c r="Y130" s="34" t="e">
        <f>P130/AA130</f>
        <v>#DIV/0!</v>
      </c>
      <c r="Z130" s="44" t="e">
        <f t="shared" si="9"/>
        <v>#DIV/0!</v>
      </c>
      <c r="AA130" s="44">
        <f t="shared" si="10"/>
        <v>0</v>
      </c>
      <c r="AB130" s="44">
        <v>0</v>
      </c>
      <c r="AC130" s="44">
        <v>0</v>
      </c>
      <c r="AD130" s="44">
        <v>0</v>
      </c>
      <c r="AE130" s="44"/>
      <c r="AF130" s="44" t="e">
        <f t="shared" si="11"/>
        <v>#DIV/0!</v>
      </c>
      <c r="AG130" s="44"/>
      <c r="AH130" s="44" t="e">
        <f t="shared" si="12"/>
        <v>#DIV/0!</v>
      </c>
      <c r="AI130" s="44" t="e">
        <f t="shared" si="13"/>
        <v>#DIV/0!</v>
      </c>
      <c r="AJ130" s="44" t="e">
        <f t="shared" si="14"/>
        <v>#DIV/0!</v>
      </c>
      <c r="AK130" s="43"/>
      <c r="AL130" s="40"/>
      <c r="AM130" s="40"/>
      <c r="AN130" s="40"/>
      <c r="AO130" s="40"/>
      <c r="AP130" s="40"/>
      <c r="AQ130" s="49"/>
      <c r="AR130" s="41"/>
      <c r="AS130" s="41">
        <v>10</v>
      </c>
      <c r="AT130" s="34">
        <f>(J130*10)/100</f>
        <v>0</v>
      </c>
      <c r="AU130" s="43"/>
      <c r="AV130" s="44">
        <v>0</v>
      </c>
      <c r="AW130" s="46">
        <f t="shared" si="15"/>
        <v>0</v>
      </c>
      <c r="AX130" s="46">
        <f>O130</f>
        <v>0</v>
      </c>
      <c r="AY130" s="43"/>
    </row>
    <row r="131" spans="1:51" ht="15.75" customHeight="1" x14ac:dyDescent="0.25">
      <c r="A131" s="47"/>
      <c r="B131" s="40"/>
      <c r="C131" s="41"/>
      <c r="D131" s="39"/>
      <c r="E131" s="43"/>
      <c r="F131" s="40"/>
      <c r="G131" s="41"/>
      <c r="H131" s="43"/>
      <c r="I131" s="43"/>
      <c r="J131" s="44">
        <v>0</v>
      </c>
      <c r="K131" s="44">
        <v>0</v>
      </c>
      <c r="L131" s="55">
        <v>0</v>
      </c>
      <c r="M131" s="55">
        <v>0</v>
      </c>
      <c r="N131" s="44">
        <v>0</v>
      </c>
      <c r="O131" s="34">
        <f t="shared" si="16"/>
        <v>0</v>
      </c>
      <c r="P131" s="34">
        <f t="shared" si="16"/>
        <v>0</v>
      </c>
      <c r="Q131" s="43"/>
      <c r="R131" s="43"/>
      <c r="S131" s="43"/>
      <c r="T131" s="43"/>
      <c r="U131" s="48"/>
      <c r="V131" s="41"/>
      <c r="W131" s="41"/>
      <c r="X131" s="50"/>
      <c r="Y131" s="34" t="e">
        <f>P131/AA131</f>
        <v>#DIV/0!</v>
      </c>
      <c r="Z131" s="44" t="e">
        <f t="shared" ref="Z131:Z194" si="17">Y131*X131</f>
        <v>#DIV/0!</v>
      </c>
      <c r="AA131" s="44">
        <f t="shared" ref="AA131:AA194" si="18">AB131+AC131+AD131</f>
        <v>0</v>
      </c>
      <c r="AB131" s="44">
        <v>0</v>
      </c>
      <c r="AC131" s="44">
        <v>0</v>
      </c>
      <c r="AD131" s="44">
        <v>0</v>
      </c>
      <c r="AE131" s="44"/>
      <c r="AF131" s="44" t="e">
        <f t="shared" ref="AF131:AF194" si="19">Y131*AE131</f>
        <v>#DIV/0!</v>
      </c>
      <c r="AG131" s="44"/>
      <c r="AH131" s="44" t="e">
        <f t="shared" ref="AH131:AH194" si="20">Y131*AG131</f>
        <v>#DIV/0!</v>
      </c>
      <c r="AI131" s="44" t="e">
        <f t="shared" ref="AI131:AI194" si="21">AA131/X131</f>
        <v>#DIV/0!</v>
      </c>
      <c r="AJ131" s="44" t="e">
        <f t="shared" ref="AJ131:AJ194" si="22">_xlfn.CEILING.MATH(AI131)</f>
        <v>#DIV/0!</v>
      </c>
      <c r="AK131" s="43"/>
      <c r="AL131" s="40"/>
      <c r="AM131" s="40"/>
      <c r="AN131" s="40"/>
      <c r="AO131" s="40"/>
      <c r="AP131" s="40"/>
      <c r="AQ131" s="49"/>
      <c r="AR131" s="41"/>
      <c r="AS131" s="41">
        <v>10</v>
      </c>
      <c r="AT131" s="34">
        <f>(J131*10)/100</f>
        <v>0</v>
      </c>
      <c r="AU131" s="43"/>
      <c r="AV131" s="44">
        <v>0</v>
      </c>
      <c r="AW131" s="46">
        <f t="shared" ref="AW131:AW194" si="23">AX131-AV131</f>
        <v>0</v>
      </c>
      <c r="AX131" s="46">
        <f>O131</f>
        <v>0</v>
      </c>
      <c r="AY131" s="43"/>
    </row>
    <row r="132" spans="1:51" ht="15.75" customHeight="1" x14ac:dyDescent="0.25">
      <c r="A132" s="47"/>
      <c r="B132" s="40"/>
      <c r="C132" s="41"/>
      <c r="D132" s="39"/>
      <c r="E132" s="43"/>
      <c r="F132" s="40"/>
      <c r="G132" s="41"/>
      <c r="H132" s="43"/>
      <c r="I132" s="43"/>
      <c r="J132" s="44">
        <v>0</v>
      </c>
      <c r="K132" s="44">
        <v>0</v>
      </c>
      <c r="L132" s="55">
        <v>0</v>
      </c>
      <c r="M132" s="55">
        <v>0</v>
      </c>
      <c r="N132" s="44">
        <v>0</v>
      </c>
      <c r="O132" s="34">
        <f t="shared" si="16"/>
        <v>0</v>
      </c>
      <c r="P132" s="34">
        <f t="shared" si="16"/>
        <v>0</v>
      </c>
      <c r="Q132" s="43"/>
      <c r="R132" s="43"/>
      <c r="S132" s="43"/>
      <c r="T132" s="43"/>
      <c r="U132" s="48"/>
      <c r="V132" s="41"/>
      <c r="W132" s="41"/>
      <c r="X132" s="50"/>
      <c r="Y132" s="34" t="e">
        <f>P132/AA132</f>
        <v>#DIV/0!</v>
      </c>
      <c r="Z132" s="44" t="e">
        <f t="shared" si="17"/>
        <v>#DIV/0!</v>
      </c>
      <c r="AA132" s="44">
        <f t="shared" si="18"/>
        <v>0</v>
      </c>
      <c r="AB132" s="44">
        <v>0</v>
      </c>
      <c r="AC132" s="44">
        <v>0</v>
      </c>
      <c r="AD132" s="44">
        <v>0</v>
      </c>
      <c r="AE132" s="44"/>
      <c r="AF132" s="44" t="e">
        <f t="shared" si="19"/>
        <v>#DIV/0!</v>
      </c>
      <c r="AG132" s="44"/>
      <c r="AH132" s="44" t="e">
        <f t="shared" si="20"/>
        <v>#DIV/0!</v>
      </c>
      <c r="AI132" s="44" t="e">
        <f t="shared" si="21"/>
        <v>#DIV/0!</v>
      </c>
      <c r="AJ132" s="44" t="e">
        <f t="shared" si="22"/>
        <v>#DIV/0!</v>
      </c>
      <c r="AK132" s="43"/>
      <c r="AL132" s="40"/>
      <c r="AM132" s="40"/>
      <c r="AN132" s="40"/>
      <c r="AO132" s="40"/>
      <c r="AP132" s="40"/>
      <c r="AQ132" s="49"/>
      <c r="AR132" s="41"/>
      <c r="AS132" s="41">
        <v>10</v>
      </c>
      <c r="AT132" s="34">
        <f>(J132*10)/100</f>
        <v>0</v>
      </c>
      <c r="AU132" s="43"/>
      <c r="AV132" s="44">
        <v>0</v>
      </c>
      <c r="AW132" s="46">
        <f t="shared" si="23"/>
        <v>0</v>
      </c>
      <c r="AX132" s="46">
        <f>O132</f>
        <v>0</v>
      </c>
      <c r="AY132" s="43"/>
    </row>
    <row r="133" spans="1:51" ht="15.75" customHeight="1" x14ac:dyDescent="0.25">
      <c r="A133" s="47"/>
      <c r="B133" s="40"/>
      <c r="C133" s="41"/>
      <c r="D133" s="39"/>
      <c r="E133" s="43"/>
      <c r="F133" s="40"/>
      <c r="G133" s="41"/>
      <c r="H133" s="43"/>
      <c r="I133" s="43"/>
      <c r="J133" s="44">
        <v>0</v>
      </c>
      <c r="K133" s="44">
        <v>0</v>
      </c>
      <c r="L133" s="55">
        <v>0</v>
      </c>
      <c r="M133" s="55">
        <v>0</v>
      </c>
      <c r="N133" s="44">
        <v>0</v>
      </c>
      <c r="O133" s="34">
        <f t="shared" si="16"/>
        <v>0</v>
      </c>
      <c r="P133" s="34">
        <f t="shared" si="16"/>
        <v>0</v>
      </c>
      <c r="Q133" s="43"/>
      <c r="R133" s="43"/>
      <c r="S133" s="43"/>
      <c r="T133" s="43"/>
      <c r="U133" s="48"/>
      <c r="V133" s="41"/>
      <c r="W133" s="41"/>
      <c r="X133" s="50"/>
      <c r="Y133" s="34" t="e">
        <f>P133/AA133</f>
        <v>#DIV/0!</v>
      </c>
      <c r="Z133" s="44" t="e">
        <f t="shared" si="17"/>
        <v>#DIV/0!</v>
      </c>
      <c r="AA133" s="44">
        <f t="shared" si="18"/>
        <v>0</v>
      </c>
      <c r="AB133" s="44">
        <v>0</v>
      </c>
      <c r="AC133" s="44">
        <v>0</v>
      </c>
      <c r="AD133" s="44">
        <v>0</v>
      </c>
      <c r="AE133" s="44"/>
      <c r="AF133" s="44" t="e">
        <f t="shared" si="19"/>
        <v>#DIV/0!</v>
      </c>
      <c r="AG133" s="44"/>
      <c r="AH133" s="44" t="e">
        <f t="shared" si="20"/>
        <v>#DIV/0!</v>
      </c>
      <c r="AI133" s="44" t="e">
        <f t="shared" si="21"/>
        <v>#DIV/0!</v>
      </c>
      <c r="AJ133" s="44" t="e">
        <f t="shared" si="22"/>
        <v>#DIV/0!</v>
      </c>
      <c r="AK133" s="43"/>
      <c r="AL133" s="40"/>
      <c r="AM133" s="40"/>
      <c r="AN133" s="40"/>
      <c r="AO133" s="40"/>
      <c r="AP133" s="40"/>
      <c r="AQ133" s="49"/>
      <c r="AR133" s="41"/>
      <c r="AS133" s="41">
        <v>10</v>
      </c>
      <c r="AT133" s="34">
        <f>(J133*10)/100</f>
        <v>0</v>
      </c>
      <c r="AU133" s="43"/>
      <c r="AV133" s="44">
        <v>0</v>
      </c>
      <c r="AW133" s="46">
        <f t="shared" si="23"/>
        <v>0</v>
      </c>
      <c r="AX133" s="46">
        <f>O133</f>
        <v>0</v>
      </c>
      <c r="AY133" s="43"/>
    </row>
    <row r="134" spans="1:51" ht="15.75" customHeight="1" x14ac:dyDescent="0.25">
      <c r="A134" s="47"/>
      <c r="B134" s="40"/>
      <c r="C134" s="41"/>
      <c r="D134" s="39"/>
      <c r="E134" s="43"/>
      <c r="F134" s="40"/>
      <c r="G134" s="41"/>
      <c r="H134" s="43"/>
      <c r="I134" s="43"/>
      <c r="J134" s="44">
        <v>0</v>
      </c>
      <c r="K134" s="44">
        <v>0</v>
      </c>
      <c r="L134" s="55">
        <v>0</v>
      </c>
      <c r="M134" s="55">
        <v>0</v>
      </c>
      <c r="N134" s="44">
        <v>0</v>
      </c>
      <c r="O134" s="34">
        <f t="shared" si="16"/>
        <v>0</v>
      </c>
      <c r="P134" s="34">
        <f t="shared" si="16"/>
        <v>0</v>
      </c>
      <c r="Q134" s="43"/>
      <c r="R134" s="43"/>
      <c r="S134" s="43"/>
      <c r="T134" s="43"/>
      <c r="U134" s="48"/>
      <c r="V134" s="41"/>
      <c r="W134" s="41"/>
      <c r="X134" s="50"/>
      <c r="Y134" s="34" t="e">
        <f>P134/AA134</f>
        <v>#DIV/0!</v>
      </c>
      <c r="Z134" s="44" t="e">
        <f t="shared" si="17"/>
        <v>#DIV/0!</v>
      </c>
      <c r="AA134" s="44">
        <f t="shared" si="18"/>
        <v>0</v>
      </c>
      <c r="AB134" s="44">
        <v>0</v>
      </c>
      <c r="AC134" s="44">
        <v>0</v>
      </c>
      <c r="AD134" s="44">
        <v>0</v>
      </c>
      <c r="AE134" s="44"/>
      <c r="AF134" s="44" t="e">
        <f t="shared" si="19"/>
        <v>#DIV/0!</v>
      </c>
      <c r="AG134" s="44"/>
      <c r="AH134" s="44" t="e">
        <f t="shared" si="20"/>
        <v>#DIV/0!</v>
      </c>
      <c r="AI134" s="44" t="e">
        <f t="shared" si="21"/>
        <v>#DIV/0!</v>
      </c>
      <c r="AJ134" s="44" t="e">
        <f t="shared" si="22"/>
        <v>#DIV/0!</v>
      </c>
      <c r="AK134" s="43"/>
      <c r="AL134" s="40"/>
      <c r="AM134" s="40"/>
      <c r="AN134" s="40"/>
      <c r="AO134" s="40"/>
      <c r="AP134" s="40"/>
      <c r="AQ134" s="49"/>
      <c r="AR134" s="41"/>
      <c r="AS134" s="41">
        <v>10</v>
      </c>
      <c r="AT134" s="34">
        <f>(J134*10)/100</f>
        <v>0</v>
      </c>
      <c r="AU134" s="43"/>
      <c r="AV134" s="44">
        <v>0</v>
      </c>
      <c r="AW134" s="46">
        <f t="shared" si="23"/>
        <v>0</v>
      </c>
      <c r="AX134" s="46">
        <f>O134</f>
        <v>0</v>
      </c>
      <c r="AY134" s="43"/>
    </row>
    <row r="135" spans="1:51" ht="15.75" customHeight="1" x14ac:dyDescent="0.25">
      <c r="A135" s="47"/>
      <c r="B135" s="40"/>
      <c r="C135" s="41"/>
      <c r="D135" s="39"/>
      <c r="E135" s="43"/>
      <c r="F135" s="40"/>
      <c r="G135" s="41"/>
      <c r="H135" s="43"/>
      <c r="I135" s="43"/>
      <c r="J135" s="44">
        <v>0</v>
      </c>
      <c r="K135" s="44">
        <v>0</v>
      </c>
      <c r="L135" s="55">
        <v>0</v>
      </c>
      <c r="M135" s="55">
        <v>0</v>
      </c>
      <c r="N135" s="44">
        <v>0</v>
      </c>
      <c r="O135" s="34">
        <f t="shared" si="16"/>
        <v>0</v>
      </c>
      <c r="P135" s="34">
        <f t="shared" si="16"/>
        <v>0</v>
      </c>
      <c r="Q135" s="43"/>
      <c r="R135" s="43"/>
      <c r="S135" s="43"/>
      <c r="T135" s="43"/>
      <c r="U135" s="48"/>
      <c r="V135" s="41"/>
      <c r="W135" s="41"/>
      <c r="X135" s="50"/>
      <c r="Y135" s="34" t="e">
        <f>P135/AA135</f>
        <v>#DIV/0!</v>
      </c>
      <c r="Z135" s="44" t="e">
        <f t="shared" si="17"/>
        <v>#DIV/0!</v>
      </c>
      <c r="AA135" s="44">
        <f t="shared" si="18"/>
        <v>0</v>
      </c>
      <c r="AB135" s="44">
        <v>0</v>
      </c>
      <c r="AC135" s="44">
        <v>0</v>
      </c>
      <c r="AD135" s="44">
        <v>0</v>
      </c>
      <c r="AE135" s="44"/>
      <c r="AF135" s="44" t="e">
        <f t="shared" si="19"/>
        <v>#DIV/0!</v>
      </c>
      <c r="AG135" s="44"/>
      <c r="AH135" s="44" t="e">
        <f t="shared" si="20"/>
        <v>#DIV/0!</v>
      </c>
      <c r="AI135" s="44" t="e">
        <f t="shared" si="21"/>
        <v>#DIV/0!</v>
      </c>
      <c r="AJ135" s="44" t="e">
        <f t="shared" si="22"/>
        <v>#DIV/0!</v>
      </c>
      <c r="AK135" s="43"/>
      <c r="AL135" s="40"/>
      <c r="AM135" s="40"/>
      <c r="AN135" s="40"/>
      <c r="AO135" s="40"/>
      <c r="AP135" s="40"/>
      <c r="AQ135" s="49"/>
      <c r="AR135" s="41"/>
      <c r="AS135" s="41">
        <v>10</v>
      </c>
      <c r="AT135" s="34">
        <f>(J135*10)/100</f>
        <v>0</v>
      </c>
      <c r="AU135" s="43"/>
      <c r="AV135" s="44">
        <v>0</v>
      </c>
      <c r="AW135" s="46">
        <f t="shared" si="23"/>
        <v>0</v>
      </c>
      <c r="AX135" s="46">
        <f>O135</f>
        <v>0</v>
      </c>
      <c r="AY135" s="43"/>
    </row>
    <row r="136" spans="1:51" ht="15.75" customHeight="1" x14ac:dyDescent="0.25">
      <c r="A136" s="47"/>
      <c r="B136" s="40"/>
      <c r="C136" s="41"/>
      <c r="D136" s="39"/>
      <c r="E136" s="43"/>
      <c r="F136" s="40"/>
      <c r="G136" s="41"/>
      <c r="H136" s="43"/>
      <c r="I136" s="43"/>
      <c r="J136" s="44">
        <v>0</v>
      </c>
      <c r="K136" s="44">
        <v>0</v>
      </c>
      <c r="L136" s="55">
        <v>0</v>
      </c>
      <c r="M136" s="55">
        <v>0</v>
      </c>
      <c r="N136" s="44">
        <v>0</v>
      </c>
      <c r="O136" s="34">
        <f t="shared" si="16"/>
        <v>0</v>
      </c>
      <c r="P136" s="34">
        <f t="shared" si="16"/>
        <v>0</v>
      </c>
      <c r="Q136" s="43"/>
      <c r="R136" s="43"/>
      <c r="S136" s="43"/>
      <c r="T136" s="43"/>
      <c r="U136" s="48"/>
      <c r="V136" s="41"/>
      <c r="W136" s="41"/>
      <c r="X136" s="50"/>
      <c r="Y136" s="34" t="e">
        <f>P136/AA136</f>
        <v>#DIV/0!</v>
      </c>
      <c r="Z136" s="44" t="e">
        <f t="shared" si="17"/>
        <v>#DIV/0!</v>
      </c>
      <c r="AA136" s="44">
        <f t="shared" si="18"/>
        <v>0</v>
      </c>
      <c r="AB136" s="44">
        <v>0</v>
      </c>
      <c r="AC136" s="44">
        <v>0</v>
      </c>
      <c r="AD136" s="44">
        <v>0</v>
      </c>
      <c r="AE136" s="44"/>
      <c r="AF136" s="44" t="e">
        <f t="shared" si="19"/>
        <v>#DIV/0!</v>
      </c>
      <c r="AG136" s="44"/>
      <c r="AH136" s="44" t="e">
        <f t="shared" si="20"/>
        <v>#DIV/0!</v>
      </c>
      <c r="AI136" s="44" t="e">
        <f t="shared" si="21"/>
        <v>#DIV/0!</v>
      </c>
      <c r="AJ136" s="44" t="e">
        <f t="shared" si="22"/>
        <v>#DIV/0!</v>
      </c>
      <c r="AK136" s="43"/>
      <c r="AL136" s="40"/>
      <c r="AM136" s="40"/>
      <c r="AN136" s="40"/>
      <c r="AO136" s="40"/>
      <c r="AP136" s="40"/>
      <c r="AQ136" s="49"/>
      <c r="AR136" s="41"/>
      <c r="AS136" s="41">
        <v>10</v>
      </c>
      <c r="AT136" s="34">
        <f>(J136*10)/100</f>
        <v>0</v>
      </c>
      <c r="AU136" s="43"/>
      <c r="AV136" s="44">
        <v>0</v>
      </c>
      <c r="AW136" s="46">
        <f t="shared" si="23"/>
        <v>0</v>
      </c>
      <c r="AX136" s="46">
        <f>O136</f>
        <v>0</v>
      </c>
      <c r="AY136" s="43"/>
    </row>
    <row r="137" spans="1:51" ht="15.75" customHeight="1" x14ac:dyDescent="0.25">
      <c r="A137" s="47"/>
      <c r="B137" s="40"/>
      <c r="C137" s="41"/>
      <c r="D137" s="39"/>
      <c r="E137" s="43"/>
      <c r="F137" s="40"/>
      <c r="G137" s="41"/>
      <c r="H137" s="43"/>
      <c r="I137" s="43"/>
      <c r="J137" s="44">
        <v>0</v>
      </c>
      <c r="K137" s="44">
        <v>0</v>
      </c>
      <c r="L137" s="55">
        <v>0</v>
      </c>
      <c r="M137" s="55">
        <v>0</v>
      </c>
      <c r="N137" s="44">
        <v>0</v>
      </c>
      <c r="O137" s="34">
        <f t="shared" si="16"/>
        <v>0</v>
      </c>
      <c r="P137" s="34">
        <f t="shared" si="16"/>
        <v>0</v>
      </c>
      <c r="Q137" s="43"/>
      <c r="R137" s="43"/>
      <c r="S137" s="43"/>
      <c r="T137" s="43"/>
      <c r="U137" s="48"/>
      <c r="V137" s="41"/>
      <c r="W137" s="41"/>
      <c r="X137" s="50"/>
      <c r="Y137" s="34" t="e">
        <f>P137/AA137</f>
        <v>#DIV/0!</v>
      </c>
      <c r="Z137" s="44" t="e">
        <f t="shared" si="17"/>
        <v>#DIV/0!</v>
      </c>
      <c r="AA137" s="44">
        <f t="shared" si="18"/>
        <v>0</v>
      </c>
      <c r="AB137" s="44">
        <v>0</v>
      </c>
      <c r="AC137" s="44">
        <v>0</v>
      </c>
      <c r="AD137" s="44">
        <v>0</v>
      </c>
      <c r="AE137" s="44"/>
      <c r="AF137" s="44" t="e">
        <f t="shared" si="19"/>
        <v>#DIV/0!</v>
      </c>
      <c r="AG137" s="44"/>
      <c r="AH137" s="44" t="e">
        <f t="shared" si="20"/>
        <v>#DIV/0!</v>
      </c>
      <c r="AI137" s="44" t="e">
        <f t="shared" si="21"/>
        <v>#DIV/0!</v>
      </c>
      <c r="AJ137" s="44" t="e">
        <f t="shared" si="22"/>
        <v>#DIV/0!</v>
      </c>
      <c r="AK137" s="43"/>
      <c r="AL137" s="40"/>
      <c r="AM137" s="40"/>
      <c r="AN137" s="40"/>
      <c r="AO137" s="40"/>
      <c r="AP137" s="40"/>
      <c r="AQ137" s="49"/>
      <c r="AR137" s="41"/>
      <c r="AS137" s="41">
        <v>10</v>
      </c>
      <c r="AT137" s="34">
        <f>(J137*10)/100</f>
        <v>0</v>
      </c>
      <c r="AU137" s="43"/>
      <c r="AV137" s="44">
        <v>0</v>
      </c>
      <c r="AW137" s="46">
        <f t="shared" si="23"/>
        <v>0</v>
      </c>
      <c r="AX137" s="46">
        <f>O137</f>
        <v>0</v>
      </c>
      <c r="AY137" s="43"/>
    </row>
    <row r="138" spans="1:51" ht="15.75" customHeight="1" x14ac:dyDescent="0.25">
      <c r="A138" s="47"/>
      <c r="B138" s="40"/>
      <c r="C138" s="41"/>
      <c r="D138" s="39"/>
      <c r="E138" s="43"/>
      <c r="F138" s="40"/>
      <c r="G138" s="41"/>
      <c r="H138" s="43"/>
      <c r="I138" s="43"/>
      <c r="J138" s="44">
        <v>0</v>
      </c>
      <c r="K138" s="44">
        <v>0</v>
      </c>
      <c r="L138" s="55">
        <v>0</v>
      </c>
      <c r="M138" s="55">
        <v>0</v>
      </c>
      <c r="N138" s="44">
        <v>0</v>
      </c>
      <c r="O138" s="34">
        <f t="shared" si="16"/>
        <v>0</v>
      </c>
      <c r="P138" s="34">
        <f t="shared" si="16"/>
        <v>0</v>
      </c>
      <c r="Q138" s="43"/>
      <c r="R138" s="43"/>
      <c r="S138" s="43"/>
      <c r="T138" s="43"/>
      <c r="U138" s="48"/>
      <c r="V138" s="41"/>
      <c r="W138" s="41"/>
      <c r="X138" s="50"/>
      <c r="Y138" s="34" t="e">
        <f>P138/AA138</f>
        <v>#DIV/0!</v>
      </c>
      <c r="Z138" s="44" t="e">
        <f t="shared" si="17"/>
        <v>#DIV/0!</v>
      </c>
      <c r="AA138" s="44">
        <f t="shared" si="18"/>
        <v>0</v>
      </c>
      <c r="AB138" s="44">
        <v>0</v>
      </c>
      <c r="AC138" s="44">
        <v>0</v>
      </c>
      <c r="AD138" s="44">
        <v>0</v>
      </c>
      <c r="AE138" s="44"/>
      <c r="AF138" s="44" t="e">
        <f t="shared" si="19"/>
        <v>#DIV/0!</v>
      </c>
      <c r="AG138" s="44"/>
      <c r="AH138" s="44" t="e">
        <f t="shared" si="20"/>
        <v>#DIV/0!</v>
      </c>
      <c r="AI138" s="44" t="e">
        <f t="shared" si="21"/>
        <v>#DIV/0!</v>
      </c>
      <c r="AJ138" s="44" t="e">
        <f t="shared" si="22"/>
        <v>#DIV/0!</v>
      </c>
      <c r="AK138" s="43"/>
      <c r="AL138" s="40"/>
      <c r="AM138" s="40"/>
      <c r="AN138" s="40"/>
      <c r="AO138" s="40"/>
      <c r="AP138" s="40"/>
      <c r="AQ138" s="49"/>
      <c r="AR138" s="41"/>
      <c r="AS138" s="41">
        <v>10</v>
      </c>
      <c r="AT138" s="34">
        <f>(J138*10)/100</f>
        <v>0</v>
      </c>
      <c r="AU138" s="43"/>
      <c r="AV138" s="44">
        <v>0</v>
      </c>
      <c r="AW138" s="46">
        <f t="shared" si="23"/>
        <v>0</v>
      </c>
      <c r="AX138" s="46">
        <f>O138</f>
        <v>0</v>
      </c>
      <c r="AY138" s="43"/>
    </row>
    <row r="139" spans="1:51" ht="15.75" customHeight="1" x14ac:dyDescent="0.25">
      <c r="A139" s="47"/>
      <c r="B139" s="40"/>
      <c r="C139" s="41"/>
      <c r="D139" s="39"/>
      <c r="E139" s="43"/>
      <c r="F139" s="40"/>
      <c r="G139" s="41"/>
      <c r="H139" s="43"/>
      <c r="I139" s="43"/>
      <c r="J139" s="44">
        <v>0</v>
      </c>
      <c r="K139" s="44">
        <v>0</v>
      </c>
      <c r="L139" s="55">
        <v>0</v>
      </c>
      <c r="M139" s="55">
        <v>0</v>
      </c>
      <c r="N139" s="44">
        <v>0</v>
      </c>
      <c r="O139" s="34">
        <f t="shared" si="16"/>
        <v>0</v>
      </c>
      <c r="P139" s="34">
        <f t="shared" si="16"/>
        <v>0</v>
      </c>
      <c r="Q139" s="43"/>
      <c r="R139" s="43"/>
      <c r="S139" s="43"/>
      <c r="T139" s="43"/>
      <c r="U139" s="48"/>
      <c r="V139" s="41"/>
      <c r="W139" s="41"/>
      <c r="X139" s="50"/>
      <c r="Y139" s="34" t="e">
        <f>P139/AA139</f>
        <v>#DIV/0!</v>
      </c>
      <c r="Z139" s="44" t="e">
        <f t="shared" si="17"/>
        <v>#DIV/0!</v>
      </c>
      <c r="AA139" s="44">
        <f t="shared" si="18"/>
        <v>0</v>
      </c>
      <c r="AB139" s="44">
        <v>0</v>
      </c>
      <c r="AC139" s="44">
        <v>0</v>
      </c>
      <c r="AD139" s="44">
        <v>0</v>
      </c>
      <c r="AE139" s="44"/>
      <c r="AF139" s="44" t="e">
        <f t="shared" si="19"/>
        <v>#DIV/0!</v>
      </c>
      <c r="AG139" s="44"/>
      <c r="AH139" s="44" t="e">
        <f t="shared" si="20"/>
        <v>#DIV/0!</v>
      </c>
      <c r="AI139" s="44" t="e">
        <f t="shared" si="21"/>
        <v>#DIV/0!</v>
      </c>
      <c r="AJ139" s="44" t="e">
        <f t="shared" si="22"/>
        <v>#DIV/0!</v>
      </c>
      <c r="AK139" s="43"/>
      <c r="AL139" s="40"/>
      <c r="AM139" s="40"/>
      <c r="AN139" s="40"/>
      <c r="AO139" s="40"/>
      <c r="AP139" s="40"/>
      <c r="AQ139" s="49"/>
      <c r="AR139" s="41"/>
      <c r="AS139" s="41">
        <v>10</v>
      </c>
      <c r="AT139" s="34">
        <f>(J139*10)/100</f>
        <v>0</v>
      </c>
      <c r="AU139" s="43"/>
      <c r="AV139" s="44">
        <v>0</v>
      </c>
      <c r="AW139" s="46">
        <f t="shared" si="23"/>
        <v>0</v>
      </c>
      <c r="AX139" s="46">
        <f>O139</f>
        <v>0</v>
      </c>
      <c r="AY139" s="43"/>
    </row>
    <row r="140" spans="1:51" ht="15.75" customHeight="1" x14ac:dyDescent="0.25">
      <c r="A140" s="47"/>
      <c r="B140" s="40"/>
      <c r="C140" s="41"/>
      <c r="D140" s="39"/>
      <c r="E140" s="43"/>
      <c r="F140" s="40"/>
      <c r="G140" s="41"/>
      <c r="H140" s="43"/>
      <c r="I140" s="43"/>
      <c r="J140" s="44">
        <v>0</v>
      </c>
      <c r="K140" s="44">
        <v>0</v>
      </c>
      <c r="L140" s="55">
        <v>0</v>
      </c>
      <c r="M140" s="55">
        <v>0</v>
      </c>
      <c r="N140" s="44">
        <v>0</v>
      </c>
      <c r="O140" s="34">
        <f t="shared" si="16"/>
        <v>0</v>
      </c>
      <c r="P140" s="34">
        <f t="shared" si="16"/>
        <v>0</v>
      </c>
      <c r="Q140" s="43"/>
      <c r="R140" s="43"/>
      <c r="S140" s="43"/>
      <c r="T140" s="43"/>
      <c r="U140" s="48"/>
      <c r="V140" s="41"/>
      <c r="W140" s="41"/>
      <c r="X140" s="50"/>
      <c r="Y140" s="34" t="e">
        <f>P140/AA140</f>
        <v>#DIV/0!</v>
      </c>
      <c r="Z140" s="44" t="e">
        <f t="shared" si="17"/>
        <v>#DIV/0!</v>
      </c>
      <c r="AA140" s="44">
        <f t="shared" si="18"/>
        <v>0</v>
      </c>
      <c r="AB140" s="44">
        <v>0</v>
      </c>
      <c r="AC140" s="44">
        <v>0</v>
      </c>
      <c r="AD140" s="44">
        <v>0</v>
      </c>
      <c r="AE140" s="44"/>
      <c r="AF140" s="44" t="e">
        <f t="shared" si="19"/>
        <v>#DIV/0!</v>
      </c>
      <c r="AG140" s="44"/>
      <c r="AH140" s="44" t="e">
        <f t="shared" si="20"/>
        <v>#DIV/0!</v>
      </c>
      <c r="AI140" s="44" t="e">
        <f t="shared" si="21"/>
        <v>#DIV/0!</v>
      </c>
      <c r="AJ140" s="44" t="e">
        <f t="shared" si="22"/>
        <v>#DIV/0!</v>
      </c>
      <c r="AK140" s="43"/>
      <c r="AL140" s="40"/>
      <c r="AM140" s="40"/>
      <c r="AN140" s="40"/>
      <c r="AO140" s="40"/>
      <c r="AP140" s="40"/>
      <c r="AQ140" s="49"/>
      <c r="AR140" s="41"/>
      <c r="AS140" s="41">
        <v>10</v>
      </c>
      <c r="AT140" s="34">
        <f>(J140*10)/100</f>
        <v>0</v>
      </c>
      <c r="AU140" s="43"/>
      <c r="AV140" s="44">
        <v>0</v>
      </c>
      <c r="AW140" s="46">
        <f t="shared" si="23"/>
        <v>0</v>
      </c>
      <c r="AX140" s="46">
        <f>O140</f>
        <v>0</v>
      </c>
      <c r="AY140" s="43"/>
    </row>
    <row r="141" spans="1:51" ht="15.75" customHeight="1" x14ac:dyDescent="0.25">
      <c r="A141" s="47"/>
      <c r="B141" s="40"/>
      <c r="C141" s="41"/>
      <c r="D141" s="39"/>
      <c r="E141" s="43"/>
      <c r="F141" s="40"/>
      <c r="G141" s="41"/>
      <c r="H141" s="43"/>
      <c r="I141" s="43"/>
      <c r="J141" s="44">
        <v>0</v>
      </c>
      <c r="K141" s="44">
        <v>0</v>
      </c>
      <c r="L141" s="55">
        <v>0</v>
      </c>
      <c r="M141" s="55">
        <v>0</v>
      </c>
      <c r="N141" s="44">
        <v>0</v>
      </c>
      <c r="O141" s="34">
        <f t="shared" si="16"/>
        <v>0</v>
      </c>
      <c r="P141" s="34">
        <f t="shared" si="16"/>
        <v>0</v>
      </c>
      <c r="Q141" s="43"/>
      <c r="R141" s="43"/>
      <c r="S141" s="43"/>
      <c r="T141" s="43"/>
      <c r="U141" s="48"/>
      <c r="V141" s="41"/>
      <c r="W141" s="41"/>
      <c r="X141" s="50"/>
      <c r="Y141" s="34" t="e">
        <f>P141/AA141</f>
        <v>#DIV/0!</v>
      </c>
      <c r="Z141" s="44" t="e">
        <f t="shared" si="17"/>
        <v>#DIV/0!</v>
      </c>
      <c r="AA141" s="44">
        <f t="shared" si="18"/>
        <v>0</v>
      </c>
      <c r="AB141" s="44">
        <v>0</v>
      </c>
      <c r="AC141" s="44">
        <v>0</v>
      </c>
      <c r="AD141" s="44">
        <v>0</v>
      </c>
      <c r="AE141" s="44"/>
      <c r="AF141" s="44" t="e">
        <f t="shared" si="19"/>
        <v>#DIV/0!</v>
      </c>
      <c r="AG141" s="44"/>
      <c r="AH141" s="44" t="e">
        <f t="shared" si="20"/>
        <v>#DIV/0!</v>
      </c>
      <c r="AI141" s="44" t="e">
        <f t="shared" si="21"/>
        <v>#DIV/0!</v>
      </c>
      <c r="AJ141" s="44" t="e">
        <f t="shared" si="22"/>
        <v>#DIV/0!</v>
      </c>
      <c r="AK141" s="43"/>
      <c r="AL141" s="40"/>
      <c r="AM141" s="40"/>
      <c r="AN141" s="40"/>
      <c r="AO141" s="40"/>
      <c r="AP141" s="40"/>
      <c r="AQ141" s="49"/>
      <c r="AR141" s="41"/>
      <c r="AS141" s="41">
        <v>10</v>
      </c>
      <c r="AT141" s="34">
        <f>(J141*10)/100</f>
        <v>0</v>
      </c>
      <c r="AU141" s="43"/>
      <c r="AV141" s="44">
        <v>0</v>
      </c>
      <c r="AW141" s="46">
        <f t="shared" si="23"/>
        <v>0</v>
      </c>
      <c r="AX141" s="46">
        <f>O141</f>
        <v>0</v>
      </c>
      <c r="AY141" s="43"/>
    </row>
    <row r="142" spans="1:51" ht="15.75" customHeight="1" x14ac:dyDescent="0.25">
      <c r="A142" s="47"/>
      <c r="B142" s="40"/>
      <c r="C142" s="41"/>
      <c r="D142" s="39"/>
      <c r="E142" s="43"/>
      <c r="F142" s="40"/>
      <c r="G142" s="41"/>
      <c r="H142" s="43"/>
      <c r="I142" s="43"/>
      <c r="J142" s="44">
        <v>0</v>
      </c>
      <c r="K142" s="44">
        <v>0</v>
      </c>
      <c r="L142" s="55">
        <v>0</v>
      </c>
      <c r="M142" s="55">
        <v>0</v>
      </c>
      <c r="N142" s="44">
        <v>0</v>
      </c>
      <c r="O142" s="34">
        <f t="shared" si="16"/>
        <v>0</v>
      </c>
      <c r="P142" s="34">
        <f t="shared" si="16"/>
        <v>0</v>
      </c>
      <c r="Q142" s="43"/>
      <c r="R142" s="43"/>
      <c r="S142" s="43"/>
      <c r="T142" s="43"/>
      <c r="U142" s="48"/>
      <c r="V142" s="41"/>
      <c r="W142" s="41"/>
      <c r="X142" s="50"/>
      <c r="Y142" s="34" t="e">
        <f>P142/AA142</f>
        <v>#DIV/0!</v>
      </c>
      <c r="Z142" s="44" t="e">
        <f t="shared" si="17"/>
        <v>#DIV/0!</v>
      </c>
      <c r="AA142" s="44">
        <f t="shared" si="18"/>
        <v>0</v>
      </c>
      <c r="AB142" s="44">
        <v>0</v>
      </c>
      <c r="AC142" s="44">
        <v>0</v>
      </c>
      <c r="AD142" s="44">
        <v>0</v>
      </c>
      <c r="AE142" s="44"/>
      <c r="AF142" s="44" t="e">
        <f t="shared" si="19"/>
        <v>#DIV/0!</v>
      </c>
      <c r="AG142" s="44"/>
      <c r="AH142" s="44" t="e">
        <f t="shared" si="20"/>
        <v>#DIV/0!</v>
      </c>
      <c r="AI142" s="44" t="e">
        <f t="shared" si="21"/>
        <v>#DIV/0!</v>
      </c>
      <c r="AJ142" s="44" t="e">
        <f t="shared" si="22"/>
        <v>#DIV/0!</v>
      </c>
      <c r="AK142" s="43"/>
      <c r="AL142" s="40"/>
      <c r="AM142" s="40"/>
      <c r="AN142" s="40"/>
      <c r="AO142" s="40"/>
      <c r="AP142" s="40"/>
      <c r="AQ142" s="49"/>
      <c r="AR142" s="41"/>
      <c r="AS142" s="41">
        <v>10</v>
      </c>
      <c r="AT142" s="34">
        <f>(J142*10)/100</f>
        <v>0</v>
      </c>
      <c r="AU142" s="43"/>
      <c r="AV142" s="44">
        <v>0</v>
      </c>
      <c r="AW142" s="46">
        <f t="shared" si="23"/>
        <v>0</v>
      </c>
      <c r="AX142" s="46">
        <f>O142</f>
        <v>0</v>
      </c>
      <c r="AY142" s="43"/>
    </row>
    <row r="143" spans="1:51" ht="15.75" customHeight="1" x14ac:dyDescent="0.25">
      <c r="A143" s="47"/>
      <c r="B143" s="40"/>
      <c r="C143" s="41"/>
      <c r="D143" s="39"/>
      <c r="E143" s="43"/>
      <c r="F143" s="40"/>
      <c r="G143" s="41"/>
      <c r="H143" s="43"/>
      <c r="I143" s="43"/>
      <c r="J143" s="44">
        <v>0</v>
      </c>
      <c r="K143" s="44">
        <v>0</v>
      </c>
      <c r="L143" s="55">
        <v>0</v>
      </c>
      <c r="M143" s="55">
        <v>0</v>
      </c>
      <c r="N143" s="44">
        <v>0</v>
      </c>
      <c r="O143" s="34">
        <f t="shared" si="16"/>
        <v>0</v>
      </c>
      <c r="P143" s="34">
        <f t="shared" si="16"/>
        <v>0</v>
      </c>
      <c r="Q143" s="43"/>
      <c r="R143" s="43"/>
      <c r="S143" s="43"/>
      <c r="T143" s="43"/>
      <c r="U143" s="48"/>
      <c r="V143" s="41"/>
      <c r="W143" s="41"/>
      <c r="X143" s="50"/>
      <c r="Y143" s="34" t="e">
        <f>P143/AA143</f>
        <v>#DIV/0!</v>
      </c>
      <c r="Z143" s="44" t="e">
        <f t="shared" si="17"/>
        <v>#DIV/0!</v>
      </c>
      <c r="AA143" s="44">
        <f t="shared" si="18"/>
        <v>0</v>
      </c>
      <c r="AB143" s="44">
        <v>0</v>
      </c>
      <c r="AC143" s="44">
        <v>0</v>
      </c>
      <c r="AD143" s="44">
        <v>0</v>
      </c>
      <c r="AE143" s="44"/>
      <c r="AF143" s="44" t="e">
        <f t="shared" si="19"/>
        <v>#DIV/0!</v>
      </c>
      <c r="AG143" s="44"/>
      <c r="AH143" s="44" t="e">
        <f t="shared" si="20"/>
        <v>#DIV/0!</v>
      </c>
      <c r="AI143" s="44" t="e">
        <f t="shared" si="21"/>
        <v>#DIV/0!</v>
      </c>
      <c r="AJ143" s="44" t="e">
        <f t="shared" si="22"/>
        <v>#DIV/0!</v>
      </c>
      <c r="AK143" s="43"/>
      <c r="AL143" s="40"/>
      <c r="AM143" s="40"/>
      <c r="AN143" s="40"/>
      <c r="AO143" s="40"/>
      <c r="AP143" s="40"/>
      <c r="AQ143" s="49"/>
      <c r="AR143" s="41"/>
      <c r="AS143" s="41">
        <v>10</v>
      </c>
      <c r="AT143" s="34">
        <f>(J143*10)/100</f>
        <v>0</v>
      </c>
      <c r="AU143" s="43"/>
      <c r="AV143" s="44">
        <v>0</v>
      </c>
      <c r="AW143" s="46">
        <f t="shared" si="23"/>
        <v>0</v>
      </c>
      <c r="AX143" s="46">
        <f>O143</f>
        <v>0</v>
      </c>
      <c r="AY143" s="43"/>
    </row>
    <row r="144" spans="1:51" ht="15.75" customHeight="1" x14ac:dyDescent="0.25">
      <c r="A144" s="47"/>
      <c r="B144" s="40"/>
      <c r="C144" s="41"/>
      <c r="D144" s="39"/>
      <c r="E144" s="43"/>
      <c r="F144" s="40"/>
      <c r="G144" s="41"/>
      <c r="H144" s="43"/>
      <c r="I144" s="43"/>
      <c r="J144" s="44">
        <v>0</v>
      </c>
      <c r="K144" s="44">
        <v>0</v>
      </c>
      <c r="L144" s="55">
        <v>0</v>
      </c>
      <c r="M144" s="55">
        <v>0</v>
      </c>
      <c r="N144" s="44">
        <v>0</v>
      </c>
      <c r="O144" s="34">
        <f t="shared" si="16"/>
        <v>0</v>
      </c>
      <c r="P144" s="34">
        <f t="shared" si="16"/>
        <v>0</v>
      </c>
      <c r="Q144" s="43"/>
      <c r="R144" s="43"/>
      <c r="S144" s="43"/>
      <c r="T144" s="43"/>
      <c r="U144" s="48"/>
      <c r="V144" s="41"/>
      <c r="W144" s="41"/>
      <c r="X144" s="50"/>
      <c r="Y144" s="34" t="e">
        <f>P144/AA144</f>
        <v>#DIV/0!</v>
      </c>
      <c r="Z144" s="44" t="e">
        <f t="shared" si="17"/>
        <v>#DIV/0!</v>
      </c>
      <c r="AA144" s="44">
        <f t="shared" si="18"/>
        <v>0</v>
      </c>
      <c r="AB144" s="44">
        <v>0</v>
      </c>
      <c r="AC144" s="44">
        <v>0</v>
      </c>
      <c r="AD144" s="44">
        <v>0</v>
      </c>
      <c r="AE144" s="44"/>
      <c r="AF144" s="44" t="e">
        <f t="shared" si="19"/>
        <v>#DIV/0!</v>
      </c>
      <c r="AG144" s="44"/>
      <c r="AH144" s="44" t="e">
        <f t="shared" si="20"/>
        <v>#DIV/0!</v>
      </c>
      <c r="AI144" s="44" t="e">
        <f t="shared" si="21"/>
        <v>#DIV/0!</v>
      </c>
      <c r="AJ144" s="44" t="e">
        <f t="shared" si="22"/>
        <v>#DIV/0!</v>
      </c>
      <c r="AK144" s="43"/>
      <c r="AL144" s="40"/>
      <c r="AM144" s="40"/>
      <c r="AN144" s="40"/>
      <c r="AO144" s="40"/>
      <c r="AP144" s="40"/>
      <c r="AQ144" s="49"/>
      <c r="AR144" s="41"/>
      <c r="AS144" s="41">
        <v>10</v>
      </c>
      <c r="AT144" s="34">
        <f>(J144*10)/100</f>
        <v>0</v>
      </c>
      <c r="AU144" s="43"/>
      <c r="AV144" s="44">
        <v>0</v>
      </c>
      <c r="AW144" s="46">
        <f t="shared" si="23"/>
        <v>0</v>
      </c>
      <c r="AX144" s="46">
        <f>O144</f>
        <v>0</v>
      </c>
      <c r="AY144" s="43"/>
    </row>
    <row r="145" spans="1:51" ht="15.75" customHeight="1" x14ac:dyDescent="0.25">
      <c r="A145" s="47"/>
      <c r="B145" s="40"/>
      <c r="C145" s="41"/>
      <c r="D145" s="39"/>
      <c r="E145" s="43"/>
      <c r="F145" s="40"/>
      <c r="G145" s="41"/>
      <c r="H145" s="43"/>
      <c r="I145" s="43"/>
      <c r="J145" s="44">
        <v>0</v>
      </c>
      <c r="K145" s="44">
        <v>0</v>
      </c>
      <c r="L145" s="55">
        <v>0</v>
      </c>
      <c r="M145" s="55">
        <v>0</v>
      </c>
      <c r="N145" s="44">
        <v>0</v>
      </c>
      <c r="O145" s="34">
        <f t="shared" si="16"/>
        <v>0</v>
      </c>
      <c r="P145" s="34">
        <f t="shared" si="16"/>
        <v>0</v>
      </c>
      <c r="Q145" s="43"/>
      <c r="R145" s="43"/>
      <c r="S145" s="43"/>
      <c r="T145" s="43"/>
      <c r="U145" s="48"/>
      <c r="V145" s="41"/>
      <c r="W145" s="41"/>
      <c r="X145" s="50"/>
      <c r="Y145" s="34" t="e">
        <f>P145/AA145</f>
        <v>#DIV/0!</v>
      </c>
      <c r="Z145" s="44" t="e">
        <f t="shared" si="17"/>
        <v>#DIV/0!</v>
      </c>
      <c r="AA145" s="44">
        <f t="shared" si="18"/>
        <v>0</v>
      </c>
      <c r="AB145" s="44">
        <v>0</v>
      </c>
      <c r="AC145" s="44">
        <v>0</v>
      </c>
      <c r="AD145" s="44">
        <v>0</v>
      </c>
      <c r="AE145" s="44"/>
      <c r="AF145" s="44" t="e">
        <f t="shared" si="19"/>
        <v>#DIV/0!</v>
      </c>
      <c r="AG145" s="44"/>
      <c r="AH145" s="44" t="e">
        <f t="shared" si="20"/>
        <v>#DIV/0!</v>
      </c>
      <c r="AI145" s="44" t="e">
        <f t="shared" si="21"/>
        <v>#DIV/0!</v>
      </c>
      <c r="AJ145" s="44" t="e">
        <f t="shared" si="22"/>
        <v>#DIV/0!</v>
      </c>
      <c r="AK145" s="43"/>
      <c r="AL145" s="40"/>
      <c r="AM145" s="40"/>
      <c r="AN145" s="40"/>
      <c r="AO145" s="40"/>
      <c r="AP145" s="40"/>
      <c r="AQ145" s="49"/>
      <c r="AR145" s="41"/>
      <c r="AS145" s="41">
        <v>10</v>
      </c>
      <c r="AT145" s="34">
        <f>(J145*10)/100</f>
        <v>0</v>
      </c>
      <c r="AU145" s="43"/>
      <c r="AV145" s="44">
        <v>0</v>
      </c>
      <c r="AW145" s="46">
        <f t="shared" si="23"/>
        <v>0</v>
      </c>
      <c r="AX145" s="46">
        <f>O145</f>
        <v>0</v>
      </c>
      <c r="AY145" s="43"/>
    </row>
    <row r="146" spans="1:51" ht="15.75" customHeight="1" x14ac:dyDescent="0.25">
      <c r="A146" s="47"/>
      <c r="B146" s="40"/>
      <c r="C146" s="41"/>
      <c r="D146" s="39"/>
      <c r="E146" s="43"/>
      <c r="F146" s="40"/>
      <c r="G146" s="41"/>
      <c r="H146" s="43"/>
      <c r="I146" s="43"/>
      <c r="J146" s="44">
        <v>0</v>
      </c>
      <c r="K146" s="44">
        <v>0</v>
      </c>
      <c r="L146" s="55">
        <v>0</v>
      </c>
      <c r="M146" s="55">
        <v>0</v>
      </c>
      <c r="N146" s="44">
        <v>0</v>
      </c>
      <c r="O146" s="34">
        <f t="shared" si="16"/>
        <v>0</v>
      </c>
      <c r="P146" s="34">
        <f t="shared" si="16"/>
        <v>0</v>
      </c>
      <c r="Q146" s="43"/>
      <c r="R146" s="43"/>
      <c r="S146" s="43"/>
      <c r="T146" s="43"/>
      <c r="U146" s="48"/>
      <c r="V146" s="41"/>
      <c r="W146" s="41"/>
      <c r="X146" s="50"/>
      <c r="Y146" s="34" t="e">
        <f>P146/AA146</f>
        <v>#DIV/0!</v>
      </c>
      <c r="Z146" s="44" t="e">
        <f t="shared" si="17"/>
        <v>#DIV/0!</v>
      </c>
      <c r="AA146" s="44">
        <f t="shared" si="18"/>
        <v>0</v>
      </c>
      <c r="AB146" s="44">
        <v>0</v>
      </c>
      <c r="AC146" s="44">
        <v>0</v>
      </c>
      <c r="AD146" s="44">
        <v>0</v>
      </c>
      <c r="AE146" s="44"/>
      <c r="AF146" s="44" t="e">
        <f t="shared" si="19"/>
        <v>#DIV/0!</v>
      </c>
      <c r="AG146" s="44"/>
      <c r="AH146" s="44" t="e">
        <f t="shared" si="20"/>
        <v>#DIV/0!</v>
      </c>
      <c r="AI146" s="44" t="e">
        <f t="shared" si="21"/>
        <v>#DIV/0!</v>
      </c>
      <c r="AJ146" s="44" t="e">
        <f t="shared" si="22"/>
        <v>#DIV/0!</v>
      </c>
      <c r="AK146" s="43"/>
      <c r="AL146" s="40"/>
      <c r="AM146" s="40"/>
      <c r="AN146" s="40"/>
      <c r="AO146" s="40"/>
      <c r="AP146" s="40"/>
      <c r="AQ146" s="49"/>
      <c r="AR146" s="41"/>
      <c r="AS146" s="41">
        <v>10</v>
      </c>
      <c r="AT146" s="34">
        <f>(J146*10)/100</f>
        <v>0</v>
      </c>
      <c r="AU146" s="43"/>
      <c r="AV146" s="44">
        <v>0</v>
      </c>
      <c r="AW146" s="46">
        <f t="shared" si="23"/>
        <v>0</v>
      </c>
      <c r="AX146" s="46">
        <f>O146</f>
        <v>0</v>
      </c>
      <c r="AY146" s="43"/>
    </row>
    <row r="147" spans="1:51" ht="15.75" customHeight="1" x14ac:dyDescent="0.25">
      <c r="A147" s="47"/>
      <c r="B147" s="40"/>
      <c r="C147" s="41"/>
      <c r="D147" s="39"/>
      <c r="E147" s="43"/>
      <c r="F147" s="40"/>
      <c r="G147" s="41"/>
      <c r="H147" s="43"/>
      <c r="I147" s="43"/>
      <c r="J147" s="44">
        <v>0</v>
      </c>
      <c r="K147" s="44">
        <v>0</v>
      </c>
      <c r="L147" s="55">
        <v>0</v>
      </c>
      <c r="M147" s="55">
        <v>0</v>
      </c>
      <c r="N147" s="44">
        <v>0</v>
      </c>
      <c r="O147" s="34">
        <f t="shared" si="16"/>
        <v>0</v>
      </c>
      <c r="P147" s="34">
        <f t="shared" si="16"/>
        <v>0</v>
      </c>
      <c r="Q147" s="43"/>
      <c r="R147" s="43"/>
      <c r="S147" s="43"/>
      <c r="T147" s="43"/>
      <c r="U147" s="48"/>
      <c r="V147" s="41"/>
      <c r="W147" s="41"/>
      <c r="X147" s="50"/>
      <c r="Y147" s="34" t="e">
        <f>P147/AA147</f>
        <v>#DIV/0!</v>
      </c>
      <c r="Z147" s="44" t="e">
        <f t="shared" si="17"/>
        <v>#DIV/0!</v>
      </c>
      <c r="AA147" s="44">
        <f t="shared" si="18"/>
        <v>0</v>
      </c>
      <c r="AB147" s="44">
        <v>0</v>
      </c>
      <c r="AC147" s="44">
        <v>0</v>
      </c>
      <c r="AD147" s="44">
        <v>0</v>
      </c>
      <c r="AE147" s="44"/>
      <c r="AF147" s="44" t="e">
        <f t="shared" si="19"/>
        <v>#DIV/0!</v>
      </c>
      <c r="AG147" s="44"/>
      <c r="AH147" s="44" t="e">
        <f t="shared" si="20"/>
        <v>#DIV/0!</v>
      </c>
      <c r="AI147" s="44" t="e">
        <f t="shared" si="21"/>
        <v>#DIV/0!</v>
      </c>
      <c r="AJ147" s="44" t="e">
        <f t="shared" si="22"/>
        <v>#DIV/0!</v>
      </c>
      <c r="AK147" s="43"/>
      <c r="AL147" s="40"/>
      <c r="AM147" s="40"/>
      <c r="AN147" s="40"/>
      <c r="AO147" s="40"/>
      <c r="AP147" s="40"/>
      <c r="AQ147" s="49"/>
      <c r="AR147" s="41"/>
      <c r="AS147" s="41">
        <v>10</v>
      </c>
      <c r="AT147" s="34">
        <f>(J147*10)/100</f>
        <v>0</v>
      </c>
      <c r="AU147" s="43"/>
      <c r="AV147" s="44">
        <v>0</v>
      </c>
      <c r="AW147" s="46">
        <f t="shared" si="23"/>
        <v>0</v>
      </c>
      <c r="AX147" s="46">
        <f>O147</f>
        <v>0</v>
      </c>
      <c r="AY147" s="43"/>
    </row>
    <row r="148" spans="1:51" ht="15.75" customHeight="1" x14ac:dyDescent="0.25">
      <c r="A148" s="47"/>
      <c r="B148" s="40"/>
      <c r="C148" s="41"/>
      <c r="D148" s="39"/>
      <c r="E148" s="43"/>
      <c r="F148" s="40"/>
      <c r="G148" s="41"/>
      <c r="H148" s="43"/>
      <c r="I148" s="43"/>
      <c r="J148" s="44">
        <v>0</v>
      </c>
      <c r="K148" s="44">
        <v>0</v>
      </c>
      <c r="L148" s="55">
        <v>0</v>
      </c>
      <c r="M148" s="55">
        <v>0</v>
      </c>
      <c r="N148" s="44">
        <v>0</v>
      </c>
      <c r="O148" s="34">
        <f t="shared" si="16"/>
        <v>0</v>
      </c>
      <c r="P148" s="34">
        <f t="shared" si="16"/>
        <v>0</v>
      </c>
      <c r="Q148" s="43"/>
      <c r="R148" s="43"/>
      <c r="S148" s="43"/>
      <c r="T148" s="43"/>
      <c r="U148" s="48"/>
      <c r="V148" s="41"/>
      <c r="W148" s="41"/>
      <c r="X148" s="50"/>
      <c r="Y148" s="34" t="e">
        <f>P148/AA148</f>
        <v>#DIV/0!</v>
      </c>
      <c r="Z148" s="44" t="e">
        <f t="shared" si="17"/>
        <v>#DIV/0!</v>
      </c>
      <c r="AA148" s="44">
        <f t="shared" si="18"/>
        <v>0</v>
      </c>
      <c r="AB148" s="44">
        <v>0</v>
      </c>
      <c r="AC148" s="44">
        <v>0</v>
      </c>
      <c r="AD148" s="44">
        <v>0</v>
      </c>
      <c r="AE148" s="44"/>
      <c r="AF148" s="44" t="e">
        <f t="shared" si="19"/>
        <v>#DIV/0!</v>
      </c>
      <c r="AG148" s="44"/>
      <c r="AH148" s="44" t="e">
        <f t="shared" si="20"/>
        <v>#DIV/0!</v>
      </c>
      <c r="AI148" s="44" t="e">
        <f t="shared" si="21"/>
        <v>#DIV/0!</v>
      </c>
      <c r="AJ148" s="44" t="e">
        <f t="shared" si="22"/>
        <v>#DIV/0!</v>
      </c>
      <c r="AK148" s="43"/>
      <c r="AL148" s="40"/>
      <c r="AM148" s="40"/>
      <c r="AN148" s="40"/>
      <c r="AO148" s="40"/>
      <c r="AP148" s="40"/>
      <c r="AQ148" s="49"/>
      <c r="AR148" s="41"/>
      <c r="AS148" s="41">
        <v>10</v>
      </c>
      <c r="AT148" s="34">
        <f>(J148*10)/100</f>
        <v>0</v>
      </c>
      <c r="AU148" s="43"/>
      <c r="AV148" s="44">
        <v>0</v>
      </c>
      <c r="AW148" s="46">
        <f t="shared" si="23"/>
        <v>0</v>
      </c>
      <c r="AX148" s="46">
        <f>O148</f>
        <v>0</v>
      </c>
      <c r="AY148" s="43"/>
    </row>
    <row r="149" spans="1:51" ht="15.75" customHeight="1" x14ac:dyDescent="0.25">
      <c r="A149" s="47"/>
      <c r="B149" s="40"/>
      <c r="C149" s="41"/>
      <c r="D149" s="39"/>
      <c r="E149" s="43"/>
      <c r="F149" s="40"/>
      <c r="G149" s="41"/>
      <c r="H149" s="43"/>
      <c r="I149" s="43"/>
      <c r="J149" s="44">
        <v>0</v>
      </c>
      <c r="K149" s="44">
        <v>0</v>
      </c>
      <c r="L149" s="55">
        <v>0</v>
      </c>
      <c r="M149" s="55">
        <v>0</v>
      </c>
      <c r="N149" s="44">
        <v>0</v>
      </c>
      <c r="O149" s="34">
        <f t="shared" si="16"/>
        <v>0</v>
      </c>
      <c r="P149" s="34">
        <f t="shared" si="16"/>
        <v>0</v>
      </c>
      <c r="Q149" s="43"/>
      <c r="R149" s="43"/>
      <c r="S149" s="43"/>
      <c r="T149" s="43"/>
      <c r="U149" s="48"/>
      <c r="V149" s="41"/>
      <c r="W149" s="41"/>
      <c r="X149" s="50"/>
      <c r="Y149" s="34" t="e">
        <f>P149/AA149</f>
        <v>#DIV/0!</v>
      </c>
      <c r="Z149" s="44" t="e">
        <f t="shared" si="17"/>
        <v>#DIV/0!</v>
      </c>
      <c r="AA149" s="44">
        <f t="shared" si="18"/>
        <v>0</v>
      </c>
      <c r="AB149" s="44">
        <v>0</v>
      </c>
      <c r="AC149" s="44">
        <v>0</v>
      </c>
      <c r="AD149" s="44">
        <v>0</v>
      </c>
      <c r="AE149" s="44"/>
      <c r="AF149" s="44" t="e">
        <f t="shared" si="19"/>
        <v>#DIV/0!</v>
      </c>
      <c r="AG149" s="44"/>
      <c r="AH149" s="44" t="e">
        <f t="shared" si="20"/>
        <v>#DIV/0!</v>
      </c>
      <c r="AI149" s="44" t="e">
        <f t="shared" si="21"/>
        <v>#DIV/0!</v>
      </c>
      <c r="AJ149" s="44" t="e">
        <f t="shared" si="22"/>
        <v>#DIV/0!</v>
      </c>
      <c r="AK149" s="43"/>
      <c r="AL149" s="40"/>
      <c r="AM149" s="40"/>
      <c r="AN149" s="40"/>
      <c r="AO149" s="40"/>
      <c r="AP149" s="40"/>
      <c r="AQ149" s="49"/>
      <c r="AR149" s="41"/>
      <c r="AS149" s="41">
        <v>10</v>
      </c>
      <c r="AT149" s="34">
        <f>(J149*10)/100</f>
        <v>0</v>
      </c>
      <c r="AU149" s="43"/>
      <c r="AV149" s="44">
        <v>0</v>
      </c>
      <c r="AW149" s="46">
        <f t="shared" si="23"/>
        <v>0</v>
      </c>
      <c r="AX149" s="46">
        <f>O149</f>
        <v>0</v>
      </c>
      <c r="AY149" s="43"/>
    </row>
    <row r="150" spans="1:51" ht="15.75" customHeight="1" x14ac:dyDescent="0.25">
      <c r="A150" s="47"/>
      <c r="B150" s="40"/>
      <c r="C150" s="41"/>
      <c r="D150" s="39"/>
      <c r="E150" s="43"/>
      <c r="F150" s="40"/>
      <c r="G150" s="41"/>
      <c r="H150" s="43"/>
      <c r="I150" s="43"/>
      <c r="J150" s="44">
        <v>0</v>
      </c>
      <c r="K150" s="44">
        <v>0</v>
      </c>
      <c r="L150" s="55">
        <v>0</v>
      </c>
      <c r="M150" s="55">
        <v>0</v>
      </c>
      <c r="N150" s="44">
        <v>0</v>
      </c>
      <c r="O150" s="34">
        <f t="shared" si="16"/>
        <v>0</v>
      </c>
      <c r="P150" s="34">
        <f t="shared" si="16"/>
        <v>0</v>
      </c>
      <c r="Q150" s="43"/>
      <c r="R150" s="43"/>
      <c r="S150" s="43"/>
      <c r="T150" s="43"/>
      <c r="U150" s="48"/>
      <c r="V150" s="41"/>
      <c r="W150" s="41"/>
      <c r="X150" s="50"/>
      <c r="Y150" s="34" t="e">
        <f>P150/AA150</f>
        <v>#DIV/0!</v>
      </c>
      <c r="Z150" s="44" t="e">
        <f t="shared" si="17"/>
        <v>#DIV/0!</v>
      </c>
      <c r="AA150" s="44">
        <f t="shared" si="18"/>
        <v>0</v>
      </c>
      <c r="AB150" s="44">
        <v>0</v>
      </c>
      <c r="AC150" s="44">
        <v>0</v>
      </c>
      <c r="AD150" s="44">
        <v>0</v>
      </c>
      <c r="AE150" s="44"/>
      <c r="AF150" s="44" t="e">
        <f t="shared" si="19"/>
        <v>#DIV/0!</v>
      </c>
      <c r="AG150" s="44"/>
      <c r="AH150" s="44" t="e">
        <f t="shared" si="20"/>
        <v>#DIV/0!</v>
      </c>
      <c r="AI150" s="44" t="e">
        <f t="shared" si="21"/>
        <v>#DIV/0!</v>
      </c>
      <c r="AJ150" s="44" t="e">
        <f t="shared" si="22"/>
        <v>#DIV/0!</v>
      </c>
      <c r="AK150" s="43"/>
      <c r="AL150" s="40"/>
      <c r="AM150" s="40"/>
      <c r="AN150" s="40"/>
      <c r="AO150" s="40"/>
      <c r="AP150" s="40"/>
      <c r="AQ150" s="49"/>
      <c r="AR150" s="41"/>
      <c r="AS150" s="41">
        <v>10</v>
      </c>
      <c r="AT150" s="34">
        <f>(J150*10)/100</f>
        <v>0</v>
      </c>
      <c r="AU150" s="43"/>
      <c r="AV150" s="44">
        <v>0</v>
      </c>
      <c r="AW150" s="46">
        <f t="shared" si="23"/>
        <v>0</v>
      </c>
      <c r="AX150" s="46">
        <f>O150</f>
        <v>0</v>
      </c>
      <c r="AY150" s="43"/>
    </row>
    <row r="151" spans="1:51" ht="15.75" customHeight="1" x14ac:dyDescent="0.25">
      <c r="A151" s="47"/>
      <c r="B151" s="40"/>
      <c r="C151" s="41"/>
      <c r="D151" s="39"/>
      <c r="E151" s="43"/>
      <c r="F151" s="40"/>
      <c r="G151" s="41"/>
      <c r="H151" s="43"/>
      <c r="I151" s="43"/>
      <c r="J151" s="44">
        <v>0</v>
      </c>
      <c r="K151" s="44">
        <v>0</v>
      </c>
      <c r="L151" s="55">
        <v>0</v>
      </c>
      <c r="M151" s="55">
        <v>0</v>
      </c>
      <c r="N151" s="44">
        <v>0</v>
      </c>
      <c r="O151" s="34">
        <f t="shared" si="16"/>
        <v>0</v>
      </c>
      <c r="P151" s="34">
        <f t="shared" si="16"/>
        <v>0</v>
      </c>
      <c r="Q151" s="43"/>
      <c r="R151" s="43"/>
      <c r="S151" s="43"/>
      <c r="T151" s="43"/>
      <c r="U151" s="48"/>
      <c r="V151" s="41"/>
      <c r="W151" s="41"/>
      <c r="X151" s="50"/>
      <c r="Y151" s="34" t="e">
        <f>P151/AA151</f>
        <v>#DIV/0!</v>
      </c>
      <c r="Z151" s="44" t="e">
        <f t="shared" si="17"/>
        <v>#DIV/0!</v>
      </c>
      <c r="AA151" s="44">
        <f t="shared" si="18"/>
        <v>0</v>
      </c>
      <c r="AB151" s="44">
        <v>0</v>
      </c>
      <c r="AC151" s="44">
        <v>0</v>
      </c>
      <c r="AD151" s="44">
        <v>0</v>
      </c>
      <c r="AE151" s="44"/>
      <c r="AF151" s="44" t="e">
        <f t="shared" si="19"/>
        <v>#DIV/0!</v>
      </c>
      <c r="AG151" s="44"/>
      <c r="AH151" s="44" t="e">
        <f t="shared" si="20"/>
        <v>#DIV/0!</v>
      </c>
      <c r="AI151" s="44" t="e">
        <f t="shared" si="21"/>
        <v>#DIV/0!</v>
      </c>
      <c r="AJ151" s="44" t="e">
        <f t="shared" si="22"/>
        <v>#DIV/0!</v>
      </c>
      <c r="AK151" s="43"/>
      <c r="AL151" s="40"/>
      <c r="AM151" s="40"/>
      <c r="AN151" s="40"/>
      <c r="AO151" s="40"/>
      <c r="AP151" s="40"/>
      <c r="AQ151" s="49"/>
      <c r="AR151" s="41"/>
      <c r="AS151" s="41">
        <v>10</v>
      </c>
      <c r="AT151" s="34">
        <f>(J151*10)/100</f>
        <v>0</v>
      </c>
      <c r="AU151" s="43"/>
      <c r="AV151" s="44">
        <v>0</v>
      </c>
      <c r="AW151" s="46">
        <f t="shared" si="23"/>
        <v>0</v>
      </c>
      <c r="AX151" s="46">
        <f>O151</f>
        <v>0</v>
      </c>
      <c r="AY151" s="43"/>
    </row>
    <row r="152" spans="1:51" ht="15.75" customHeight="1" x14ac:dyDescent="0.25">
      <c r="A152" s="47"/>
      <c r="B152" s="40"/>
      <c r="C152" s="41"/>
      <c r="D152" s="39"/>
      <c r="E152" s="43"/>
      <c r="F152" s="40"/>
      <c r="G152" s="41"/>
      <c r="H152" s="43"/>
      <c r="I152" s="43"/>
      <c r="J152" s="44">
        <v>0</v>
      </c>
      <c r="K152" s="44">
        <v>0</v>
      </c>
      <c r="L152" s="55">
        <v>0</v>
      </c>
      <c r="M152" s="55">
        <v>0</v>
      </c>
      <c r="N152" s="44">
        <v>0</v>
      </c>
      <c r="O152" s="34">
        <f t="shared" si="16"/>
        <v>0</v>
      </c>
      <c r="P152" s="34">
        <f t="shared" si="16"/>
        <v>0</v>
      </c>
      <c r="Q152" s="43"/>
      <c r="R152" s="43"/>
      <c r="S152" s="43"/>
      <c r="T152" s="43"/>
      <c r="U152" s="48"/>
      <c r="V152" s="41"/>
      <c r="W152" s="41"/>
      <c r="X152" s="50"/>
      <c r="Y152" s="34" t="e">
        <f>P152/AA152</f>
        <v>#DIV/0!</v>
      </c>
      <c r="Z152" s="44" t="e">
        <f t="shared" si="17"/>
        <v>#DIV/0!</v>
      </c>
      <c r="AA152" s="44">
        <f t="shared" si="18"/>
        <v>0</v>
      </c>
      <c r="AB152" s="44">
        <v>0</v>
      </c>
      <c r="AC152" s="44">
        <v>0</v>
      </c>
      <c r="AD152" s="44">
        <v>0</v>
      </c>
      <c r="AE152" s="44"/>
      <c r="AF152" s="44" t="e">
        <f t="shared" si="19"/>
        <v>#DIV/0!</v>
      </c>
      <c r="AG152" s="44"/>
      <c r="AH152" s="44" t="e">
        <f t="shared" si="20"/>
        <v>#DIV/0!</v>
      </c>
      <c r="AI152" s="44" t="e">
        <f t="shared" si="21"/>
        <v>#DIV/0!</v>
      </c>
      <c r="AJ152" s="44" t="e">
        <f t="shared" si="22"/>
        <v>#DIV/0!</v>
      </c>
      <c r="AK152" s="43"/>
      <c r="AL152" s="40"/>
      <c r="AM152" s="40"/>
      <c r="AN152" s="40"/>
      <c r="AO152" s="40"/>
      <c r="AP152" s="40"/>
      <c r="AQ152" s="49"/>
      <c r="AR152" s="41"/>
      <c r="AS152" s="41">
        <v>10</v>
      </c>
      <c r="AT152" s="34">
        <f>(J152*10)/100</f>
        <v>0</v>
      </c>
      <c r="AU152" s="43"/>
      <c r="AV152" s="44">
        <v>0</v>
      </c>
      <c r="AW152" s="46">
        <f t="shared" si="23"/>
        <v>0</v>
      </c>
      <c r="AX152" s="46">
        <f>O152</f>
        <v>0</v>
      </c>
      <c r="AY152" s="43"/>
    </row>
    <row r="153" spans="1:51" ht="15.75" customHeight="1" x14ac:dyDescent="0.25">
      <c r="A153" s="47"/>
      <c r="B153" s="40"/>
      <c r="C153" s="41"/>
      <c r="D153" s="39"/>
      <c r="E153" s="43"/>
      <c r="F153" s="40"/>
      <c r="G153" s="41"/>
      <c r="H153" s="43"/>
      <c r="I153" s="43"/>
      <c r="J153" s="44">
        <v>0</v>
      </c>
      <c r="K153" s="44">
        <v>0</v>
      </c>
      <c r="L153" s="55">
        <v>0</v>
      </c>
      <c r="M153" s="55">
        <v>0</v>
      </c>
      <c r="N153" s="44">
        <v>0</v>
      </c>
      <c r="O153" s="34">
        <f t="shared" si="16"/>
        <v>0</v>
      </c>
      <c r="P153" s="34">
        <f t="shared" si="16"/>
        <v>0</v>
      </c>
      <c r="Q153" s="43"/>
      <c r="R153" s="43"/>
      <c r="S153" s="43"/>
      <c r="T153" s="43"/>
      <c r="U153" s="48"/>
      <c r="V153" s="41"/>
      <c r="W153" s="41"/>
      <c r="X153" s="50"/>
      <c r="Y153" s="34" t="e">
        <f>P153/AA153</f>
        <v>#DIV/0!</v>
      </c>
      <c r="Z153" s="44" t="e">
        <f t="shared" si="17"/>
        <v>#DIV/0!</v>
      </c>
      <c r="AA153" s="44">
        <f t="shared" si="18"/>
        <v>0</v>
      </c>
      <c r="AB153" s="44">
        <v>0</v>
      </c>
      <c r="AC153" s="44">
        <v>0</v>
      </c>
      <c r="AD153" s="44">
        <v>0</v>
      </c>
      <c r="AE153" s="44"/>
      <c r="AF153" s="44" t="e">
        <f t="shared" si="19"/>
        <v>#DIV/0!</v>
      </c>
      <c r="AG153" s="44"/>
      <c r="AH153" s="44" t="e">
        <f t="shared" si="20"/>
        <v>#DIV/0!</v>
      </c>
      <c r="AI153" s="44" t="e">
        <f t="shared" si="21"/>
        <v>#DIV/0!</v>
      </c>
      <c r="AJ153" s="44" t="e">
        <f t="shared" si="22"/>
        <v>#DIV/0!</v>
      </c>
      <c r="AK153" s="43"/>
      <c r="AL153" s="40"/>
      <c r="AM153" s="40"/>
      <c r="AN153" s="40"/>
      <c r="AO153" s="40"/>
      <c r="AP153" s="40"/>
      <c r="AQ153" s="49"/>
      <c r="AR153" s="41"/>
      <c r="AS153" s="41">
        <v>10</v>
      </c>
      <c r="AT153" s="34">
        <f>(J153*10)/100</f>
        <v>0</v>
      </c>
      <c r="AU153" s="43"/>
      <c r="AV153" s="44">
        <v>0</v>
      </c>
      <c r="AW153" s="46">
        <f t="shared" si="23"/>
        <v>0</v>
      </c>
      <c r="AX153" s="46">
        <f>O153</f>
        <v>0</v>
      </c>
      <c r="AY153" s="43"/>
    </row>
    <row r="154" spans="1:51" ht="15.75" customHeight="1" x14ac:dyDescent="0.25">
      <c r="A154" s="47"/>
      <c r="B154" s="40"/>
      <c r="C154" s="41"/>
      <c r="D154" s="39"/>
      <c r="E154" s="43"/>
      <c r="F154" s="40"/>
      <c r="G154" s="41"/>
      <c r="H154" s="43"/>
      <c r="I154" s="43"/>
      <c r="J154" s="44">
        <v>0</v>
      </c>
      <c r="K154" s="44">
        <v>0</v>
      </c>
      <c r="L154" s="55">
        <v>0</v>
      </c>
      <c r="M154" s="55">
        <v>0</v>
      </c>
      <c r="N154" s="44">
        <v>0</v>
      </c>
      <c r="O154" s="34">
        <f t="shared" si="16"/>
        <v>0</v>
      </c>
      <c r="P154" s="34">
        <f t="shared" si="16"/>
        <v>0</v>
      </c>
      <c r="Q154" s="43"/>
      <c r="R154" s="43"/>
      <c r="S154" s="43"/>
      <c r="T154" s="43"/>
      <c r="U154" s="48"/>
      <c r="V154" s="41"/>
      <c r="W154" s="41"/>
      <c r="X154" s="50"/>
      <c r="Y154" s="34" t="e">
        <f>P154/AA154</f>
        <v>#DIV/0!</v>
      </c>
      <c r="Z154" s="44" t="e">
        <f t="shared" si="17"/>
        <v>#DIV/0!</v>
      </c>
      <c r="AA154" s="44">
        <f t="shared" si="18"/>
        <v>0</v>
      </c>
      <c r="AB154" s="44">
        <v>0</v>
      </c>
      <c r="AC154" s="44">
        <v>0</v>
      </c>
      <c r="AD154" s="44">
        <v>0</v>
      </c>
      <c r="AE154" s="44"/>
      <c r="AF154" s="44" t="e">
        <f t="shared" si="19"/>
        <v>#DIV/0!</v>
      </c>
      <c r="AG154" s="44"/>
      <c r="AH154" s="44" t="e">
        <f t="shared" si="20"/>
        <v>#DIV/0!</v>
      </c>
      <c r="AI154" s="44" t="e">
        <f t="shared" si="21"/>
        <v>#DIV/0!</v>
      </c>
      <c r="AJ154" s="44" t="e">
        <f t="shared" si="22"/>
        <v>#DIV/0!</v>
      </c>
      <c r="AK154" s="43"/>
      <c r="AL154" s="40"/>
      <c r="AM154" s="40"/>
      <c r="AN154" s="40"/>
      <c r="AO154" s="40"/>
      <c r="AP154" s="40"/>
      <c r="AQ154" s="49"/>
      <c r="AR154" s="41"/>
      <c r="AS154" s="41">
        <v>10</v>
      </c>
      <c r="AT154" s="34">
        <f>(J154*10)/100</f>
        <v>0</v>
      </c>
      <c r="AU154" s="43"/>
      <c r="AV154" s="44">
        <v>0</v>
      </c>
      <c r="AW154" s="46">
        <f t="shared" si="23"/>
        <v>0</v>
      </c>
      <c r="AX154" s="46">
        <f>O154</f>
        <v>0</v>
      </c>
      <c r="AY154" s="43"/>
    </row>
    <row r="155" spans="1:51" ht="15.75" customHeight="1" x14ac:dyDescent="0.25">
      <c r="A155" s="47"/>
      <c r="B155" s="40"/>
      <c r="C155" s="41"/>
      <c r="D155" s="39"/>
      <c r="E155" s="43"/>
      <c r="F155" s="40"/>
      <c r="G155" s="41"/>
      <c r="H155" s="43"/>
      <c r="I155" s="43"/>
      <c r="J155" s="44">
        <v>0</v>
      </c>
      <c r="K155" s="44">
        <v>0</v>
      </c>
      <c r="L155" s="55">
        <v>0</v>
      </c>
      <c r="M155" s="55">
        <v>0</v>
      </c>
      <c r="N155" s="44">
        <v>0</v>
      </c>
      <c r="O155" s="34">
        <f t="shared" si="16"/>
        <v>0</v>
      </c>
      <c r="P155" s="34">
        <f t="shared" si="16"/>
        <v>0</v>
      </c>
      <c r="Q155" s="43"/>
      <c r="R155" s="43"/>
      <c r="S155" s="43"/>
      <c r="T155" s="43"/>
      <c r="U155" s="48"/>
      <c r="V155" s="41"/>
      <c r="W155" s="41"/>
      <c r="X155" s="50"/>
      <c r="Y155" s="34" t="e">
        <f>P155/AA155</f>
        <v>#DIV/0!</v>
      </c>
      <c r="Z155" s="44" t="e">
        <f t="shared" si="17"/>
        <v>#DIV/0!</v>
      </c>
      <c r="AA155" s="44">
        <f t="shared" si="18"/>
        <v>0</v>
      </c>
      <c r="AB155" s="44">
        <v>0</v>
      </c>
      <c r="AC155" s="44">
        <v>0</v>
      </c>
      <c r="AD155" s="44">
        <v>0</v>
      </c>
      <c r="AE155" s="44"/>
      <c r="AF155" s="44" t="e">
        <f t="shared" si="19"/>
        <v>#DIV/0!</v>
      </c>
      <c r="AG155" s="44"/>
      <c r="AH155" s="44" t="e">
        <f t="shared" si="20"/>
        <v>#DIV/0!</v>
      </c>
      <c r="AI155" s="44" t="e">
        <f t="shared" si="21"/>
        <v>#DIV/0!</v>
      </c>
      <c r="AJ155" s="44" t="e">
        <f t="shared" si="22"/>
        <v>#DIV/0!</v>
      </c>
      <c r="AK155" s="43"/>
      <c r="AL155" s="40"/>
      <c r="AM155" s="40"/>
      <c r="AN155" s="40"/>
      <c r="AO155" s="40"/>
      <c r="AP155" s="40"/>
      <c r="AQ155" s="49"/>
      <c r="AR155" s="41"/>
      <c r="AS155" s="41">
        <v>10</v>
      </c>
      <c r="AT155" s="34">
        <f>(J155*10)/100</f>
        <v>0</v>
      </c>
      <c r="AU155" s="43"/>
      <c r="AV155" s="44">
        <v>0</v>
      </c>
      <c r="AW155" s="46">
        <f t="shared" si="23"/>
        <v>0</v>
      </c>
      <c r="AX155" s="46">
        <f>O155</f>
        <v>0</v>
      </c>
      <c r="AY155" s="43"/>
    </row>
    <row r="156" spans="1:51" ht="15.75" customHeight="1" x14ac:dyDescent="0.25">
      <c r="A156" s="47"/>
      <c r="B156" s="40"/>
      <c r="C156" s="41"/>
      <c r="D156" s="39"/>
      <c r="E156" s="43"/>
      <c r="F156" s="40"/>
      <c r="G156" s="41"/>
      <c r="H156" s="43"/>
      <c r="I156" s="43"/>
      <c r="J156" s="44">
        <v>0</v>
      </c>
      <c r="K156" s="44">
        <v>0</v>
      </c>
      <c r="L156" s="55">
        <v>0</v>
      </c>
      <c r="M156" s="55">
        <v>0</v>
      </c>
      <c r="N156" s="44">
        <v>0</v>
      </c>
      <c r="O156" s="34">
        <f t="shared" si="16"/>
        <v>0</v>
      </c>
      <c r="P156" s="34">
        <f t="shared" si="16"/>
        <v>0</v>
      </c>
      <c r="Q156" s="43"/>
      <c r="R156" s="43"/>
      <c r="S156" s="43"/>
      <c r="T156" s="43"/>
      <c r="U156" s="48"/>
      <c r="V156" s="41"/>
      <c r="W156" s="41"/>
      <c r="X156" s="50"/>
      <c r="Y156" s="34" t="e">
        <f>P156/AA156</f>
        <v>#DIV/0!</v>
      </c>
      <c r="Z156" s="44" t="e">
        <f t="shared" si="17"/>
        <v>#DIV/0!</v>
      </c>
      <c r="AA156" s="44">
        <f t="shared" si="18"/>
        <v>0</v>
      </c>
      <c r="AB156" s="44">
        <v>0</v>
      </c>
      <c r="AC156" s="44">
        <v>0</v>
      </c>
      <c r="AD156" s="44">
        <v>0</v>
      </c>
      <c r="AE156" s="44"/>
      <c r="AF156" s="44" t="e">
        <f t="shared" si="19"/>
        <v>#DIV/0!</v>
      </c>
      <c r="AG156" s="44"/>
      <c r="AH156" s="44" t="e">
        <f t="shared" si="20"/>
        <v>#DIV/0!</v>
      </c>
      <c r="AI156" s="44" t="e">
        <f t="shared" si="21"/>
        <v>#DIV/0!</v>
      </c>
      <c r="AJ156" s="44" t="e">
        <f t="shared" si="22"/>
        <v>#DIV/0!</v>
      </c>
      <c r="AK156" s="43"/>
      <c r="AL156" s="40"/>
      <c r="AM156" s="40"/>
      <c r="AN156" s="40"/>
      <c r="AO156" s="40"/>
      <c r="AP156" s="40"/>
      <c r="AQ156" s="49"/>
      <c r="AR156" s="41"/>
      <c r="AS156" s="41">
        <v>10</v>
      </c>
      <c r="AT156" s="34">
        <f>(J156*10)/100</f>
        <v>0</v>
      </c>
      <c r="AU156" s="43"/>
      <c r="AV156" s="44">
        <v>0</v>
      </c>
      <c r="AW156" s="46">
        <f t="shared" si="23"/>
        <v>0</v>
      </c>
      <c r="AX156" s="46">
        <f>O156</f>
        <v>0</v>
      </c>
      <c r="AY156" s="43"/>
    </row>
    <row r="157" spans="1:51" ht="15.75" customHeight="1" x14ac:dyDescent="0.25">
      <c r="A157" s="47"/>
      <c r="B157" s="40"/>
      <c r="C157" s="41"/>
      <c r="D157" s="39"/>
      <c r="E157" s="43"/>
      <c r="F157" s="40"/>
      <c r="G157" s="41"/>
      <c r="H157" s="43"/>
      <c r="I157" s="43"/>
      <c r="J157" s="44">
        <v>0</v>
      </c>
      <c r="K157" s="44">
        <v>0</v>
      </c>
      <c r="L157" s="55">
        <v>0</v>
      </c>
      <c r="M157" s="55">
        <v>0</v>
      </c>
      <c r="N157" s="44">
        <v>0</v>
      </c>
      <c r="O157" s="34">
        <f t="shared" si="16"/>
        <v>0</v>
      </c>
      <c r="P157" s="34">
        <f t="shared" si="16"/>
        <v>0</v>
      </c>
      <c r="Q157" s="43"/>
      <c r="R157" s="43"/>
      <c r="S157" s="43"/>
      <c r="T157" s="43"/>
      <c r="U157" s="48"/>
      <c r="V157" s="41"/>
      <c r="W157" s="41"/>
      <c r="X157" s="50"/>
      <c r="Y157" s="34" t="e">
        <f>P157/AA157</f>
        <v>#DIV/0!</v>
      </c>
      <c r="Z157" s="44" t="e">
        <f t="shared" si="17"/>
        <v>#DIV/0!</v>
      </c>
      <c r="AA157" s="44">
        <f t="shared" si="18"/>
        <v>0</v>
      </c>
      <c r="AB157" s="44">
        <v>0</v>
      </c>
      <c r="AC157" s="44">
        <v>0</v>
      </c>
      <c r="AD157" s="44">
        <v>0</v>
      </c>
      <c r="AE157" s="44"/>
      <c r="AF157" s="44" t="e">
        <f t="shared" si="19"/>
        <v>#DIV/0!</v>
      </c>
      <c r="AG157" s="44"/>
      <c r="AH157" s="44" t="e">
        <f t="shared" si="20"/>
        <v>#DIV/0!</v>
      </c>
      <c r="AI157" s="44" t="e">
        <f t="shared" si="21"/>
        <v>#DIV/0!</v>
      </c>
      <c r="AJ157" s="44" t="e">
        <f t="shared" si="22"/>
        <v>#DIV/0!</v>
      </c>
      <c r="AK157" s="43"/>
      <c r="AL157" s="40"/>
      <c r="AM157" s="40"/>
      <c r="AN157" s="40"/>
      <c r="AO157" s="40"/>
      <c r="AP157" s="40"/>
      <c r="AQ157" s="49"/>
      <c r="AR157" s="41"/>
      <c r="AS157" s="41">
        <v>10</v>
      </c>
      <c r="AT157" s="34">
        <f>(J157*10)/100</f>
        <v>0</v>
      </c>
      <c r="AU157" s="43"/>
      <c r="AV157" s="44">
        <v>0</v>
      </c>
      <c r="AW157" s="46">
        <f t="shared" si="23"/>
        <v>0</v>
      </c>
      <c r="AX157" s="46">
        <f>O157</f>
        <v>0</v>
      </c>
      <c r="AY157" s="43"/>
    </row>
    <row r="158" spans="1:51" ht="15.75" customHeight="1" x14ac:dyDescent="0.25">
      <c r="A158" s="47"/>
      <c r="B158" s="40"/>
      <c r="C158" s="41"/>
      <c r="D158" s="39"/>
      <c r="E158" s="43"/>
      <c r="F158" s="40"/>
      <c r="G158" s="41"/>
      <c r="H158" s="43"/>
      <c r="I158" s="43"/>
      <c r="J158" s="44">
        <v>0</v>
      </c>
      <c r="K158" s="44">
        <v>0</v>
      </c>
      <c r="L158" s="55">
        <v>0</v>
      </c>
      <c r="M158" s="55">
        <v>0</v>
      </c>
      <c r="N158" s="44">
        <v>0</v>
      </c>
      <c r="O158" s="34">
        <f t="shared" si="16"/>
        <v>0</v>
      </c>
      <c r="P158" s="34">
        <f t="shared" si="16"/>
        <v>0</v>
      </c>
      <c r="Q158" s="43"/>
      <c r="R158" s="43"/>
      <c r="S158" s="43"/>
      <c r="T158" s="43"/>
      <c r="U158" s="48"/>
      <c r="V158" s="41"/>
      <c r="W158" s="41"/>
      <c r="X158" s="50"/>
      <c r="Y158" s="34" t="e">
        <f>P158/AA158</f>
        <v>#DIV/0!</v>
      </c>
      <c r="Z158" s="44" t="e">
        <f t="shared" si="17"/>
        <v>#DIV/0!</v>
      </c>
      <c r="AA158" s="44">
        <f t="shared" si="18"/>
        <v>0</v>
      </c>
      <c r="AB158" s="44">
        <v>0</v>
      </c>
      <c r="AC158" s="44">
        <v>0</v>
      </c>
      <c r="AD158" s="44">
        <v>0</v>
      </c>
      <c r="AE158" s="44"/>
      <c r="AF158" s="44" t="e">
        <f t="shared" si="19"/>
        <v>#DIV/0!</v>
      </c>
      <c r="AG158" s="44"/>
      <c r="AH158" s="44" t="e">
        <f t="shared" si="20"/>
        <v>#DIV/0!</v>
      </c>
      <c r="AI158" s="44" t="e">
        <f t="shared" si="21"/>
        <v>#DIV/0!</v>
      </c>
      <c r="AJ158" s="44" t="e">
        <f t="shared" si="22"/>
        <v>#DIV/0!</v>
      </c>
      <c r="AK158" s="43"/>
      <c r="AL158" s="40"/>
      <c r="AM158" s="40"/>
      <c r="AN158" s="40"/>
      <c r="AO158" s="40"/>
      <c r="AP158" s="40"/>
      <c r="AQ158" s="49"/>
      <c r="AR158" s="41"/>
      <c r="AS158" s="41">
        <v>10</v>
      </c>
      <c r="AT158" s="34">
        <f>(J158*10)/100</f>
        <v>0</v>
      </c>
      <c r="AU158" s="43"/>
      <c r="AV158" s="44">
        <v>0</v>
      </c>
      <c r="AW158" s="46">
        <f t="shared" si="23"/>
        <v>0</v>
      </c>
      <c r="AX158" s="46">
        <f>O158</f>
        <v>0</v>
      </c>
      <c r="AY158" s="43"/>
    </row>
    <row r="159" spans="1:51" ht="15.75" customHeight="1" x14ac:dyDescent="0.25">
      <c r="A159" s="47"/>
      <c r="B159" s="40"/>
      <c r="C159" s="41"/>
      <c r="D159" s="39"/>
      <c r="E159" s="43"/>
      <c r="F159" s="40"/>
      <c r="G159" s="41"/>
      <c r="H159" s="43"/>
      <c r="I159" s="43"/>
      <c r="J159" s="44">
        <v>0</v>
      </c>
      <c r="K159" s="44">
        <v>0</v>
      </c>
      <c r="L159" s="55">
        <v>0</v>
      </c>
      <c r="M159" s="55">
        <v>0</v>
      </c>
      <c r="N159" s="44">
        <v>0</v>
      </c>
      <c r="O159" s="34">
        <f t="shared" si="16"/>
        <v>0</v>
      </c>
      <c r="P159" s="34">
        <f t="shared" si="16"/>
        <v>0</v>
      </c>
      <c r="Q159" s="43"/>
      <c r="R159" s="43"/>
      <c r="S159" s="43"/>
      <c r="T159" s="43"/>
      <c r="U159" s="48"/>
      <c r="V159" s="41"/>
      <c r="W159" s="41"/>
      <c r="X159" s="50"/>
      <c r="Y159" s="34" t="e">
        <f>P159/AA159</f>
        <v>#DIV/0!</v>
      </c>
      <c r="Z159" s="44" t="e">
        <f t="shared" si="17"/>
        <v>#DIV/0!</v>
      </c>
      <c r="AA159" s="44">
        <f t="shared" si="18"/>
        <v>0</v>
      </c>
      <c r="AB159" s="44">
        <v>0</v>
      </c>
      <c r="AC159" s="44">
        <v>0</v>
      </c>
      <c r="AD159" s="44">
        <v>0</v>
      </c>
      <c r="AE159" s="44"/>
      <c r="AF159" s="44" t="e">
        <f t="shared" si="19"/>
        <v>#DIV/0!</v>
      </c>
      <c r="AG159" s="44"/>
      <c r="AH159" s="44" t="e">
        <f t="shared" si="20"/>
        <v>#DIV/0!</v>
      </c>
      <c r="AI159" s="44" t="e">
        <f t="shared" si="21"/>
        <v>#DIV/0!</v>
      </c>
      <c r="AJ159" s="44" t="e">
        <f t="shared" si="22"/>
        <v>#DIV/0!</v>
      </c>
      <c r="AK159" s="43"/>
      <c r="AL159" s="40"/>
      <c r="AM159" s="40"/>
      <c r="AN159" s="40"/>
      <c r="AO159" s="40"/>
      <c r="AP159" s="40"/>
      <c r="AQ159" s="49"/>
      <c r="AR159" s="41"/>
      <c r="AS159" s="41">
        <v>10</v>
      </c>
      <c r="AT159" s="34">
        <f>(J159*10)/100</f>
        <v>0</v>
      </c>
      <c r="AU159" s="43"/>
      <c r="AV159" s="44">
        <v>0</v>
      </c>
      <c r="AW159" s="46">
        <f t="shared" si="23"/>
        <v>0</v>
      </c>
      <c r="AX159" s="46">
        <f>O159</f>
        <v>0</v>
      </c>
      <c r="AY159" s="43"/>
    </row>
    <row r="160" spans="1:51" ht="15.75" customHeight="1" x14ac:dyDescent="0.25">
      <c r="A160" s="47"/>
      <c r="B160" s="40"/>
      <c r="C160" s="41"/>
      <c r="D160" s="39"/>
      <c r="E160" s="43"/>
      <c r="F160" s="40"/>
      <c r="G160" s="41"/>
      <c r="H160" s="43"/>
      <c r="I160" s="43"/>
      <c r="J160" s="44">
        <v>0</v>
      </c>
      <c r="K160" s="44">
        <v>0</v>
      </c>
      <c r="L160" s="55">
        <v>0</v>
      </c>
      <c r="M160" s="55">
        <v>0</v>
      </c>
      <c r="N160" s="44">
        <v>0</v>
      </c>
      <c r="O160" s="34">
        <f t="shared" si="16"/>
        <v>0</v>
      </c>
      <c r="P160" s="34">
        <f t="shared" si="16"/>
        <v>0</v>
      </c>
      <c r="Q160" s="43"/>
      <c r="R160" s="43"/>
      <c r="S160" s="43"/>
      <c r="T160" s="43"/>
      <c r="U160" s="48"/>
      <c r="V160" s="41"/>
      <c r="W160" s="41"/>
      <c r="X160" s="50"/>
      <c r="Y160" s="34" t="e">
        <f>P160/AA160</f>
        <v>#DIV/0!</v>
      </c>
      <c r="Z160" s="44" t="e">
        <f t="shared" si="17"/>
        <v>#DIV/0!</v>
      </c>
      <c r="AA160" s="44">
        <f t="shared" si="18"/>
        <v>0</v>
      </c>
      <c r="AB160" s="44">
        <v>0</v>
      </c>
      <c r="AC160" s="44">
        <v>0</v>
      </c>
      <c r="AD160" s="44">
        <v>0</v>
      </c>
      <c r="AE160" s="44"/>
      <c r="AF160" s="44" t="e">
        <f t="shared" si="19"/>
        <v>#DIV/0!</v>
      </c>
      <c r="AG160" s="44"/>
      <c r="AH160" s="44" t="e">
        <f t="shared" si="20"/>
        <v>#DIV/0!</v>
      </c>
      <c r="AI160" s="44" t="e">
        <f t="shared" si="21"/>
        <v>#DIV/0!</v>
      </c>
      <c r="AJ160" s="44" t="e">
        <f t="shared" si="22"/>
        <v>#DIV/0!</v>
      </c>
      <c r="AK160" s="43"/>
      <c r="AL160" s="40"/>
      <c r="AM160" s="40"/>
      <c r="AN160" s="40"/>
      <c r="AO160" s="40"/>
      <c r="AP160" s="40"/>
      <c r="AQ160" s="49"/>
      <c r="AR160" s="41"/>
      <c r="AS160" s="41">
        <v>10</v>
      </c>
      <c r="AT160" s="34">
        <f>(J160*10)/100</f>
        <v>0</v>
      </c>
      <c r="AU160" s="43"/>
      <c r="AV160" s="44">
        <v>0</v>
      </c>
      <c r="AW160" s="46">
        <f t="shared" si="23"/>
        <v>0</v>
      </c>
      <c r="AX160" s="46">
        <f>O160</f>
        <v>0</v>
      </c>
      <c r="AY160" s="43"/>
    </row>
    <row r="161" spans="1:51" ht="15.75" customHeight="1" x14ac:dyDescent="0.25">
      <c r="A161" s="47"/>
      <c r="B161" s="40"/>
      <c r="C161" s="41"/>
      <c r="D161" s="39"/>
      <c r="E161" s="43"/>
      <c r="F161" s="40"/>
      <c r="G161" s="41"/>
      <c r="H161" s="43"/>
      <c r="I161" s="43"/>
      <c r="J161" s="44">
        <v>0</v>
      </c>
      <c r="K161" s="44">
        <v>0</v>
      </c>
      <c r="L161" s="55">
        <v>0</v>
      </c>
      <c r="M161" s="55">
        <v>0</v>
      </c>
      <c r="N161" s="44">
        <v>0</v>
      </c>
      <c r="O161" s="34">
        <f t="shared" si="16"/>
        <v>0</v>
      </c>
      <c r="P161" s="34">
        <f t="shared" si="16"/>
        <v>0</v>
      </c>
      <c r="Q161" s="43"/>
      <c r="R161" s="43"/>
      <c r="S161" s="43"/>
      <c r="T161" s="43"/>
      <c r="U161" s="48"/>
      <c r="V161" s="41"/>
      <c r="W161" s="41"/>
      <c r="X161" s="50"/>
      <c r="Y161" s="34" t="e">
        <f>P161/AA161</f>
        <v>#DIV/0!</v>
      </c>
      <c r="Z161" s="44" t="e">
        <f t="shared" si="17"/>
        <v>#DIV/0!</v>
      </c>
      <c r="AA161" s="44">
        <f t="shared" si="18"/>
        <v>0</v>
      </c>
      <c r="AB161" s="44">
        <v>0</v>
      </c>
      <c r="AC161" s="44">
        <v>0</v>
      </c>
      <c r="AD161" s="44">
        <v>0</v>
      </c>
      <c r="AE161" s="44"/>
      <c r="AF161" s="44" t="e">
        <f t="shared" si="19"/>
        <v>#DIV/0!</v>
      </c>
      <c r="AG161" s="44"/>
      <c r="AH161" s="44" t="e">
        <f t="shared" si="20"/>
        <v>#DIV/0!</v>
      </c>
      <c r="AI161" s="44" t="e">
        <f t="shared" si="21"/>
        <v>#DIV/0!</v>
      </c>
      <c r="AJ161" s="44" t="e">
        <f t="shared" si="22"/>
        <v>#DIV/0!</v>
      </c>
      <c r="AK161" s="43"/>
      <c r="AL161" s="40"/>
      <c r="AM161" s="40"/>
      <c r="AN161" s="40"/>
      <c r="AO161" s="40"/>
      <c r="AP161" s="40"/>
      <c r="AQ161" s="49"/>
      <c r="AR161" s="41"/>
      <c r="AS161" s="41">
        <v>10</v>
      </c>
      <c r="AT161" s="34">
        <f>(J161*10)/100</f>
        <v>0</v>
      </c>
      <c r="AU161" s="43"/>
      <c r="AV161" s="44">
        <v>0</v>
      </c>
      <c r="AW161" s="46">
        <f t="shared" si="23"/>
        <v>0</v>
      </c>
      <c r="AX161" s="46">
        <f>O161</f>
        <v>0</v>
      </c>
      <c r="AY161" s="43"/>
    </row>
    <row r="162" spans="1:51" ht="15.75" customHeight="1" x14ac:dyDescent="0.25">
      <c r="A162" s="47"/>
      <c r="B162" s="40"/>
      <c r="C162" s="41"/>
      <c r="D162" s="39"/>
      <c r="E162" s="43"/>
      <c r="F162" s="40"/>
      <c r="G162" s="41"/>
      <c r="H162" s="43"/>
      <c r="I162" s="43"/>
      <c r="J162" s="44">
        <v>0</v>
      </c>
      <c r="K162" s="44">
        <v>0</v>
      </c>
      <c r="L162" s="55">
        <v>0</v>
      </c>
      <c r="M162" s="55">
        <v>0</v>
      </c>
      <c r="N162" s="44">
        <v>0</v>
      </c>
      <c r="O162" s="34">
        <f t="shared" si="16"/>
        <v>0</v>
      </c>
      <c r="P162" s="34">
        <f t="shared" si="16"/>
        <v>0</v>
      </c>
      <c r="Q162" s="43"/>
      <c r="R162" s="43"/>
      <c r="S162" s="43"/>
      <c r="T162" s="43"/>
      <c r="U162" s="48"/>
      <c r="V162" s="41"/>
      <c r="W162" s="41"/>
      <c r="X162" s="50"/>
      <c r="Y162" s="34" t="e">
        <f>P162/AA162</f>
        <v>#DIV/0!</v>
      </c>
      <c r="Z162" s="44" t="e">
        <f t="shared" si="17"/>
        <v>#DIV/0!</v>
      </c>
      <c r="AA162" s="44">
        <f t="shared" si="18"/>
        <v>0</v>
      </c>
      <c r="AB162" s="44">
        <v>0</v>
      </c>
      <c r="AC162" s="44">
        <v>0</v>
      </c>
      <c r="AD162" s="44">
        <v>0</v>
      </c>
      <c r="AE162" s="44"/>
      <c r="AF162" s="44" t="e">
        <f t="shared" si="19"/>
        <v>#DIV/0!</v>
      </c>
      <c r="AG162" s="44"/>
      <c r="AH162" s="44" t="e">
        <f t="shared" si="20"/>
        <v>#DIV/0!</v>
      </c>
      <c r="AI162" s="44" t="e">
        <f t="shared" si="21"/>
        <v>#DIV/0!</v>
      </c>
      <c r="AJ162" s="44" t="e">
        <f t="shared" si="22"/>
        <v>#DIV/0!</v>
      </c>
      <c r="AK162" s="43"/>
      <c r="AL162" s="40"/>
      <c r="AM162" s="40"/>
      <c r="AN162" s="40"/>
      <c r="AO162" s="40"/>
      <c r="AP162" s="40"/>
      <c r="AQ162" s="49"/>
      <c r="AR162" s="41"/>
      <c r="AS162" s="41">
        <v>10</v>
      </c>
      <c r="AT162" s="34">
        <f>(J162*10)/100</f>
        <v>0</v>
      </c>
      <c r="AU162" s="43"/>
      <c r="AV162" s="44">
        <v>0</v>
      </c>
      <c r="AW162" s="46">
        <f t="shared" si="23"/>
        <v>0</v>
      </c>
      <c r="AX162" s="46">
        <f>O162</f>
        <v>0</v>
      </c>
      <c r="AY162" s="43"/>
    </row>
    <row r="163" spans="1:51" ht="15.75" customHeight="1" x14ac:dyDescent="0.25">
      <c r="A163" s="47"/>
      <c r="B163" s="40"/>
      <c r="C163" s="41"/>
      <c r="D163" s="39"/>
      <c r="E163" s="43"/>
      <c r="F163" s="40"/>
      <c r="G163" s="41"/>
      <c r="H163" s="43"/>
      <c r="I163" s="43"/>
      <c r="J163" s="44">
        <v>0</v>
      </c>
      <c r="K163" s="44">
        <v>0</v>
      </c>
      <c r="L163" s="55">
        <v>0</v>
      </c>
      <c r="M163" s="55">
        <v>0</v>
      </c>
      <c r="N163" s="44">
        <v>0</v>
      </c>
      <c r="O163" s="34">
        <f t="shared" si="16"/>
        <v>0</v>
      </c>
      <c r="P163" s="34">
        <f t="shared" si="16"/>
        <v>0</v>
      </c>
      <c r="Q163" s="43"/>
      <c r="R163" s="43"/>
      <c r="S163" s="43"/>
      <c r="T163" s="43"/>
      <c r="U163" s="48"/>
      <c r="V163" s="41"/>
      <c r="W163" s="41"/>
      <c r="X163" s="50"/>
      <c r="Y163" s="34" t="e">
        <f>P163/AA163</f>
        <v>#DIV/0!</v>
      </c>
      <c r="Z163" s="44" t="e">
        <f t="shared" si="17"/>
        <v>#DIV/0!</v>
      </c>
      <c r="AA163" s="44">
        <f t="shared" si="18"/>
        <v>0</v>
      </c>
      <c r="AB163" s="44">
        <v>0</v>
      </c>
      <c r="AC163" s="44">
        <v>0</v>
      </c>
      <c r="AD163" s="44">
        <v>0</v>
      </c>
      <c r="AE163" s="44"/>
      <c r="AF163" s="44" t="e">
        <f t="shared" si="19"/>
        <v>#DIV/0!</v>
      </c>
      <c r="AG163" s="44"/>
      <c r="AH163" s="44" t="e">
        <f t="shared" si="20"/>
        <v>#DIV/0!</v>
      </c>
      <c r="AI163" s="44" t="e">
        <f t="shared" si="21"/>
        <v>#DIV/0!</v>
      </c>
      <c r="AJ163" s="44" t="e">
        <f t="shared" si="22"/>
        <v>#DIV/0!</v>
      </c>
      <c r="AK163" s="43"/>
      <c r="AL163" s="40"/>
      <c r="AM163" s="40"/>
      <c r="AN163" s="40"/>
      <c r="AO163" s="40"/>
      <c r="AP163" s="40"/>
      <c r="AQ163" s="49"/>
      <c r="AR163" s="41"/>
      <c r="AS163" s="41">
        <v>10</v>
      </c>
      <c r="AT163" s="34">
        <f>(J163*10)/100</f>
        <v>0</v>
      </c>
      <c r="AU163" s="43"/>
      <c r="AV163" s="44">
        <v>0</v>
      </c>
      <c r="AW163" s="46">
        <f t="shared" si="23"/>
        <v>0</v>
      </c>
      <c r="AX163" s="46">
        <f>O163</f>
        <v>0</v>
      </c>
      <c r="AY163" s="43"/>
    </row>
    <row r="164" spans="1:51" ht="15.75" customHeight="1" x14ac:dyDescent="0.25">
      <c r="A164" s="47"/>
      <c r="B164" s="40"/>
      <c r="C164" s="41"/>
      <c r="D164" s="39"/>
      <c r="E164" s="43"/>
      <c r="F164" s="40"/>
      <c r="G164" s="41"/>
      <c r="H164" s="43"/>
      <c r="I164" s="43"/>
      <c r="J164" s="44">
        <v>0</v>
      </c>
      <c r="K164" s="44">
        <v>0</v>
      </c>
      <c r="L164" s="55">
        <v>0</v>
      </c>
      <c r="M164" s="55">
        <v>0</v>
      </c>
      <c r="N164" s="44">
        <v>0</v>
      </c>
      <c r="O164" s="34">
        <f t="shared" si="16"/>
        <v>0</v>
      </c>
      <c r="P164" s="34">
        <f t="shared" si="16"/>
        <v>0</v>
      </c>
      <c r="Q164" s="43"/>
      <c r="R164" s="43"/>
      <c r="S164" s="43"/>
      <c r="T164" s="43"/>
      <c r="U164" s="48"/>
      <c r="V164" s="41"/>
      <c r="W164" s="41"/>
      <c r="X164" s="50"/>
      <c r="Y164" s="34" t="e">
        <f>P164/AA164</f>
        <v>#DIV/0!</v>
      </c>
      <c r="Z164" s="44" t="e">
        <f t="shared" si="17"/>
        <v>#DIV/0!</v>
      </c>
      <c r="AA164" s="44">
        <f t="shared" si="18"/>
        <v>0</v>
      </c>
      <c r="AB164" s="44">
        <v>0</v>
      </c>
      <c r="AC164" s="44">
        <v>0</v>
      </c>
      <c r="AD164" s="44">
        <v>0</v>
      </c>
      <c r="AE164" s="44"/>
      <c r="AF164" s="44" t="e">
        <f t="shared" si="19"/>
        <v>#DIV/0!</v>
      </c>
      <c r="AG164" s="44"/>
      <c r="AH164" s="44" t="e">
        <f t="shared" si="20"/>
        <v>#DIV/0!</v>
      </c>
      <c r="AI164" s="44" t="e">
        <f t="shared" si="21"/>
        <v>#DIV/0!</v>
      </c>
      <c r="AJ164" s="44" t="e">
        <f t="shared" si="22"/>
        <v>#DIV/0!</v>
      </c>
      <c r="AK164" s="43"/>
      <c r="AL164" s="40"/>
      <c r="AM164" s="40"/>
      <c r="AN164" s="40"/>
      <c r="AO164" s="40"/>
      <c r="AP164" s="40"/>
      <c r="AQ164" s="49"/>
      <c r="AR164" s="41"/>
      <c r="AS164" s="41">
        <v>10</v>
      </c>
      <c r="AT164" s="34">
        <f>(J164*10)/100</f>
        <v>0</v>
      </c>
      <c r="AU164" s="43"/>
      <c r="AV164" s="44">
        <v>0</v>
      </c>
      <c r="AW164" s="46">
        <f t="shared" si="23"/>
        <v>0</v>
      </c>
      <c r="AX164" s="46">
        <f>O164</f>
        <v>0</v>
      </c>
      <c r="AY164" s="43"/>
    </row>
    <row r="165" spans="1:51" ht="15.75" customHeight="1" x14ac:dyDescent="0.25">
      <c r="A165" s="47"/>
      <c r="B165" s="40"/>
      <c r="C165" s="41"/>
      <c r="D165" s="39"/>
      <c r="E165" s="43"/>
      <c r="F165" s="40"/>
      <c r="G165" s="41"/>
      <c r="H165" s="43"/>
      <c r="I165" s="43"/>
      <c r="J165" s="44">
        <v>0</v>
      </c>
      <c r="K165" s="44">
        <v>0</v>
      </c>
      <c r="L165" s="55">
        <v>0</v>
      </c>
      <c r="M165" s="55">
        <v>0</v>
      </c>
      <c r="N165" s="44">
        <v>0</v>
      </c>
      <c r="O165" s="34">
        <f t="shared" si="16"/>
        <v>0</v>
      </c>
      <c r="P165" s="34">
        <f t="shared" si="16"/>
        <v>0</v>
      </c>
      <c r="Q165" s="43"/>
      <c r="R165" s="43"/>
      <c r="S165" s="43"/>
      <c r="T165" s="43"/>
      <c r="U165" s="48"/>
      <c r="V165" s="41"/>
      <c r="W165" s="41"/>
      <c r="X165" s="50"/>
      <c r="Y165" s="34" t="e">
        <f>P165/AA165</f>
        <v>#DIV/0!</v>
      </c>
      <c r="Z165" s="44" t="e">
        <f t="shared" si="17"/>
        <v>#DIV/0!</v>
      </c>
      <c r="AA165" s="44">
        <f t="shared" si="18"/>
        <v>0</v>
      </c>
      <c r="AB165" s="44">
        <v>0</v>
      </c>
      <c r="AC165" s="44">
        <v>0</v>
      </c>
      <c r="AD165" s="44">
        <v>0</v>
      </c>
      <c r="AE165" s="44"/>
      <c r="AF165" s="44" t="e">
        <f t="shared" si="19"/>
        <v>#DIV/0!</v>
      </c>
      <c r="AG165" s="44"/>
      <c r="AH165" s="44" t="e">
        <f t="shared" si="20"/>
        <v>#DIV/0!</v>
      </c>
      <c r="AI165" s="44" t="e">
        <f t="shared" si="21"/>
        <v>#DIV/0!</v>
      </c>
      <c r="AJ165" s="44" t="e">
        <f t="shared" si="22"/>
        <v>#DIV/0!</v>
      </c>
      <c r="AK165" s="43"/>
      <c r="AL165" s="40"/>
      <c r="AM165" s="40"/>
      <c r="AN165" s="40"/>
      <c r="AO165" s="40"/>
      <c r="AP165" s="40"/>
      <c r="AQ165" s="49"/>
      <c r="AR165" s="41"/>
      <c r="AS165" s="41">
        <v>10</v>
      </c>
      <c r="AT165" s="34">
        <f>(J165*10)/100</f>
        <v>0</v>
      </c>
      <c r="AU165" s="43"/>
      <c r="AV165" s="44">
        <v>0</v>
      </c>
      <c r="AW165" s="46">
        <f t="shared" si="23"/>
        <v>0</v>
      </c>
      <c r="AX165" s="46">
        <f>O165</f>
        <v>0</v>
      </c>
      <c r="AY165" s="43"/>
    </row>
    <row r="166" spans="1:51" ht="15.75" customHeight="1" x14ac:dyDescent="0.25">
      <c r="A166" s="47"/>
      <c r="B166" s="40"/>
      <c r="C166" s="41"/>
      <c r="D166" s="39"/>
      <c r="E166" s="43"/>
      <c r="F166" s="40"/>
      <c r="G166" s="41"/>
      <c r="H166" s="43"/>
      <c r="I166" s="43"/>
      <c r="J166" s="44">
        <v>0</v>
      </c>
      <c r="K166" s="44">
        <v>0</v>
      </c>
      <c r="L166" s="55">
        <v>0</v>
      </c>
      <c r="M166" s="55">
        <v>0</v>
      </c>
      <c r="N166" s="44">
        <v>0</v>
      </c>
      <c r="O166" s="34">
        <f t="shared" ref="O166:P229" si="24">N166</f>
        <v>0</v>
      </c>
      <c r="P166" s="34">
        <f t="shared" si="24"/>
        <v>0</v>
      </c>
      <c r="Q166" s="43"/>
      <c r="R166" s="43"/>
      <c r="S166" s="43"/>
      <c r="T166" s="43"/>
      <c r="U166" s="48"/>
      <c r="V166" s="41"/>
      <c r="W166" s="41"/>
      <c r="X166" s="50"/>
      <c r="Y166" s="34" t="e">
        <f>P166/AA166</f>
        <v>#DIV/0!</v>
      </c>
      <c r="Z166" s="44" t="e">
        <f t="shared" si="17"/>
        <v>#DIV/0!</v>
      </c>
      <c r="AA166" s="44">
        <f t="shared" si="18"/>
        <v>0</v>
      </c>
      <c r="AB166" s="44">
        <v>0</v>
      </c>
      <c r="AC166" s="44">
        <v>0</v>
      </c>
      <c r="AD166" s="44">
        <v>0</v>
      </c>
      <c r="AE166" s="44"/>
      <c r="AF166" s="44" t="e">
        <f t="shared" si="19"/>
        <v>#DIV/0!</v>
      </c>
      <c r="AG166" s="44"/>
      <c r="AH166" s="44" t="e">
        <f t="shared" si="20"/>
        <v>#DIV/0!</v>
      </c>
      <c r="AI166" s="44" t="e">
        <f t="shared" si="21"/>
        <v>#DIV/0!</v>
      </c>
      <c r="AJ166" s="44" t="e">
        <f t="shared" si="22"/>
        <v>#DIV/0!</v>
      </c>
      <c r="AK166" s="43"/>
      <c r="AL166" s="40"/>
      <c r="AM166" s="40"/>
      <c r="AN166" s="40"/>
      <c r="AO166" s="40"/>
      <c r="AP166" s="40"/>
      <c r="AQ166" s="49"/>
      <c r="AR166" s="41"/>
      <c r="AS166" s="41">
        <v>10</v>
      </c>
      <c r="AT166" s="34">
        <f>(J166*10)/100</f>
        <v>0</v>
      </c>
      <c r="AU166" s="43"/>
      <c r="AV166" s="44">
        <v>0</v>
      </c>
      <c r="AW166" s="46">
        <f t="shared" si="23"/>
        <v>0</v>
      </c>
      <c r="AX166" s="46">
        <f>O166</f>
        <v>0</v>
      </c>
      <c r="AY166" s="43"/>
    </row>
    <row r="167" spans="1:51" ht="15.75" customHeight="1" x14ac:dyDescent="0.25">
      <c r="A167" s="47"/>
      <c r="B167" s="40"/>
      <c r="C167" s="41"/>
      <c r="D167" s="39"/>
      <c r="E167" s="43"/>
      <c r="F167" s="40"/>
      <c r="G167" s="41"/>
      <c r="H167" s="43"/>
      <c r="I167" s="43"/>
      <c r="J167" s="44">
        <v>0</v>
      </c>
      <c r="K167" s="44">
        <v>0</v>
      </c>
      <c r="L167" s="55">
        <v>0</v>
      </c>
      <c r="M167" s="55">
        <v>0</v>
      </c>
      <c r="N167" s="44">
        <v>0</v>
      </c>
      <c r="O167" s="34">
        <f t="shared" si="24"/>
        <v>0</v>
      </c>
      <c r="P167" s="34">
        <f t="shared" si="24"/>
        <v>0</v>
      </c>
      <c r="Q167" s="43"/>
      <c r="R167" s="43"/>
      <c r="S167" s="43"/>
      <c r="T167" s="43"/>
      <c r="U167" s="48"/>
      <c r="V167" s="41"/>
      <c r="W167" s="41"/>
      <c r="X167" s="50"/>
      <c r="Y167" s="34" t="e">
        <f>P167/AA167</f>
        <v>#DIV/0!</v>
      </c>
      <c r="Z167" s="44" t="e">
        <f t="shared" si="17"/>
        <v>#DIV/0!</v>
      </c>
      <c r="AA167" s="44">
        <f t="shared" si="18"/>
        <v>0</v>
      </c>
      <c r="AB167" s="44">
        <v>0</v>
      </c>
      <c r="AC167" s="44">
        <v>0</v>
      </c>
      <c r="AD167" s="44">
        <v>0</v>
      </c>
      <c r="AE167" s="44"/>
      <c r="AF167" s="44" t="e">
        <f t="shared" si="19"/>
        <v>#DIV/0!</v>
      </c>
      <c r="AG167" s="44"/>
      <c r="AH167" s="44" t="e">
        <f t="shared" si="20"/>
        <v>#DIV/0!</v>
      </c>
      <c r="AI167" s="44" t="e">
        <f t="shared" si="21"/>
        <v>#DIV/0!</v>
      </c>
      <c r="AJ167" s="44" t="e">
        <f t="shared" si="22"/>
        <v>#DIV/0!</v>
      </c>
      <c r="AK167" s="43"/>
      <c r="AL167" s="40"/>
      <c r="AM167" s="40"/>
      <c r="AN167" s="40"/>
      <c r="AO167" s="40"/>
      <c r="AP167" s="40"/>
      <c r="AQ167" s="49"/>
      <c r="AR167" s="41"/>
      <c r="AS167" s="41">
        <v>10</v>
      </c>
      <c r="AT167" s="34">
        <f>(J167*10)/100</f>
        <v>0</v>
      </c>
      <c r="AU167" s="43"/>
      <c r="AV167" s="44">
        <v>0</v>
      </c>
      <c r="AW167" s="46">
        <f t="shared" si="23"/>
        <v>0</v>
      </c>
      <c r="AX167" s="46">
        <f>O167</f>
        <v>0</v>
      </c>
      <c r="AY167" s="43"/>
    </row>
    <row r="168" spans="1:51" ht="15.75" customHeight="1" x14ac:dyDescent="0.25">
      <c r="A168" s="47"/>
      <c r="B168" s="40"/>
      <c r="C168" s="41"/>
      <c r="D168" s="39"/>
      <c r="E168" s="43"/>
      <c r="F168" s="40"/>
      <c r="G168" s="41"/>
      <c r="H168" s="43"/>
      <c r="I168" s="43"/>
      <c r="J168" s="44">
        <v>0</v>
      </c>
      <c r="K168" s="44">
        <v>0</v>
      </c>
      <c r="L168" s="55">
        <v>0</v>
      </c>
      <c r="M168" s="55">
        <v>0</v>
      </c>
      <c r="N168" s="44">
        <v>0</v>
      </c>
      <c r="O168" s="34">
        <f t="shared" si="24"/>
        <v>0</v>
      </c>
      <c r="P168" s="34">
        <f t="shared" si="24"/>
        <v>0</v>
      </c>
      <c r="Q168" s="43"/>
      <c r="R168" s="43"/>
      <c r="S168" s="43"/>
      <c r="T168" s="43"/>
      <c r="U168" s="48"/>
      <c r="V168" s="41"/>
      <c r="W168" s="41"/>
      <c r="X168" s="50"/>
      <c r="Y168" s="34" t="e">
        <f>P168/AA168</f>
        <v>#DIV/0!</v>
      </c>
      <c r="Z168" s="44" t="e">
        <f t="shared" si="17"/>
        <v>#DIV/0!</v>
      </c>
      <c r="AA168" s="44">
        <f t="shared" si="18"/>
        <v>0</v>
      </c>
      <c r="AB168" s="44">
        <v>0</v>
      </c>
      <c r="AC168" s="44">
        <v>0</v>
      </c>
      <c r="AD168" s="44">
        <v>0</v>
      </c>
      <c r="AE168" s="44"/>
      <c r="AF168" s="44" t="e">
        <f t="shared" si="19"/>
        <v>#DIV/0!</v>
      </c>
      <c r="AG168" s="44"/>
      <c r="AH168" s="44" t="e">
        <f t="shared" si="20"/>
        <v>#DIV/0!</v>
      </c>
      <c r="AI168" s="44" t="e">
        <f t="shared" si="21"/>
        <v>#DIV/0!</v>
      </c>
      <c r="AJ168" s="44" t="e">
        <f t="shared" si="22"/>
        <v>#DIV/0!</v>
      </c>
      <c r="AK168" s="43"/>
      <c r="AL168" s="40"/>
      <c r="AM168" s="40"/>
      <c r="AN168" s="40"/>
      <c r="AO168" s="40"/>
      <c r="AP168" s="40"/>
      <c r="AQ168" s="49"/>
      <c r="AR168" s="41"/>
      <c r="AS168" s="41">
        <v>10</v>
      </c>
      <c r="AT168" s="34">
        <f>(J168*10)/100</f>
        <v>0</v>
      </c>
      <c r="AU168" s="43"/>
      <c r="AV168" s="44">
        <v>0</v>
      </c>
      <c r="AW168" s="46">
        <f t="shared" si="23"/>
        <v>0</v>
      </c>
      <c r="AX168" s="46">
        <f>O168</f>
        <v>0</v>
      </c>
      <c r="AY168" s="43"/>
    </row>
    <row r="169" spans="1:51" ht="15.75" customHeight="1" x14ac:dyDescent="0.25">
      <c r="A169" s="47"/>
      <c r="B169" s="40"/>
      <c r="C169" s="41"/>
      <c r="D169" s="39"/>
      <c r="E169" s="43"/>
      <c r="F169" s="40"/>
      <c r="G169" s="41"/>
      <c r="H169" s="43"/>
      <c r="I169" s="43"/>
      <c r="J169" s="44">
        <v>0</v>
      </c>
      <c r="K169" s="44">
        <v>0</v>
      </c>
      <c r="L169" s="55">
        <v>0</v>
      </c>
      <c r="M169" s="55">
        <v>0</v>
      </c>
      <c r="N169" s="44">
        <v>0</v>
      </c>
      <c r="O169" s="34">
        <f t="shared" si="24"/>
        <v>0</v>
      </c>
      <c r="P169" s="34">
        <f t="shared" si="24"/>
        <v>0</v>
      </c>
      <c r="Q169" s="43"/>
      <c r="R169" s="43"/>
      <c r="S169" s="43"/>
      <c r="T169" s="43"/>
      <c r="U169" s="48"/>
      <c r="V169" s="41"/>
      <c r="W169" s="41"/>
      <c r="X169" s="50"/>
      <c r="Y169" s="34" t="e">
        <f>P169/AA169</f>
        <v>#DIV/0!</v>
      </c>
      <c r="Z169" s="44" t="e">
        <f t="shared" si="17"/>
        <v>#DIV/0!</v>
      </c>
      <c r="AA169" s="44">
        <f t="shared" si="18"/>
        <v>0</v>
      </c>
      <c r="AB169" s="44">
        <v>0</v>
      </c>
      <c r="AC169" s="44">
        <v>0</v>
      </c>
      <c r="AD169" s="44">
        <v>0</v>
      </c>
      <c r="AE169" s="44"/>
      <c r="AF169" s="44" t="e">
        <f t="shared" si="19"/>
        <v>#DIV/0!</v>
      </c>
      <c r="AG169" s="44"/>
      <c r="AH169" s="44" t="e">
        <f t="shared" si="20"/>
        <v>#DIV/0!</v>
      </c>
      <c r="AI169" s="44" t="e">
        <f t="shared" si="21"/>
        <v>#DIV/0!</v>
      </c>
      <c r="AJ169" s="44" t="e">
        <f t="shared" si="22"/>
        <v>#DIV/0!</v>
      </c>
      <c r="AK169" s="43"/>
      <c r="AL169" s="40"/>
      <c r="AM169" s="40"/>
      <c r="AN169" s="40"/>
      <c r="AO169" s="40"/>
      <c r="AP169" s="40"/>
      <c r="AQ169" s="49"/>
      <c r="AR169" s="41"/>
      <c r="AS169" s="41">
        <v>10</v>
      </c>
      <c r="AT169" s="34">
        <f>(J169*10)/100</f>
        <v>0</v>
      </c>
      <c r="AU169" s="43"/>
      <c r="AV169" s="44">
        <v>0</v>
      </c>
      <c r="AW169" s="46">
        <f t="shared" si="23"/>
        <v>0</v>
      </c>
      <c r="AX169" s="46">
        <f>O169</f>
        <v>0</v>
      </c>
      <c r="AY169" s="43"/>
    </row>
    <row r="170" spans="1:51" ht="15.75" customHeight="1" x14ac:dyDescent="0.25">
      <c r="A170" s="47"/>
      <c r="B170" s="40"/>
      <c r="C170" s="41"/>
      <c r="D170" s="39"/>
      <c r="E170" s="43"/>
      <c r="F170" s="40"/>
      <c r="G170" s="41"/>
      <c r="H170" s="43"/>
      <c r="I170" s="43"/>
      <c r="J170" s="44">
        <v>0</v>
      </c>
      <c r="K170" s="44">
        <v>0</v>
      </c>
      <c r="L170" s="55">
        <v>0</v>
      </c>
      <c r="M170" s="55">
        <v>0</v>
      </c>
      <c r="N170" s="44">
        <v>0</v>
      </c>
      <c r="O170" s="34">
        <f t="shared" si="24"/>
        <v>0</v>
      </c>
      <c r="P170" s="34">
        <f t="shared" si="24"/>
        <v>0</v>
      </c>
      <c r="Q170" s="43"/>
      <c r="R170" s="43"/>
      <c r="S170" s="43"/>
      <c r="T170" s="43"/>
      <c r="U170" s="48"/>
      <c r="V170" s="41"/>
      <c r="W170" s="41"/>
      <c r="X170" s="50"/>
      <c r="Y170" s="34" t="e">
        <f>P170/AA170</f>
        <v>#DIV/0!</v>
      </c>
      <c r="Z170" s="44" t="e">
        <f t="shared" si="17"/>
        <v>#DIV/0!</v>
      </c>
      <c r="AA170" s="44">
        <f t="shared" si="18"/>
        <v>0</v>
      </c>
      <c r="AB170" s="44">
        <v>0</v>
      </c>
      <c r="AC170" s="44">
        <v>0</v>
      </c>
      <c r="AD170" s="44">
        <v>0</v>
      </c>
      <c r="AE170" s="44"/>
      <c r="AF170" s="44" t="e">
        <f t="shared" si="19"/>
        <v>#DIV/0!</v>
      </c>
      <c r="AG170" s="44"/>
      <c r="AH170" s="44" t="e">
        <f t="shared" si="20"/>
        <v>#DIV/0!</v>
      </c>
      <c r="AI170" s="44" t="e">
        <f t="shared" si="21"/>
        <v>#DIV/0!</v>
      </c>
      <c r="AJ170" s="44" t="e">
        <f t="shared" si="22"/>
        <v>#DIV/0!</v>
      </c>
      <c r="AK170" s="43"/>
      <c r="AL170" s="40"/>
      <c r="AM170" s="40"/>
      <c r="AN170" s="40"/>
      <c r="AO170" s="40"/>
      <c r="AP170" s="40"/>
      <c r="AQ170" s="49"/>
      <c r="AR170" s="41"/>
      <c r="AS170" s="41">
        <v>10</v>
      </c>
      <c r="AT170" s="34">
        <f>(J170*10)/100</f>
        <v>0</v>
      </c>
      <c r="AU170" s="43"/>
      <c r="AV170" s="44">
        <v>0</v>
      </c>
      <c r="AW170" s="46">
        <f t="shared" si="23"/>
        <v>0</v>
      </c>
      <c r="AX170" s="46">
        <f>O170</f>
        <v>0</v>
      </c>
      <c r="AY170" s="43"/>
    </row>
    <row r="171" spans="1:51" ht="15.75" customHeight="1" x14ac:dyDescent="0.25">
      <c r="A171" s="47"/>
      <c r="B171" s="40"/>
      <c r="C171" s="41"/>
      <c r="D171" s="39"/>
      <c r="E171" s="43"/>
      <c r="F171" s="40"/>
      <c r="G171" s="41"/>
      <c r="H171" s="43"/>
      <c r="I171" s="43"/>
      <c r="J171" s="44">
        <v>0</v>
      </c>
      <c r="K171" s="44">
        <v>0</v>
      </c>
      <c r="L171" s="55">
        <v>0</v>
      </c>
      <c r="M171" s="55">
        <v>0</v>
      </c>
      <c r="N171" s="44">
        <v>0</v>
      </c>
      <c r="O171" s="34">
        <f t="shared" si="24"/>
        <v>0</v>
      </c>
      <c r="P171" s="34">
        <f t="shared" si="24"/>
        <v>0</v>
      </c>
      <c r="Q171" s="43"/>
      <c r="R171" s="43"/>
      <c r="S171" s="43"/>
      <c r="T171" s="43"/>
      <c r="U171" s="48"/>
      <c r="V171" s="41"/>
      <c r="W171" s="41"/>
      <c r="X171" s="50"/>
      <c r="Y171" s="34" t="e">
        <f>P171/AA171</f>
        <v>#DIV/0!</v>
      </c>
      <c r="Z171" s="44" t="e">
        <f t="shared" si="17"/>
        <v>#DIV/0!</v>
      </c>
      <c r="AA171" s="44">
        <f t="shared" si="18"/>
        <v>0</v>
      </c>
      <c r="AB171" s="44">
        <v>0</v>
      </c>
      <c r="AC171" s="44">
        <v>0</v>
      </c>
      <c r="AD171" s="44">
        <v>0</v>
      </c>
      <c r="AE171" s="44"/>
      <c r="AF171" s="44" t="e">
        <f t="shared" si="19"/>
        <v>#DIV/0!</v>
      </c>
      <c r="AG171" s="44"/>
      <c r="AH171" s="44" t="e">
        <f t="shared" si="20"/>
        <v>#DIV/0!</v>
      </c>
      <c r="AI171" s="44" t="e">
        <f t="shared" si="21"/>
        <v>#DIV/0!</v>
      </c>
      <c r="AJ171" s="44" t="e">
        <f t="shared" si="22"/>
        <v>#DIV/0!</v>
      </c>
      <c r="AK171" s="43"/>
      <c r="AL171" s="40"/>
      <c r="AM171" s="40"/>
      <c r="AN171" s="40"/>
      <c r="AO171" s="40"/>
      <c r="AP171" s="40"/>
      <c r="AQ171" s="49"/>
      <c r="AR171" s="41"/>
      <c r="AS171" s="41">
        <v>10</v>
      </c>
      <c r="AT171" s="34">
        <f>(J171*10)/100</f>
        <v>0</v>
      </c>
      <c r="AU171" s="43"/>
      <c r="AV171" s="44">
        <v>0</v>
      </c>
      <c r="AW171" s="46">
        <f t="shared" si="23"/>
        <v>0</v>
      </c>
      <c r="AX171" s="46">
        <f>O171</f>
        <v>0</v>
      </c>
      <c r="AY171" s="43"/>
    </row>
    <row r="172" spans="1:51" ht="15.75" customHeight="1" x14ac:dyDescent="0.25">
      <c r="A172" s="47"/>
      <c r="B172" s="40"/>
      <c r="C172" s="41"/>
      <c r="D172" s="39"/>
      <c r="E172" s="43"/>
      <c r="F172" s="40"/>
      <c r="G172" s="41"/>
      <c r="H172" s="43"/>
      <c r="I172" s="43"/>
      <c r="J172" s="44">
        <v>0</v>
      </c>
      <c r="K172" s="44">
        <v>0</v>
      </c>
      <c r="L172" s="55">
        <v>0</v>
      </c>
      <c r="M172" s="55">
        <v>0</v>
      </c>
      <c r="N172" s="44">
        <v>0</v>
      </c>
      <c r="O172" s="34">
        <f t="shared" si="24"/>
        <v>0</v>
      </c>
      <c r="P172" s="34">
        <f t="shared" si="24"/>
        <v>0</v>
      </c>
      <c r="Q172" s="43"/>
      <c r="R172" s="43"/>
      <c r="S172" s="43"/>
      <c r="T172" s="43"/>
      <c r="U172" s="48"/>
      <c r="V172" s="41"/>
      <c r="W172" s="41"/>
      <c r="X172" s="50"/>
      <c r="Y172" s="34" t="e">
        <f>P172/AA172</f>
        <v>#DIV/0!</v>
      </c>
      <c r="Z172" s="44" t="e">
        <f t="shared" si="17"/>
        <v>#DIV/0!</v>
      </c>
      <c r="AA172" s="44">
        <f t="shared" si="18"/>
        <v>0</v>
      </c>
      <c r="AB172" s="44">
        <v>0</v>
      </c>
      <c r="AC172" s="44">
        <v>0</v>
      </c>
      <c r="AD172" s="44">
        <v>0</v>
      </c>
      <c r="AE172" s="44"/>
      <c r="AF172" s="44" t="e">
        <f t="shared" si="19"/>
        <v>#DIV/0!</v>
      </c>
      <c r="AG172" s="44"/>
      <c r="AH172" s="44" t="e">
        <f t="shared" si="20"/>
        <v>#DIV/0!</v>
      </c>
      <c r="AI172" s="44" t="e">
        <f t="shared" si="21"/>
        <v>#DIV/0!</v>
      </c>
      <c r="AJ172" s="44" t="e">
        <f t="shared" si="22"/>
        <v>#DIV/0!</v>
      </c>
      <c r="AK172" s="43"/>
      <c r="AL172" s="40"/>
      <c r="AM172" s="40"/>
      <c r="AN172" s="40"/>
      <c r="AO172" s="40"/>
      <c r="AP172" s="40"/>
      <c r="AQ172" s="49"/>
      <c r="AR172" s="41"/>
      <c r="AS172" s="41">
        <v>10</v>
      </c>
      <c r="AT172" s="34">
        <f>(J172*10)/100</f>
        <v>0</v>
      </c>
      <c r="AU172" s="43"/>
      <c r="AV172" s="44">
        <v>0</v>
      </c>
      <c r="AW172" s="46">
        <f t="shared" si="23"/>
        <v>0</v>
      </c>
      <c r="AX172" s="46">
        <f>O172</f>
        <v>0</v>
      </c>
      <c r="AY172" s="43"/>
    </row>
    <row r="173" spans="1:51" ht="15.75" customHeight="1" x14ac:dyDescent="0.25">
      <c r="A173" s="47"/>
      <c r="B173" s="40"/>
      <c r="C173" s="41"/>
      <c r="D173" s="39"/>
      <c r="E173" s="43"/>
      <c r="F173" s="40"/>
      <c r="G173" s="41"/>
      <c r="H173" s="43"/>
      <c r="I173" s="43"/>
      <c r="J173" s="44">
        <v>0</v>
      </c>
      <c r="K173" s="44">
        <v>0</v>
      </c>
      <c r="L173" s="55">
        <v>0</v>
      </c>
      <c r="M173" s="55">
        <v>0</v>
      </c>
      <c r="N173" s="44">
        <v>0</v>
      </c>
      <c r="O173" s="34">
        <f t="shared" si="24"/>
        <v>0</v>
      </c>
      <c r="P173" s="34">
        <f t="shared" si="24"/>
        <v>0</v>
      </c>
      <c r="Q173" s="43"/>
      <c r="R173" s="43"/>
      <c r="S173" s="43"/>
      <c r="T173" s="43"/>
      <c r="U173" s="48"/>
      <c r="V173" s="41"/>
      <c r="W173" s="41"/>
      <c r="X173" s="50"/>
      <c r="Y173" s="34" t="e">
        <f>P173/AA173</f>
        <v>#DIV/0!</v>
      </c>
      <c r="Z173" s="44" t="e">
        <f t="shared" si="17"/>
        <v>#DIV/0!</v>
      </c>
      <c r="AA173" s="44">
        <f t="shared" si="18"/>
        <v>0</v>
      </c>
      <c r="AB173" s="44">
        <v>0</v>
      </c>
      <c r="AC173" s="44">
        <v>0</v>
      </c>
      <c r="AD173" s="44">
        <v>0</v>
      </c>
      <c r="AE173" s="44"/>
      <c r="AF173" s="44" t="e">
        <f t="shared" si="19"/>
        <v>#DIV/0!</v>
      </c>
      <c r="AG173" s="44"/>
      <c r="AH173" s="44" t="e">
        <f t="shared" si="20"/>
        <v>#DIV/0!</v>
      </c>
      <c r="AI173" s="44" t="e">
        <f t="shared" si="21"/>
        <v>#DIV/0!</v>
      </c>
      <c r="AJ173" s="44" t="e">
        <f t="shared" si="22"/>
        <v>#DIV/0!</v>
      </c>
      <c r="AK173" s="43"/>
      <c r="AL173" s="40"/>
      <c r="AM173" s="40"/>
      <c r="AN173" s="40"/>
      <c r="AO173" s="40"/>
      <c r="AP173" s="40"/>
      <c r="AQ173" s="49"/>
      <c r="AR173" s="41"/>
      <c r="AS173" s="41">
        <v>10</v>
      </c>
      <c r="AT173" s="34">
        <f>(J173*10)/100</f>
        <v>0</v>
      </c>
      <c r="AU173" s="43"/>
      <c r="AV173" s="44">
        <v>0</v>
      </c>
      <c r="AW173" s="46">
        <f t="shared" si="23"/>
        <v>0</v>
      </c>
      <c r="AX173" s="46">
        <f>O173</f>
        <v>0</v>
      </c>
      <c r="AY173" s="43"/>
    </row>
    <row r="174" spans="1:51" ht="15.75" customHeight="1" x14ac:dyDescent="0.25">
      <c r="A174" s="47"/>
      <c r="B174" s="40"/>
      <c r="C174" s="41"/>
      <c r="D174" s="39"/>
      <c r="E174" s="43"/>
      <c r="F174" s="40"/>
      <c r="G174" s="41"/>
      <c r="H174" s="43"/>
      <c r="I174" s="43"/>
      <c r="J174" s="44">
        <v>0</v>
      </c>
      <c r="K174" s="44">
        <v>0</v>
      </c>
      <c r="L174" s="55">
        <v>0</v>
      </c>
      <c r="M174" s="55">
        <v>0</v>
      </c>
      <c r="N174" s="44">
        <v>0</v>
      </c>
      <c r="O174" s="34">
        <f t="shared" si="24"/>
        <v>0</v>
      </c>
      <c r="P174" s="34">
        <f t="shared" si="24"/>
        <v>0</v>
      </c>
      <c r="Q174" s="43"/>
      <c r="R174" s="43"/>
      <c r="S174" s="43"/>
      <c r="T174" s="43"/>
      <c r="U174" s="48"/>
      <c r="V174" s="41"/>
      <c r="W174" s="41"/>
      <c r="X174" s="50"/>
      <c r="Y174" s="34" t="e">
        <f>P174/AA174</f>
        <v>#DIV/0!</v>
      </c>
      <c r="Z174" s="44" t="e">
        <f t="shared" si="17"/>
        <v>#DIV/0!</v>
      </c>
      <c r="AA174" s="44">
        <f t="shared" si="18"/>
        <v>0</v>
      </c>
      <c r="AB174" s="44">
        <v>0</v>
      </c>
      <c r="AC174" s="44">
        <v>0</v>
      </c>
      <c r="AD174" s="44">
        <v>0</v>
      </c>
      <c r="AE174" s="44"/>
      <c r="AF174" s="44" t="e">
        <f t="shared" si="19"/>
        <v>#DIV/0!</v>
      </c>
      <c r="AG174" s="44"/>
      <c r="AH174" s="44" t="e">
        <f t="shared" si="20"/>
        <v>#DIV/0!</v>
      </c>
      <c r="AI174" s="44" t="e">
        <f t="shared" si="21"/>
        <v>#DIV/0!</v>
      </c>
      <c r="AJ174" s="44" t="e">
        <f t="shared" si="22"/>
        <v>#DIV/0!</v>
      </c>
      <c r="AK174" s="43"/>
      <c r="AL174" s="40"/>
      <c r="AM174" s="40"/>
      <c r="AN174" s="40"/>
      <c r="AO174" s="40"/>
      <c r="AP174" s="40"/>
      <c r="AQ174" s="49"/>
      <c r="AR174" s="41"/>
      <c r="AS174" s="41">
        <v>10</v>
      </c>
      <c r="AT174" s="34">
        <f>(J174*10)/100</f>
        <v>0</v>
      </c>
      <c r="AU174" s="43"/>
      <c r="AV174" s="44">
        <v>0</v>
      </c>
      <c r="AW174" s="46">
        <f t="shared" si="23"/>
        <v>0</v>
      </c>
      <c r="AX174" s="46">
        <f>O174</f>
        <v>0</v>
      </c>
      <c r="AY174" s="43"/>
    </row>
    <row r="175" spans="1:51" ht="15.75" customHeight="1" x14ac:dyDescent="0.25">
      <c r="A175" s="47"/>
      <c r="B175" s="40"/>
      <c r="C175" s="41"/>
      <c r="D175" s="39"/>
      <c r="E175" s="43"/>
      <c r="F175" s="40"/>
      <c r="G175" s="41"/>
      <c r="H175" s="43"/>
      <c r="I175" s="43"/>
      <c r="J175" s="44">
        <v>0</v>
      </c>
      <c r="K175" s="44">
        <v>0</v>
      </c>
      <c r="L175" s="55">
        <v>0</v>
      </c>
      <c r="M175" s="55">
        <v>0</v>
      </c>
      <c r="N175" s="44">
        <v>0</v>
      </c>
      <c r="O175" s="34">
        <f t="shared" si="24"/>
        <v>0</v>
      </c>
      <c r="P175" s="34">
        <f t="shared" si="24"/>
        <v>0</v>
      </c>
      <c r="Q175" s="43"/>
      <c r="R175" s="43"/>
      <c r="S175" s="43"/>
      <c r="T175" s="43"/>
      <c r="U175" s="48"/>
      <c r="V175" s="41"/>
      <c r="W175" s="41"/>
      <c r="X175" s="50"/>
      <c r="Y175" s="34" t="e">
        <f>P175/AA175</f>
        <v>#DIV/0!</v>
      </c>
      <c r="Z175" s="44" t="e">
        <f t="shared" si="17"/>
        <v>#DIV/0!</v>
      </c>
      <c r="AA175" s="44">
        <f t="shared" si="18"/>
        <v>0</v>
      </c>
      <c r="AB175" s="44">
        <v>0</v>
      </c>
      <c r="AC175" s="44">
        <v>0</v>
      </c>
      <c r="AD175" s="44">
        <v>0</v>
      </c>
      <c r="AE175" s="44"/>
      <c r="AF175" s="44" t="e">
        <f t="shared" si="19"/>
        <v>#DIV/0!</v>
      </c>
      <c r="AG175" s="44"/>
      <c r="AH175" s="44" t="e">
        <f t="shared" si="20"/>
        <v>#DIV/0!</v>
      </c>
      <c r="AI175" s="44" t="e">
        <f t="shared" si="21"/>
        <v>#DIV/0!</v>
      </c>
      <c r="AJ175" s="44" t="e">
        <f t="shared" si="22"/>
        <v>#DIV/0!</v>
      </c>
      <c r="AK175" s="43"/>
      <c r="AL175" s="40"/>
      <c r="AM175" s="40"/>
      <c r="AN175" s="40"/>
      <c r="AO175" s="40"/>
      <c r="AP175" s="40"/>
      <c r="AQ175" s="49"/>
      <c r="AR175" s="41"/>
      <c r="AS175" s="41">
        <v>10</v>
      </c>
      <c r="AT175" s="34">
        <f>(J175*10)/100</f>
        <v>0</v>
      </c>
      <c r="AU175" s="43"/>
      <c r="AV175" s="44">
        <v>0</v>
      </c>
      <c r="AW175" s="46">
        <f t="shared" si="23"/>
        <v>0</v>
      </c>
      <c r="AX175" s="46">
        <f>O175</f>
        <v>0</v>
      </c>
      <c r="AY175" s="43"/>
    </row>
    <row r="176" spans="1:51" ht="15.75" customHeight="1" x14ac:dyDescent="0.25">
      <c r="A176" s="47"/>
      <c r="B176" s="40"/>
      <c r="C176" s="41"/>
      <c r="D176" s="39"/>
      <c r="E176" s="43"/>
      <c r="F176" s="40"/>
      <c r="G176" s="41"/>
      <c r="H176" s="43"/>
      <c r="I176" s="43"/>
      <c r="J176" s="44">
        <v>0</v>
      </c>
      <c r="K176" s="44">
        <v>0</v>
      </c>
      <c r="L176" s="55">
        <v>0</v>
      </c>
      <c r="M176" s="55">
        <v>0</v>
      </c>
      <c r="N176" s="44">
        <v>0</v>
      </c>
      <c r="O176" s="34">
        <f t="shared" si="24"/>
        <v>0</v>
      </c>
      <c r="P176" s="34">
        <f t="shared" si="24"/>
        <v>0</v>
      </c>
      <c r="Q176" s="43"/>
      <c r="R176" s="43"/>
      <c r="S176" s="43"/>
      <c r="T176" s="43"/>
      <c r="U176" s="48"/>
      <c r="V176" s="41"/>
      <c r="W176" s="41"/>
      <c r="X176" s="50"/>
      <c r="Y176" s="34" t="e">
        <f>P176/AA176</f>
        <v>#DIV/0!</v>
      </c>
      <c r="Z176" s="44" t="e">
        <f t="shared" si="17"/>
        <v>#DIV/0!</v>
      </c>
      <c r="AA176" s="44">
        <f t="shared" si="18"/>
        <v>0</v>
      </c>
      <c r="AB176" s="44">
        <v>0</v>
      </c>
      <c r="AC176" s="44">
        <v>0</v>
      </c>
      <c r="AD176" s="44">
        <v>0</v>
      </c>
      <c r="AE176" s="44"/>
      <c r="AF176" s="44" t="e">
        <f t="shared" si="19"/>
        <v>#DIV/0!</v>
      </c>
      <c r="AG176" s="44"/>
      <c r="AH176" s="44" t="e">
        <f t="shared" si="20"/>
        <v>#DIV/0!</v>
      </c>
      <c r="AI176" s="44" t="e">
        <f t="shared" si="21"/>
        <v>#DIV/0!</v>
      </c>
      <c r="AJ176" s="44" t="e">
        <f t="shared" si="22"/>
        <v>#DIV/0!</v>
      </c>
      <c r="AK176" s="43"/>
      <c r="AL176" s="40"/>
      <c r="AM176" s="40"/>
      <c r="AN176" s="40"/>
      <c r="AO176" s="40"/>
      <c r="AP176" s="40"/>
      <c r="AQ176" s="49"/>
      <c r="AR176" s="41"/>
      <c r="AS176" s="41">
        <v>10</v>
      </c>
      <c r="AT176" s="34">
        <f>(J176*10)/100</f>
        <v>0</v>
      </c>
      <c r="AU176" s="43"/>
      <c r="AV176" s="44">
        <v>0</v>
      </c>
      <c r="AW176" s="46">
        <f t="shared" si="23"/>
        <v>0</v>
      </c>
      <c r="AX176" s="46">
        <f>O176</f>
        <v>0</v>
      </c>
      <c r="AY176" s="43"/>
    </row>
    <row r="177" spans="1:51" ht="15.75" customHeight="1" x14ac:dyDescent="0.25">
      <c r="A177" s="47"/>
      <c r="B177" s="40"/>
      <c r="C177" s="41"/>
      <c r="D177" s="39"/>
      <c r="E177" s="43"/>
      <c r="F177" s="40"/>
      <c r="G177" s="41"/>
      <c r="H177" s="43"/>
      <c r="I177" s="43"/>
      <c r="J177" s="44">
        <v>0</v>
      </c>
      <c r="K177" s="44">
        <v>0</v>
      </c>
      <c r="L177" s="55">
        <v>0</v>
      </c>
      <c r="M177" s="55">
        <v>0</v>
      </c>
      <c r="N177" s="44">
        <v>0</v>
      </c>
      <c r="O177" s="34">
        <f t="shared" si="24"/>
        <v>0</v>
      </c>
      <c r="P177" s="34">
        <f t="shared" si="24"/>
        <v>0</v>
      </c>
      <c r="Q177" s="43"/>
      <c r="R177" s="43"/>
      <c r="S177" s="43"/>
      <c r="T177" s="43"/>
      <c r="U177" s="48"/>
      <c r="V177" s="41"/>
      <c r="W177" s="41"/>
      <c r="X177" s="50"/>
      <c r="Y177" s="34" t="e">
        <f>P177/AA177</f>
        <v>#DIV/0!</v>
      </c>
      <c r="Z177" s="44" t="e">
        <f t="shared" si="17"/>
        <v>#DIV/0!</v>
      </c>
      <c r="AA177" s="44">
        <f t="shared" si="18"/>
        <v>0</v>
      </c>
      <c r="AB177" s="44">
        <v>0</v>
      </c>
      <c r="AC177" s="44">
        <v>0</v>
      </c>
      <c r="AD177" s="44">
        <v>0</v>
      </c>
      <c r="AE177" s="44"/>
      <c r="AF177" s="44" t="e">
        <f t="shared" si="19"/>
        <v>#DIV/0!</v>
      </c>
      <c r="AG177" s="44"/>
      <c r="AH177" s="44" t="e">
        <f t="shared" si="20"/>
        <v>#DIV/0!</v>
      </c>
      <c r="AI177" s="44" t="e">
        <f t="shared" si="21"/>
        <v>#DIV/0!</v>
      </c>
      <c r="AJ177" s="44" t="e">
        <f t="shared" si="22"/>
        <v>#DIV/0!</v>
      </c>
      <c r="AK177" s="43"/>
      <c r="AL177" s="40"/>
      <c r="AM177" s="40"/>
      <c r="AN177" s="40"/>
      <c r="AO177" s="40"/>
      <c r="AP177" s="40"/>
      <c r="AQ177" s="49"/>
      <c r="AR177" s="41"/>
      <c r="AS177" s="41">
        <v>10</v>
      </c>
      <c r="AT177" s="34">
        <f>(J177*10)/100</f>
        <v>0</v>
      </c>
      <c r="AU177" s="43"/>
      <c r="AV177" s="44">
        <v>0</v>
      </c>
      <c r="AW177" s="46">
        <f t="shared" si="23"/>
        <v>0</v>
      </c>
      <c r="AX177" s="46">
        <f>O177</f>
        <v>0</v>
      </c>
      <c r="AY177" s="43"/>
    </row>
    <row r="178" spans="1:51" ht="15.75" customHeight="1" x14ac:dyDescent="0.25">
      <c r="A178" s="47"/>
      <c r="B178" s="40"/>
      <c r="C178" s="41"/>
      <c r="D178" s="39"/>
      <c r="E178" s="43"/>
      <c r="F178" s="40"/>
      <c r="G178" s="41"/>
      <c r="H178" s="43"/>
      <c r="I178" s="43"/>
      <c r="J178" s="44">
        <v>0</v>
      </c>
      <c r="K178" s="44">
        <v>0</v>
      </c>
      <c r="L178" s="55">
        <v>0</v>
      </c>
      <c r="M178" s="55">
        <v>0</v>
      </c>
      <c r="N178" s="44">
        <v>0</v>
      </c>
      <c r="O178" s="34">
        <f t="shared" si="24"/>
        <v>0</v>
      </c>
      <c r="P178" s="34">
        <f t="shared" si="24"/>
        <v>0</v>
      </c>
      <c r="Q178" s="43"/>
      <c r="R178" s="43"/>
      <c r="S178" s="43"/>
      <c r="T178" s="43"/>
      <c r="U178" s="48"/>
      <c r="V178" s="41"/>
      <c r="W178" s="41"/>
      <c r="X178" s="50"/>
      <c r="Y178" s="34" t="e">
        <f>P178/AA178</f>
        <v>#DIV/0!</v>
      </c>
      <c r="Z178" s="44" t="e">
        <f t="shared" si="17"/>
        <v>#DIV/0!</v>
      </c>
      <c r="AA178" s="44">
        <f t="shared" si="18"/>
        <v>0</v>
      </c>
      <c r="AB178" s="44">
        <v>0</v>
      </c>
      <c r="AC178" s="44">
        <v>0</v>
      </c>
      <c r="AD178" s="44">
        <v>0</v>
      </c>
      <c r="AE178" s="44"/>
      <c r="AF178" s="44" t="e">
        <f t="shared" si="19"/>
        <v>#DIV/0!</v>
      </c>
      <c r="AG178" s="44"/>
      <c r="AH178" s="44" t="e">
        <f t="shared" si="20"/>
        <v>#DIV/0!</v>
      </c>
      <c r="AI178" s="44" t="e">
        <f t="shared" si="21"/>
        <v>#DIV/0!</v>
      </c>
      <c r="AJ178" s="44" t="e">
        <f t="shared" si="22"/>
        <v>#DIV/0!</v>
      </c>
      <c r="AK178" s="43"/>
      <c r="AL178" s="40"/>
      <c r="AM178" s="40"/>
      <c r="AN178" s="40"/>
      <c r="AO178" s="40"/>
      <c r="AP178" s="40"/>
      <c r="AQ178" s="49"/>
      <c r="AR178" s="41"/>
      <c r="AS178" s="41">
        <v>10</v>
      </c>
      <c r="AT178" s="34">
        <f>(J178*10)/100</f>
        <v>0</v>
      </c>
      <c r="AU178" s="43"/>
      <c r="AV178" s="44">
        <v>0</v>
      </c>
      <c r="AW178" s="46">
        <f t="shared" si="23"/>
        <v>0</v>
      </c>
      <c r="AX178" s="46">
        <f>O178</f>
        <v>0</v>
      </c>
      <c r="AY178" s="43"/>
    </row>
    <row r="179" spans="1:51" ht="15.75" customHeight="1" x14ac:dyDescent="0.25">
      <c r="A179" s="47"/>
      <c r="B179" s="40"/>
      <c r="C179" s="41"/>
      <c r="D179" s="39"/>
      <c r="E179" s="43"/>
      <c r="F179" s="40"/>
      <c r="G179" s="41"/>
      <c r="H179" s="43"/>
      <c r="I179" s="43"/>
      <c r="J179" s="44">
        <v>0</v>
      </c>
      <c r="K179" s="44">
        <v>0</v>
      </c>
      <c r="L179" s="55">
        <v>0</v>
      </c>
      <c r="M179" s="55">
        <v>0</v>
      </c>
      <c r="N179" s="44">
        <v>0</v>
      </c>
      <c r="O179" s="34">
        <f t="shared" si="24"/>
        <v>0</v>
      </c>
      <c r="P179" s="34">
        <f t="shared" si="24"/>
        <v>0</v>
      </c>
      <c r="Q179" s="43"/>
      <c r="R179" s="43"/>
      <c r="S179" s="43"/>
      <c r="T179" s="43"/>
      <c r="U179" s="48"/>
      <c r="V179" s="41"/>
      <c r="W179" s="41"/>
      <c r="X179" s="50"/>
      <c r="Y179" s="34" t="e">
        <f>P179/AA179</f>
        <v>#DIV/0!</v>
      </c>
      <c r="Z179" s="44" t="e">
        <f t="shared" si="17"/>
        <v>#DIV/0!</v>
      </c>
      <c r="AA179" s="44">
        <f t="shared" si="18"/>
        <v>0</v>
      </c>
      <c r="AB179" s="44">
        <v>0</v>
      </c>
      <c r="AC179" s="44">
        <v>0</v>
      </c>
      <c r="AD179" s="44">
        <v>0</v>
      </c>
      <c r="AE179" s="44"/>
      <c r="AF179" s="44" t="e">
        <f t="shared" si="19"/>
        <v>#DIV/0!</v>
      </c>
      <c r="AG179" s="44"/>
      <c r="AH179" s="44" t="e">
        <f t="shared" si="20"/>
        <v>#DIV/0!</v>
      </c>
      <c r="AI179" s="44" t="e">
        <f t="shared" si="21"/>
        <v>#DIV/0!</v>
      </c>
      <c r="AJ179" s="44" t="e">
        <f t="shared" si="22"/>
        <v>#DIV/0!</v>
      </c>
      <c r="AK179" s="43"/>
      <c r="AL179" s="40"/>
      <c r="AM179" s="40"/>
      <c r="AN179" s="40"/>
      <c r="AO179" s="40"/>
      <c r="AP179" s="40"/>
      <c r="AQ179" s="49"/>
      <c r="AR179" s="41"/>
      <c r="AS179" s="41">
        <v>10</v>
      </c>
      <c r="AT179" s="34">
        <f>(J179*10)/100</f>
        <v>0</v>
      </c>
      <c r="AU179" s="43"/>
      <c r="AV179" s="44">
        <v>0</v>
      </c>
      <c r="AW179" s="46">
        <f t="shared" si="23"/>
        <v>0</v>
      </c>
      <c r="AX179" s="46">
        <f>O179</f>
        <v>0</v>
      </c>
      <c r="AY179" s="43"/>
    </row>
    <row r="180" spans="1:51" ht="15.75" customHeight="1" x14ac:dyDescent="0.25">
      <c r="A180" s="47"/>
      <c r="B180" s="40"/>
      <c r="C180" s="41"/>
      <c r="D180" s="39"/>
      <c r="E180" s="43"/>
      <c r="F180" s="40"/>
      <c r="G180" s="41"/>
      <c r="H180" s="43"/>
      <c r="I180" s="43"/>
      <c r="J180" s="44">
        <v>0</v>
      </c>
      <c r="K180" s="44">
        <v>0</v>
      </c>
      <c r="L180" s="55">
        <v>0</v>
      </c>
      <c r="M180" s="55">
        <v>0</v>
      </c>
      <c r="N180" s="44">
        <v>0</v>
      </c>
      <c r="O180" s="34">
        <f t="shared" si="24"/>
        <v>0</v>
      </c>
      <c r="P180" s="34">
        <f t="shared" si="24"/>
        <v>0</v>
      </c>
      <c r="Q180" s="43"/>
      <c r="R180" s="43"/>
      <c r="S180" s="43"/>
      <c r="T180" s="43"/>
      <c r="U180" s="48"/>
      <c r="V180" s="41"/>
      <c r="W180" s="41"/>
      <c r="X180" s="50"/>
      <c r="Y180" s="34" t="e">
        <f>P180/AA180</f>
        <v>#DIV/0!</v>
      </c>
      <c r="Z180" s="44" t="e">
        <f t="shared" si="17"/>
        <v>#DIV/0!</v>
      </c>
      <c r="AA180" s="44">
        <f t="shared" si="18"/>
        <v>0</v>
      </c>
      <c r="AB180" s="44">
        <v>0</v>
      </c>
      <c r="AC180" s="44">
        <v>0</v>
      </c>
      <c r="AD180" s="44">
        <v>0</v>
      </c>
      <c r="AE180" s="44"/>
      <c r="AF180" s="44" t="e">
        <f t="shared" si="19"/>
        <v>#DIV/0!</v>
      </c>
      <c r="AG180" s="44"/>
      <c r="AH180" s="44" t="e">
        <f t="shared" si="20"/>
        <v>#DIV/0!</v>
      </c>
      <c r="AI180" s="44" t="e">
        <f t="shared" si="21"/>
        <v>#DIV/0!</v>
      </c>
      <c r="AJ180" s="44" t="e">
        <f t="shared" si="22"/>
        <v>#DIV/0!</v>
      </c>
      <c r="AK180" s="43"/>
      <c r="AL180" s="40"/>
      <c r="AM180" s="40"/>
      <c r="AN180" s="40"/>
      <c r="AO180" s="40"/>
      <c r="AP180" s="40"/>
      <c r="AQ180" s="49"/>
      <c r="AR180" s="41"/>
      <c r="AS180" s="41">
        <v>10</v>
      </c>
      <c r="AT180" s="34">
        <f>(J180*10)/100</f>
        <v>0</v>
      </c>
      <c r="AU180" s="43"/>
      <c r="AV180" s="44">
        <v>0</v>
      </c>
      <c r="AW180" s="46">
        <f t="shared" si="23"/>
        <v>0</v>
      </c>
      <c r="AX180" s="46">
        <f>O180</f>
        <v>0</v>
      </c>
      <c r="AY180" s="43"/>
    </row>
    <row r="181" spans="1:51" ht="15.75" customHeight="1" x14ac:dyDescent="0.25">
      <c r="A181" s="47"/>
      <c r="B181" s="40"/>
      <c r="C181" s="41"/>
      <c r="D181" s="39"/>
      <c r="E181" s="43"/>
      <c r="F181" s="40"/>
      <c r="G181" s="41"/>
      <c r="H181" s="43"/>
      <c r="I181" s="43"/>
      <c r="J181" s="44">
        <v>0</v>
      </c>
      <c r="K181" s="44">
        <v>0</v>
      </c>
      <c r="L181" s="55">
        <v>0</v>
      </c>
      <c r="M181" s="55">
        <v>0</v>
      </c>
      <c r="N181" s="44">
        <v>0</v>
      </c>
      <c r="O181" s="34">
        <f t="shared" si="24"/>
        <v>0</v>
      </c>
      <c r="P181" s="34">
        <f t="shared" si="24"/>
        <v>0</v>
      </c>
      <c r="Q181" s="43"/>
      <c r="R181" s="43"/>
      <c r="S181" s="43"/>
      <c r="T181" s="43"/>
      <c r="U181" s="48"/>
      <c r="V181" s="41"/>
      <c r="W181" s="41"/>
      <c r="X181" s="50"/>
      <c r="Y181" s="34" t="e">
        <f>P181/AA181</f>
        <v>#DIV/0!</v>
      </c>
      <c r="Z181" s="44" t="e">
        <f t="shared" si="17"/>
        <v>#DIV/0!</v>
      </c>
      <c r="AA181" s="44">
        <f t="shared" si="18"/>
        <v>0</v>
      </c>
      <c r="AB181" s="44">
        <v>0</v>
      </c>
      <c r="AC181" s="44">
        <v>0</v>
      </c>
      <c r="AD181" s="44">
        <v>0</v>
      </c>
      <c r="AE181" s="44"/>
      <c r="AF181" s="44" t="e">
        <f t="shared" si="19"/>
        <v>#DIV/0!</v>
      </c>
      <c r="AG181" s="44"/>
      <c r="AH181" s="44" t="e">
        <f t="shared" si="20"/>
        <v>#DIV/0!</v>
      </c>
      <c r="AI181" s="44" t="e">
        <f t="shared" si="21"/>
        <v>#DIV/0!</v>
      </c>
      <c r="AJ181" s="44" t="e">
        <f t="shared" si="22"/>
        <v>#DIV/0!</v>
      </c>
      <c r="AK181" s="43"/>
      <c r="AL181" s="40"/>
      <c r="AM181" s="40"/>
      <c r="AN181" s="40"/>
      <c r="AO181" s="40"/>
      <c r="AP181" s="40"/>
      <c r="AQ181" s="49"/>
      <c r="AR181" s="41"/>
      <c r="AS181" s="41">
        <v>10</v>
      </c>
      <c r="AT181" s="34">
        <f>(J181*10)/100</f>
        <v>0</v>
      </c>
      <c r="AU181" s="43"/>
      <c r="AV181" s="44">
        <v>0</v>
      </c>
      <c r="AW181" s="46">
        <f t="shared" si="23"/>
        <v>0</v>
      </c>
      <c r="AX181" s="46">
        <f>O181</f>
        <v>0</v>
      </c>
      <c r="AY181" s="43"/>
    </row>
    <row r="182" spans="1:51" ht="15.75" customHeight="1" x14ac:dyDescent="0.25">
      <c r="A182" s="47"/>
      <c r="B182" s="40"/>
      <c r="C182" s="41"/>
      <c r="D182" s="39"/>
      <c r="E182" s="43"/>
      <c r="F182" s="40"/>
      <c r="G182" s="41"/>
      <c r="H182" s="43"/>
      <c r="I182" s="43"/>
      <c r="J182" s="44">
        <v>0</v>
      </c>
      <c r="K182" s="44">
        <v>0</v>
      </c>
      <c r="L182" s="55">
        <v>0</v>
      </c>
      <c r="M182" s="55">
        <v>0</v>
      </c>
      <c r="N182" s="44">
        <v>0</v>
      </c>
      <c r="O182" s="34">
        <f t="shared" si="24"/>
        <v>0</v>
      </c>
      <c r="P182" s="34">
        <f t="shared" si="24"/>
        <v>0</v>
      </c>
      <c r="Q182" s="43"/>
      <c r="R182" s="43"/>
      <c r="S182" s="43"/>
      <c r="T182" s="43"/>
      <c r="U182" s="48"/>
      <c r="V182" s="41"/>
      <c r="W182" s="41"/>
      <c r="X182" s="50"/>
      <c r="Y182" s="34" t="e">
        <f>P182/AA182</f>
        <v>#DIV/0!</v>
      </c>
      <c r="Z182" s="44" t="e">
        <f t="shared" si="17"/>
        <v>#DIV/0!</v>
      </c>
      <c r="AA182" s="44">
        <f t="shared" si="18"/>
        <v>0</v>
      </c>
      <c r="AB182" s="44">
        <v>0</v>
      </c>
      <c r="AC182" s="44">
        <v>0</v>
      </c>
      <c r="AD182" s="44">
        <v>0</v>
      </c>
      <c r="AE182" s="44"/>
      <c r="AF182" s="44" t="e">
        <f t="shared" si="19"/>
        <v>#DIV/0!</v>
      </c>
      <c r="AG182" s="44"/>
      <c r="AH182" s="44" t="e">
        <f t="shared" si="20"/>
        <v>#DIV/0!</v>
      </c>
      <c r="AI182" s="44" t="e">
        <f t="shared" si="21"/>
        <v>#DIV/0!</v>
      </c>
      <c r="AJ182" s="44" t="e">
        <f t="shared" si="22"/>
        <v>#DIV/0!</v>
      </c>
      <c r="AK182" s="43"/>
      <c r="AL182" s="40"/>
      <c r="AM182" s="40"/>
      <c r="AN182" s="40"/>
      <c r="AO182" s="40"/>
      <c r="AP182" s="40"/>
      <c r="AQ182" s="49"/>
      <c r="AR182" s="41"/>
      <c r="AS182" s="41">
        <v>10</v>
      </c>
      <c r="AT182" s="34">
        <f>(J182*10)/100</f>
        <v>0</v>
      </c>
      <c r="AU182" s="43"/>
      <c r="AV182" s="44">
        <v>0</v>
      </c>
      <c r="AW182" s="46">
        <f t="shared" si="23"/>
        <v>0</v>
      </c>
      <c r="AX182" s="46">
        <f>O182</f>
        <v>0</v>
      </c>
      <c r="AY182" s="43"/>
    </row>
    <row r="183" spans="1:51" ht="15.75" customHeight="1" x14ac:dyDescent="0.25">
      <c r="A183" s="47"/>
      <c r="B183" s="40"/>
      <c r="C183" s="41"/>
      <c r="D183" s="39"/>
      <c r="E183" s="43"/>
      <c r="F183" s="40"/>
      <c r="G183" s="41"/>
      <c r="H183" s="43"/>
      <c r="I183" s="43"/>
      <c r="J183" s="44">
        <v>0</v>
      </c>
      <c r="K183" s="44">
        <v>0</v>
      </c>
      <c r="L183" s="55">
        <v>0</v>
      </c>
      <c r="M183" s="55">
        <v>0</v>
      </c>
      <c r="N183" s="44">
        <v>0</v>
      </c>
      <c r="O183" s="34">
        <f t="shared" si="24"/>
        <v>0</v>
      </c>
      <c r="P183" s="34">
        <f t="shared" si="24"/>
        <v>0</v>
      </c>
      <c r="Q183" s="43"/>
      <c r="R183" s="43"/>
      <c r="S183" s="43"/>
      <c r="T183" s="43"/>
      <c r="U183" s="48"/>
      <c r="V183" s="41"/>
      <c r="W183" s="41"/>
      <c r="X183" s="50"/>
      <c r="Y183" s="34" t="e">
        <f>P183/AA183</f>
        <v>#DIV/0!</v>
      </c>
      <c r="Z183" s="44" t="e">
        <f t="shared" si="17"/>
        <v>#DIV/0!</v>
      </c>
      <c r="AA183" s="44">
        <f t="shared" si="18"/>
        <v>0</v>
      </c>
      <c r="AB183" s="44">
        <v>0</v>
      </c>
      <c r="AC183" s="44">
        <v>0</v>
      </c>
      <c r="AD183" s="44">
        <v>0</v>
      </c>
      <c r="AE183" s="44"/>
      <c r="AF183" s="44" t="e">
        <f t="shared" si="19"/>
        <v>#DIV/0!</v>
      </c>
      <c r="AG183" s="44"/>
      <c r="AH183" s="44" t="e">
        <f t="shared" si="20"/>
        <v>#DIV/0!</v>
      </c>
      <c r="AI183" s="44" t="e">
        <f t="shared" si="21"/>
        <v>#DIV/0!</v>
      </c>
      <c r="AJ183" s="44" t="e">
        <f t="shared" si="22"/>
        <v>#DIV/0!</v>
      </c>
      <c r="AK183" s="43"/>
      <c r="AL183" s="40"/>
      <c r="AM183" s="40"/>
      <c r="AN183" s="40"/>
      <c r="AO183" s="40"/>
      <c r="AP183" s="40"/>
      <c r="AQ183" s="49"/>
      <c r="AR183" s="41"/>
      <c r="AS183" s="41">
        <v>10</v>
      </c>
      <c r="AT183" s="34">
        <f>(J183*10)/100</f>
        <v>0</v>
      </c>
      <c r="AU183" s="43"/>
      <c r="AV183" s="44">
        <v>0</v>
      </c>
      <c r="AW183" s="46">
        <f t="shared" si="23"/>
        <v>0</v>
      </c>
      <c r="AX183" s="46">
        <f>O183</f>
        <v>0</v>
      </c>
      <c r="AY183" s="43"/>
    </row>
    <row r="184" spans="1:51" ht="15.75" customHeight="1" x14ac:dyDescent="0.25">
      <c r="A184" s="47"/>
      <c r="B184" s="40"/>
      <c r="C184" s="41"/>
      <c r="D184" s="39"/>
      <c r="E184" s="43"/>
      <c r="F184" s="40"/>
      <c r="G184" s="41"/>
      <c r="H184" s="43"/>
      <c r="I184" s="43"/>
      <c r="J184" s="44">
        <v>0</v>
      </c>
      <c r="K184" s="44">
        <v>0</v>
      </c>
      <c r="L184" s="55">
        <v>0</v>
      </c>
      <c r="M184" s="55">
        <v>0</v>
      </c>
      <c r="N184" s="44">
        <v>0</v>
      </c>
      <c r="O184" s="34">
        <f t="shared" si="24"/>
        <v>0</v>
      </c>
      <c r="P184" s="34">
        <f t="shared" si="24"/>
        <v>0</v>
      </c>
      <c r="Q184" s="43"/>
      <c r="R184" s="43"/>
      <c r="S184" s="43"/>
      <c r="T184" s="43"/>
      <c r="U184" s="48"/>
      <c r="V184" s="41"/>
      <c r="W184" s="41"/>
      <c r="X184" s="50"/>
      <c r="Y184" s="34" t="e">
        <f>P184/AA184</f>
        <v>#DIV/0!</v>
      </c>
      <c r="Z184" s="44" t="e">
        <f t="shared" si="17"/>
        <v>#DIV/0!</v>
      </c>
      <c r="AA184" s="44">
        <f t="shared" si="18"/>
        <v>0</v>
      </c>
      <c r="AB184" s="44">
        <v>0</v>
      </c>
      <c r="AC184" s="44">
        <v>0</v>
      </c>
      <c r="AD184" s="44">
        <v>0</v>
      </c>
      <c r="AE184" s="44"/>
      <c r="AF184" s="44" t="e">
        <f t="shared" si="19"/>
        <v>#DIV/0!</v>
      </c>
      <c r="AG184" s="44"/>
      <c r="AH184" s="44" t="e">
        <f t="shared" si="20"/>
        <v>#DIV/0!</v>
      </c>
      <c r="AI184" s="44" t="e">
        <f t="shared" si="21"/>
        <v>#DIV/0!</v>
      </c>
      <c r="AJ184" s="44" t="e">
        <f t="shared" si="22"/>
        <v>#DIV/0!</v>
      </c>
      <c r="AK184" s="43"/>
      <c r="AL184" s="40"/>
      <c r="AM184" s="40"/>
      <c r="AN184" s="40"/>
      <c r="AO184" s="40"/>
      <c r="AP184" s="40"/>
      <c r="AQ184" s="49"/>
      <c r="AR184" s="41"/>
      <c r="AS184" s="41">
        <v>10</v>
      </c>
      <c r="AT184" s="34">
        <f>(J184*10)/100</f>
        <v>0</v>
      </c>
      <c r="AU184" s="43"/>
      <c r="AV184" s="44">
        <v>0</v>
      </c>
      <c r="AW184" s="46">
        <f t="shared" si="23"/>
        <v>0</v>
      </c>
      <c r="AX184" s="46">
        <f>O184</f>
        <v>0</v>
      </c>
      <c r="AY184" s="43"/>
    </row>
    <row r="185" spans="1:51" ht="15.75" customHeight="1" x14ac:dyDescent="0.25">
      <c r="A185" s="47"/>
      <c r="B185" s="40"/>
      <c r="C185" s="41"/>
      <c r="D185" s="39"/>
      <c r="E185" s="43"/>
      <c r="F185" s="40"/>
      <c r="G185" s="41"/>
      <c r="H185" s="43"/>
      <c r="I185" s="43"/>
      <c r="J185" s="44">
        <v>0</v>
      </c>
      <c r="K185" s="44">
        <v>0</v>
      </c>
      <c r="L185" s="55">
        <v>0</v>
      </c>
      <c r="M185" s="55">
        <v>0</v>
      </c>
      <c r="N185" s="44">
        <v>0</v>
      </c>
      <c r="O185" s="34">
        <f t="shared" si="24"/>
        <v>0</v>
      </c>
      <c r="P185" s="34">
        <f t="shared" si="24"/>
        <v>0</v>
      </c>
      <c r="Q185" s="43"/>
      <c r="R185" s="43"/>
      <c r="S185" s="43"/>
      <c r="T185" s="43"/>
      <c r="U185" s="48"/>
      <c r="V185" s="41"/>
      <c r="W185" s="41"/>
      <c r="X185" s="50"/>
      <c r="Y185" s="34" t="e">
        <f>P185/AA185</f>
        <v>#DIV/0!</v>
      </c>
      <c r="Z185" s="44" t="e">
        <f t="shared" si="17"/>
        <v>#DIV/0!</v>
      </c>
      <c r="AA185" s="44">
        <f t="shared" si="18"/>
        <v>0</v>
      </c>
      <c r="AB185" s="44">
        <v>0</v>
      </c>
      <c r="AC185" s="44">
        <v>0</v>
      </c>
      <c r="AD185" s="44">
        <v>0</v>
      </c>
      <c r="AE185" s="44"/>
      <c r="AF185" s="44" t="e">
        <f t="shared" si="19"/>
        <v>#DIV/0!</v>
      </c>
      <c r="AG185" s="44"/>
      <c r="AH185" s="44" t="e">
        <f t="shared" si="20"/>
        <v>#DIV/0!</v>
      </c>
      <c r="AI185" s="44" t="e">
        <f t="shared" si="21"/>
        <v>#DIV/0!</v>
      </c>
      <c r="AJ185" s="44" t="e">
        <f t="shared" si="22"/>
        <v>#DIV/0!</v>
      </c>
      <c r="AK185" s="43"/>
      <c r="AL185" s="40"/>
      <c r="AM185" s="40"/>
      <c r="AN185" s="40"/>
      <c r="AO185" s="40"/>
      <c r="AP185" s="40"/>
      <c r="AQ185" s="49"/>
      <c r="AR185" s="41"/>
      <c r="AS185" s="41">
        <v>10</v>
      </c>
      <c r="AT185" s="34">
        <f>(J185*10)/100</f>
        <v>0</v>
      </c>
      <c r="AU185" s="43"/>
      <c r="AV185" s="44">
        <v>0</v>
      </c>
      <c r="AW185" s="46">
        <f t="shared" si="23"/>
        <v>0</v>
      </c>
      <c r="AX185" s="46">
        <f>O185</f>
        <v>0</v>
      </c>
      <c r="AY185" s="43"/>
    </row>
    <row r="186" spans="1:51" ht="15.75" customHeight="1" x14ac:dyDescent="0.25">
      <c r="A186" s="47"/>
      <c r="B186" s="40"/>
      <c r="C186" s="41"/>
      <c r="D186" s="39"/>
      <c r="E186" s="43"/>
      <c r="F186" s="40"/>
      <c r="G186" s="41"/>
      <c r="H186" s="43"/>
      <c r="I186" s="43"/>
      <c r="J186" s="44">
        <v>0</v>
      </c>
      <c r="K186" s="44">
        <v>0</v>
      </c>
      <c r="L186" s="55">
        <v>0</v>
      </c>
      <c r="M186" s="55">
        <v>0</v>
      </c>
      <c r="N186" s="44">
        <v>0</v>
      </c>
      <c r="O186" s="34">
        <f t="shared" si="24"/>
        <v>0</v>
      </c>
      <c r="P186" s="34">
        <f t="shared" si="24"/>
        <v>0</v>
      </c>
      <c r="Q186" s="43"/>
      <c r="R186" s="43"/>
      <c r="S186" s="43"/>
      <c r="T186" s="43"/>
      <c r="U186" s="48"/>
      <c r="V186" s="41"/>
      <c r="W186" s="41"/>
      <c r="X186" s="50"/>
      <c r="Y186" s="34" t="e">
        <f>P186/AA186</f>
        <v>#DIV/0!</v>
      </c>
      <c r="Z186" s="44" t="e">
        <f t="shared" si="17"/>
        <v>#DIV/0!</v>
      </c>
      <c r="AA186" s="44">
        <f t="shared" si="18"/>
        <v>0</v>
      </c>
      <c r="AB186" s="44">
        <v>0</v>
      </c>
      <c r="AC186" s="44">
        <v>0</v>
      </c>
      <c r="AD186" s="44">
        <v>0</v>
      </c>
      <c r="AE186" s="44"/>
      <c r="AF186" s="44" t="e">
        <f t="shared" si="19"/>
        <v>#DIV/0!</v>
      </c>
      <c r="AG186" s="44"/>
      <c r="AH186" s="44" t="e">
        <f t="shared" si="20"/>
        <v>#DIV/0!</v>
      </c>
      <c r="AI186" s="44" t="e">
        <f t="shared" si="21"/>
        <v>#DIV/0!</v>
      </c>
      <c r="AJ186" s="44" t="e">
        <f t="shared" si="22"/>
        <v>#DIV/0!</v>
      </c>
      <c r="AK186" s="43"/>
      <c r="AL186" s="40"/>
      <c r="AM186" s="40"/>
      <c r="AN186" s="40"/>
      <c r="AO186" s="40"/>
      <c r="AP186" s="40"/>
      <c r="AQ186" s="49"/>
      <c r="AR186" s="41"/>
      <c r="AS186" s="41">
        <v>10</v>
      </c>
      <c r="AT186" s="34">
        <f>(J186*10)/100</f>
        <v>0</v>
      </c>
      <c r="AU186" s="43"/>
      <c r="AV186" s="44">
        <v>0</v>
      </c>
      <c r="AW186" s="46">
        <f t="shared" si="23"/>
        <v>0</v>
      </c>
      <c r="AX186" s="46">
        <f>O186</f>
        <v>0</v>
      </c>
      <c r="AY186" s="43"/>
    </row>
    <row r="187" spans="1:51" ht="15.75" customHeight="1" x14ac:dyDescent="0.25">
      <c r="A187" s="47"/>
      <c r="B187" s="40"/>
      <c r="C187" s="41"/>
      <c r="D187" s="39"/>
      <c r="E187" s="43"/>
      <c r="F187" s="40"/>
      <c r="G187" s="41"/>
      <c r="H187" s="43"/>
      <c r="I187" s="43"/>
      <c r="J187" s="44">
        <v>0</v>
      </c>
      <c r="K187" s="44">
        <v>0</v>
      </c>
      <c r="L187" s="55">
        <v>0</v>
      </c>
      <c r="M187" s="55">
        <v>0</v>
      </c>
      <c r="N187" s="44">
        <v>0</v>
      </c>
      <c r="O187" s="34">
        <f t="shared" si="24"/>
        <v>0</v>
      </c>
      <c r="P187" s="34">
        <f t="shared" si="24"/>
        <v>0</v>
      </c>
      <c r="Q187" s="43"/>
      <c r="R187" s="43"/>
      <c r="S187" s="43"/>
      <c r="T187" s="43"/>
      <c r="U187" s="48"/>
      <c r="V187" s="41"/>
      <c r="W187" s="41"/>
      <c r="X187" s="50"/>
      <c r="Y187" s="34" t="e">
        <f>P187/AA187</f>
        <v>#DIV/0!</v>
      </c>
      <c r="Z187" s="44" t="e">
        <f t="shared" si="17"/>
        <v>#DIV/0!</v>
      </c>
      <c r="AA187" s="44">
        <f t="shared" si="18"/>
        <v>0</v>
      </c>
      <c r="AB187" s="44">
        <v>0</v>
      </c>
      <c r="AC187" s="44">
        <v>0</v>
      </c>
      <c r="AD187" s="44">
        <v>0</v>
      </c>
      <c r="AE187" s="44"/>
      <c r="AF187" s="44" t="e">
        <f t="shared" si="19"/>
        <v>#DIV/0!</v>
      </c>
      <c r="AG187" s="44"/>
      <c r="AH187" s="44" t="e">
        <f t="shared" si="20"/>
        <v>#DIV/0!</v>
      </c>
      <c r="AI187" s="44" t="e">
        <f t="shared" si="21"/>
        <v>#DIV/0!</v>
      </c>
      <c r="AJ187" s="44" t="e">
        <f t="shared" si="22"/>
        <v>#DIV/0!</v>
      </c>
      <c r="AK187" s="43"/>
      <c r="AL187" s="40"/>
      <c r="AM187" s="40"/>
      <c r="AN187" s="40"/>
      <c r="AO187" s="40"/>
      <c r="AP187" s="40"/>
      <c r="AQ187" s="49"/>
      <c r="AR187" s="41"/>
      <c r="AS187" s="41">
        <v>10</v>
      </c>
      <c r="AT187" s="34">
        <f>(J187*10)/100</f>
        <v>0</v>
      </c>
      <c r="AU187" s="43"/>
      <c r="AV187" s="44">
        <v>0</v>
      </c>
      <c r="AW187" s="46">
        <f t="shared" si="23"/>
        <v>0</v>
      </c>
      <c r="AX187" s="46">
        <f>O187</f>
        <v>0</v>
      </c>
      <c r="AY187" s="43"/>
    </row>
    <row r="188" spans="1:51" ht="15.75" customHeight="1" x14ac:dyDescent="0.25">
      <c r="A188" s="47"/>
      <c r="B188" s="40"/>
      <c r="C188" s="41"/>
      <c r="D188" s="39"/>
      <c r="E188" s="43"/>
      <c r="F188" s="40"/>
      <c r="G188" s="41"/>
      <c r="H188" s="43"/>
      <c r="I188" s="43"/>
      <c r="J188" s="44">
        <v>0</v>
      </c>
      <c r="K188" s="44">
        <v>0</v>
      </c>
      <c r="L188" s="55">
        <v>0</v>
      </c>
      <c r="M188" s="55">
        <v>0</v>
      </c>
      <c r="N188" s="44">
        <v>0</v>
      </c>
      <c r="O188" s="34">
        <f t="shared" si="24"/>
        <v>0</v>
      </c>
      <c r="P188" s="34">
        <f t="shared" si="24"/>
        <v>0</v>
      </c>
      <c r="Q188" s="43"/>
      <c r="R188" s="43"/>
      <c r="S188" s="43"/>
      <c r="T188" s="43"/>
      <c r="U188" s="48"/>
      <c r="V188" s="41"/>
      <c r="W188" s="41"/>
      <c r="X188" s="50"/>
      <c r="Y188" s="34" t="e">
        <f>P188/AA188</f>
        <v>#DIV/0!</v>
      </c>
      <c r="Z188" s="44" t="e">
        <f t="shared" si="17"/>
        <v>#DIV/0!</v>
      </c>
      <c r="AA188" s="44">
        <f t="shared" si="18"/>
        <v>0</v>
      </c>
      <c r="AB188" s="44">
        <v>0</v>
      </c>
      <c r="AC188" s="44">
        <v>0</v>
      </c>
      <c r="AD188" s="44">
        <v>0</v>
      </c>
      <c r="AE188" s="44"/>
      <c r="AF188" s="44" t="e">
        <f t="shared" si="19"/>
        <v>#DIV/0!</v>
      </c>
      <c r="AG188" s="44"/>
      <c r="AH188" s="44" t="e">
        <f t="shared" si="20"/>
        <v>#DIV/0!</v>
      </c>
      <c r="AI188" s="44" t="e">
        <f t="shared" si="21"/>
        <v>#DIV/0!</v>
      </c>
      <c r="AJ188" s="44" t="e">
        <f t="shared" si="22"/>
        <v>#DIV/0!</v>
      </c>
      <c r="AK188" s="43"/>
      <c r="AL188" s="40"/>
      <c r="AM188" s="40"/>
      <c r="AN188" s="40"/>
      <c r="AO188" s="40"/>
      <c r="AP188" s="40"/>
      <c r="AQ188" s="49"/>
      <c r="AR188" s="41"/>
      <c r="AS188" s="41">
        <v>10</v>
      </c>
      <c r="AT188" s="34">
        <f>(J188*10)/100</f>
        <v>0</v>
      </c>
      <c r="AU188" s="43"/>
      <c r="AV188" s="44">
        <v>0</v>
      </c>
      <c r="AW188" s="46">
        <f t="shared" si="23"/>
        <v>0</v>
      </c>
      <c r="AX188" s="46">
        <f>O188</f>
        <v>0</v>
      </c>
      <c r="AY188" s="43"/>
    </row>
    <row r="189" spans="1:51" ht="15.75" customHeight="1" x14ac:dyDescent="0.25">
      <c r="A189" s="47"/>
      <c r="B189" s="40"/>
      <c r="C189" s="41"/>
      <c r="D189" s="39"/>
      <c r="E189" s="43"/>
      <c r="F189" s="40"/>
      <c r="G189" s="41"/>
      <c r="H189" s="43"/>
      <c r="I189" s="43"/>
      <c r="J189" s="44">
        <v>0</v>
      </c>
      <c r="K189" s="44">
        <v>0</v>
      </c>
      <c r="L189" s="55">
        <v>0</v>
      </c>
      <c r="M189" s="55">
        <v>0</v>
      </c>
      <c r="N189" s="44">
        <v>0</v>
      </c>
      <c r="O189" s="34">
        <f t="shared" si="24"/>
        <v>0</v>
      </c>
      <c r="P189" s="34">
        <f t="shared" si="24"/>
        <v>0</v>
      </c>
      <c r="Q189" s="43"/>
      <c r="R189" s="43"/>
      <c r="S189" s="43"/>
      <c r="T189" s="43"/>
      <c r="U189" s="48"/>
      <c r="V189" s="41"/>
      <c r="W189" s="41"/>
      <c r="X189" s="50"/>
      <c r="Y189" s="34" t="e">
        <f>P189/AA189</f>
        <v>#DIV/0!</v>
      </c>
      <c r="Z189" s="44" t="e">
        <f t="shared" si="17"/>
        <v>#DIV/0!</v>
      </c>
      <c r="AA189" s="44">
        <f t="shared" si="18"/>
        <v>0</v>
      </c>
      <c r="AB189" s="44">
        <v>0</v>
      </c>
      <c r="AC189" s="44">
        <v>0</v>
      </c>
      <c r="AD189" s="44">
        <v>0</v>
      </c>
      <c r="AE189" s="44"/>
      <c r="AF189" s="44" t="e">
        <f t="shared" si="19"/>
        <v>#DIV/0!</v>
      </c>
      <c r="AG189" s="44"/>
      <c r="AH189" s="44" t="e">
        <f t="shared" si="20"/>
        <v>#DIV/0!</v>
      </c>
      <c r="AI189" s="44" t="e">
        <f t="shared" si="21"/>
        <v>#DIV/0!</v>
      </c>
      <c r="AJ189" s="44" t="e">
        <f t="shared" si="22"/>
        <v>#DIV/0!</v>
      </c>
      <c r="AK189" s="43"/>
      <c r="AL189" s="40"/>
      <c r="AM189" s="40"/>
      <c r="AN189" s="40"/>
      <c r="AO189" s="40"/>
      <c r="AP189" s="40"/>
      <c r="AQ189" s="49"/>
      <c r="AR189" s="41"/>
      <c r="AS189" s="41">
        <v>10</v>
      </c>
      <c r="AT189" s="34">
        <f>(J189*10)/100</f>
        <v>0</v>
      </c>
      <c r="AU189" s="43"/>
      <c r="AV189" s="44">
        <v>0</v>
      </c>
      <c r="AW189" s="46">
        <f t="shared" si="23"/>
        <v>0</v>
      </c>
      <c r="AX189" s="46">
        <f>O189</f>
        <v>0</v>
      </c>
      <c r="AY189" s="43"/>
    </row>
    <row r="190" spans="1:51" ht="15.75" customHeight="1" x14ac:dyDescent="0.25">
      <c r="A190" s="47"/>
      <c r="B190" s="40"/>
      <c r="C190" s="41"/>
      <c r="D190" s="39"/>
      <c r="E190" s="43"/>
      <c r="F190" s="40"/>
      <c r="G190" s="41"/>
      <c r="H190" s="43"/>
      <c r="I190" s="43"/>
      <c r="J190" s="44">
        <v>0</v>
      </c>
      <c r="K190" s="44">
        <v>0</v>
      </c>
      <c r="L190" s="55">
        <v>0</v>
      </c>
      <c r="M190" s="55">
        <v>0</v>
      </c>
      <c r="N190" s="44">
        <v>0</v>
      </c>
      <c r="O190" s="34">
        <f t="shared" si="24"/>
        <v>0</v>
      </c>
      <c r="P190" s="34">
        <f t="shared" si="24"/>
        <v>0</v>
      </c>
      <c r="Q190" s="43"/>
      <c r="R190" s="43"/>
      <c r="S190" s="43"/>
      <c r="T190" s="43"/>
      <c r="U190" s="48"/>
      <c r="V190" s="41"/>
      <c r="W190" s="41"/>
      <c r="X190" s="50"/>
      <c r="Y190" s="34" t="e">
        <f>P190/AA190</f>
        <v>#DIV/0!</v>
      </c>
      <c r="Z190" s="44" t="e">
        <f t="shared" si="17"/>
        <v>#DIV/0!</v>
      </c>
      <c r="AA190" s="44">
        <f t="shared" si="18"/>
        <v>0</v>
      </c>
      <c r="AB190" s="44">
        <v>0</v>
      </c>
      <c r="AC190" s="44">
        <v>0</v>
      </c>
      <c r="AD190" s="44">
        <v>0</v>
      </c>
      <c r="AE190" s="44"/>
      <c r="AF190" s="44" t="e">
        <f t="shared" si="19"/>
        <v>#DIV/0!</v>
      </c>
      <c r="AG190" s="44"/>
      <c r="AH190" s="44" t="e">
        <f t="shared" si="20"/>
        <v>#DIV/0!</v>
      </c>
      <c r="AI190" s="44" t="e">
        <f t="shared" si="21"/>
        <v>#DIV/0!</v>
      </c>
      <c r="AJ190" s="44" t="e">
        <f t="shared" si="22"/>
        <v>#DIV/0!</v>
      </c>
      <c r="AK190" s="43"/>
      <c r="AL190" s="40"/>
      <c r="AM190" s="40"/>
      <c r="AN190" s="40"/>
      <c r="AO190" s="40"/>
      <c r="AP190" s="40"/>
      <c r="AQ190" s="49"/>
      <c r="AR190" s="41"/>
      <c r="AS190" s="41">
        <v>10</v>
      </c>
      <c r="AT190" s="34">
        <f>(J190*10)/100</f>
        <v>0</v>
      </c>
      <c r="AU190" s="43"/>
      <c r="AV190" s="44">
        <v>0</v>
      </c>
      <c r="AW190" s="46">
        <f t="shared" si="23"/>
        <v>0</v>
      </c>
      <c r="AX190" s="46">
        <f>O190</f>
        <v>0</v>
      </c>
      <c r="AY190" s="43"/>
    </row>
    <row r="191" spans="1:51" ht="15.75" customHeight="1" x14ac:dyDescent="0.25">
      <c r="A191" s="47"/>
      <c r="B191" s="40"/>
      <c r="C191" s="41"/>
      <c r="D191" s="39"/>
      <c r="E191" s="43"/>
      <c r="F191" s="40"/>
      <c r="G191" s="41"/>
      <c r="H191" s="43"/>
      <c r="I191" s="43"/>
      <c r="J191" s="44">
        <v>0</v>
      </c>
      <c r="K191" s="44">
        <v>0</v>
      </c>
      <c r="L191" s="55">
        <v>0</v>
      </c>
      <c r="M191" s="55">
        <v>0</v>
      </c>
      <c r="N191" s="44">
        <v>0</v>
      </c>
      <c r="O191" s="34">
        <f t="shared" si="24"/>
        <v>0</v>
      </c>
      <c r="P191" s="34">
        <f t="shared" si="24"/>
        <v>0</v>
      </c>
      <c r="Q191" s="43"/>
      <c r="R191" s="43"/>
      <c r="S191" s="43"/>
      <c r="T191" s="43"/>
      <c r="U191" s="48"/>
      <c r="V191" s="41"/>
      <c r="W191" s="41"/>
      <c r="X191" s="50"/>
      <c r="Y191" s="34" t="e">
        <f>P191/AA191</f>
        <v>#DIV/0!</v>
      </c>
      <c r="Z191" s="44" t="e">
        <f t="shared" si="17"/>
        <v>#DIV/0!</v>
      </c>
      <c r="AA191" s="44">
        <f t="shared" si="18"/>
        <v>0</v>
      </c>
      <c r="AB191" s="44">
        <v>0</v>
      </c>
      <c r="AC191" s="44">
        <v>0</v>
      </c>
      <c r="AD191" s="44">
        <v>0</v>
      </c>
      <c r="AE191" s="44"/>
      <c r="AF191" s="44" t="e">
        <f t="shared" si="19"/>
        <v>#DIV/0!</v>
      </c>
      <c r="AG191" s="44"/>
      <c r="AH191" s="44" t="e">
        <f t="shared" si="20"/>
        <v>#DIV/0!</v>
      </c>
      <c r="AI191" s="44" t="e">
        <f t="shared" si="21"/>
        <v>#DIV/0!</v>
      </c>
      <c r="AJ191" s="44" t="e">
        <f t="shared" si="22"/>
        <v>#DIV/0!</v>
      </c>
      <c r="AK191" s="43"/>
      <c r="AL191" s="40"/>
      <c r="AM191" s="40"/>
      <c r="AN191" s="40"/>
      <c r="AO191" s="40"/>
      <c r="AP191" s="40"/>
      <c r="AQ191" s="49"/>
      <c r="AR191" s="41"/>
      <c r="AS191" s="41">
        <v>10</v>
      </c>
      <c r="AT191" s="34">
        <f>(J191*10)/100</f>
        <v>0</v>
      </c>
      <c r="AU191" s="43"/>
      <c r="AV191" s="44">
        <v>0</v>
      </c>
      <c r="AW191" s="46">
        <f t="shared" si="23"/>
        <v>0</v>
      </c>
      <c r="AX191" s="46">
        <f>O191</f>
        <v>0</v>
      </c>
      <c r="AY191" s="43"/>
    </row>
    <row r="192" spans="1:51" ht="15.75" customHeight="1" x14ac:dyDescent="0.25">
      <c r="A192" s="47"/>
      <c r="B192" s="40"/>
      <c r="C192" s="41"/>
      <c r="D192" s="39"/>
      <c r="E192" s="43"/>
      <c r="F192" s="40"/>
      <c r="G192" s="41"/>
      <c r="H192" s="43"/>
      <c r="I192" s="43"/>
      <c r="J192" s="44">
        <v>0</v>
      </c>
      <c r="K192" s="44">
        <v>0</v>
      </c>
      <c r="L192" s="55">
        <v>0</v>
      </c>
      <c r="M192" s="55">
        <v>0</v>
      </c>
      <c r="N192" s="44">
        <v>0</v>
      </c>
      <c r="O192" s="34">
        <f t="shared" si="24"/>
        <v>0</v>
      </c>
      <c r="P192" s="34">
        <f t="shared" si="24"/>
        <v>0</v>
      </c>
      <c r="Q192" s="43"/>
      <c r="R192" s="43"/>
      <c r="S192" s="43"/>
      <c r="T192" s="43"/>
      <c r="U192" s="48"/>
      <c r="V192" s="41"/>
      <c r="W192" s="41"/>
      <c r="X192" s="50"/>
      <c r="Y192" s="34" t="e">
        <f>P192/AA192</f>
        <v>#DIV/0!</v>
      </c>
      <c r="Z192" s="44" t="e">
        <f t="shared" si="17"/>
        <v>#DIV/0!</v>
      </c>
      <c r="AA192" s="44">
        <f t="shared" si="18"/>
        <v>0</v>
      </c>
      <c r="AB192" s="44">
        <v>0</v>
      </c>
      <c r="AC192" s="44">
        <v>0</v>
      </c>
      <c r="AD192" s="44">
        <v>0</v>
      </c>
      <c r="AE192" s="44"/>
      <c r="AF192" s="44" t="e">
        <f t="shared" si="19"/>
        <v>#DIV/0!</v>
      </c>
      <c r="AG192" s="44"/>
      <c r="AH192" s="44" t="e">
        <f t="shared" si="20"/>
        <v>#DIV/0!</v>
      </c>
      <c r="AI192" s="44" t="e">
        <f t="shared" si="21"/>
        <v>#DIV/0!</v>
      </c>
      <c r="AJ192" s="44" t="e">
        <f t="shared" si="22"/>
        <v>#DIV/0!</v>
      </c>
      <c r="AK192" s="43"/>
      <c r="AL192" s="40"/>
      <c r="AM192" s="40"/>
      <c r="AN192" s="40"/>
      <c r="AO192" s="40"/>
      <c r="AP192" s="40"/>
      <c r="AQ192" s="49"/>
      <c r="AR192" s="41"/>
      <c r="AS192" s="41">
        <v>10</v>
      </c>
      <c r="AT192" s="34">
        <f>(J192*10)/100</f>
        <v>0</v>
      </c>
      <c r="AU192" s="43"/>
      <c r="AV192" s="44">
        <v>0</v>
      </c>
      <c r="AW192" s="46">
        <f t="shared" si="23"/>
        <v>0</v>
      </c>
      <c r="AX192" s="46">
        <f>O192</f>
        <v>0</v>
      </c>
      <c r="AY192" s="43"/>
    </row>
    <row r="193" spans="1:51" ht="15.75" customHeight="1" x14ac:dyDescent="0.25">
      <c r="A193" s="47"/>
      <c r="B193" s="40"/>
      <c r="C193" s="41"/>
      <c r="D193" s="39"/>
      <c r="E193" s="43"/>
      <c r="F193" s="40"/>
      <c r="G193" s="41"/>
      <c r="H193" s="43"/>
      <c r="I193" s="43"/>
      <c r="J193" s="44">
        <v>0</v>
      </c>
      <c r="K193" s="44">
        <v>0</v>
      </c>
      <c r="L193" s="55">
        <v>0</v>
      </c>
      <c r="M193" s="55">
        <v>0</v>
      </c>
      <c r="N193" s="44">
        <v>0</v>
      </c>
      <c r="O193" s="34">
        <f t="shared" si="24"/>
        <v>0</v>
      </c>
      <c r="P193" s="34">
        <f t="shared" si="24"/>
        <v>0</v>
      </c>
      <c r="Q193" s="43"/>
      <c r="R193" s="43"/>
      <c r="S193" s="43"/>
      <c r="T193" s="43"/>
      <c r="U193" s="48"/>
      <c r="V193" s="41"/>
      <c r="W193" s="41"/>
      <c r="X193" s="50"/>
      <c r="Y193" s="34" t="e">
        <f>P193/AA193</f>
        <v>#DIV/0!</v>
      </c>
      <c r="Z193" s="44" t="e">
        <f t="shared" si="17"/>
        <v>#DIV/0!</v>
      </c>
      <c r="AA193" s="44">
        <f t="shared" si="18"/>
        <v>0</v>
      </c>
      <c r="AB193" s="44">
        <v>0</v>
      </c>
      <c r="AC193" s="44">
        <v>0</v>
      </c>
      <c r="AD193" s="44">
        <v>0</v>
      </c>
      <c r="AE193" s="44"/>
      <c r="AF193" s="44" t="e">
        <f t="shared" si="19"/>
        <v>#DIV/0!</v>
      </c>
      <c r="AG193" s="44"/>
      <c r="AH193" s="44" t="e">
        <f t="shared" si="20"/>
        <v>#DIV/0!</v>
      </c>
      <c r="AI193" s="44" t="e">
        <f t="shared" si="21"/>
        <v>#DIV/0!</v>
      </c>
      <c r="AJ193" s="44" t="e">
        <f t="shared" si="22"/>
        <v>#DIV/0!</v>
      </c>
      <c r="AK193" s="43"/>
      <c r="AL193" s="40"/>
      <c r="AM193" s="40"/>
      <c r="AN193" s="40"/>
      <c r="AO193" s="40"/>
      <c r="AP193" s="40"/>
      <c r="AQ193" s="49"/>
      <c r="AR193" s="41"/>
      <c r="AS193" s="41">
        <v>10</v>
      </c>
      <c r="AT193" s="34">
        <f>(J193*10)/100</f>
        <v>0</v>
      </c>
      <c r="AU193" s="43"/>
      <c r="AV193" s="44">
        <v>0</v>
      </c>
      <c r="AW193" s="46">
        <f t="shared" si="23"/>
        <v>0</v>
      </c>
      <c r="AX193" s="46">
        <f>O193</f>
        <v>0</v>
      </c>
      <c r="AY193" s="43"/>
    </row>
    <row r="194" spans="1:51" ht="15.75" customHeight="1" x14ac:dyDescent="0.25">
      <c r="A194" s="47"/>
      <c r="B194" s="40"/>
      <c r="C194" s="41"/>
      <c r="D194" s="39"/>
      <c r="E194" s="43"/>
      <c r="F194" s="40"/>
      <c r="G194" s="41"/>
      <c r="H194" s="43"/>
      <c r="I194" s="43"/>
      <c r="J194" s="44">
        <v>0</v>
      </c>
      <c r="K194" s="44">
        <v>0</v>
      </c>
      <c r="L194" s="55">
        <v>0</v>
      </c>
      <c r="M194" s="55">
        <v>0</v>
      </c>
      <c r="N194" s="44">
        <v>0</v>
      </c>
      <c r="O194" s="34">
        <f t="shared" si="24"/>
        <v>0</v>
      </c>
      <c r="P194" s="34">
        <f t="shared" si="24"/>
        <v>0</v>
      </c>
      <c r="Q194" s="43"/>
      <c r="R194" s="43"/>
      <c r="S194" s="43"/>
      <c r="T194" s="43"/>
      <c r="U194" s="48"/>
      <c r="V194" s="41"/>
      <c r="W194" s="41"/>
      <c r="X194" s="50"/>
      <c r="Y194" s="34" t="e">
        <f>P194/AA194</f>
        <v>#DIV/0!</v>
      </c>
      <c r="Z194" s="44" t="e">
        <f t="shared" si="17"/>
        <v>#DIV/0!</v>
      </c>
      <c r="AA194" s="44">
        <f t="shared" si="18"/>
        <v>0</v>
      </c>
      <c r="AB194" s="44">
        <v>0</v>
      </c>
      <c r="AC194" s="44">
        <v>0</v>
      </c>
      <c r="AD194" s="44">
        <v>0</v>
      </c>
      <c r="AE194" s="44"/>
      <c r="AF194" s="44" t="e">
        <f t="shared" si="19"/>
        <v>#DIV/0!</v>
      </c>
      <c r="AG194" s="44"/>
      <c r="AH194" s="44" t="e">
        <f t="shared" si="20"/>
        <v>#DIV/0!</v>
      </c>
      <c r="AI194" s="44" t="e">
        <f t="shared" si="21"/>
        <v>#DIV/0!</v>
      </c>
      <c r="AJ194" s="44" t="e">
        <f t="shared" si="22"/>
        <v>#DIV/0!</v>
      </c>
      <c r="AK194" s="43"/>
      <c r="AL194" s="40"/>
      <c r="AM194" s="40"/>
      <c r="AN194" s="40"/>
      <c r="AO194" s="40"/>
      <c r="AP194" s="40"/>
      <c r="AQ194" s="49"/>
      <c r="AR194" s="41"/>
      <c r="AS194" s="41">
        <v>10</v>
      </c>
      <c r="AT194" s="34">
        <f>(J194*10)/100</f>
        <v>0</v>
      </c>
      <c r="AU194" s="43"/>
      <c r="AV194" s="44">
        <v>0</v>
      </c>
      <c r="AW194" s="46">
        <f t="shared" si="23"/>
        <v>0</v>
      </c>
      <c r="AX194" s="46">
        <f>O194</f>
        <v>0</v>
      </c>
      <c r="AY194" s="43"/>
    </row>
    <row r="195" spans="1:51" ht="15.75" customHeight="1" x14ac:dyDescent="0.25">
      <c r="A195" s="47"/>
      <c r="B195" s="40"/>
      <c r="C195" s="41"/>
      <c r="D195" s="39"/>
      <c r="E195" s="43"/>
      <c r="F195" s="40"/>
      <c r="G195" s="41"/>
      <c r="H195" s="43"/>
      <c r="I195" s="43"/>
      <c r="J195" s="44">
        <v>0</v>
      </c>
      <c r="K195" s="44">
        <v>0</v>
      </c>
      <c r="L195" s="55">
        <v>0</v>
      </c>
      <c r="M195" s="55">
        <v>0</v>
      </c>
      <c r="N195" s="44">
        <v>0</v>
      </c>
      <c r="O195" s="34">
        <f t="shared" si="24"/>
        <v>0</v>
      </c>
      <c r="P195" s="34">
        <f t="shared" si="24"/>
        <v>0</v>
      </c>
      <c r="Q195" s="43"/>
      <c r="R195" s="43"/>
      <c r="S195" s="43"/>
      <c r="T195" s="43"/>
      <c r="U195" s="48"/>
      <c r="V195" s="41"/>
      <c r="W195" s="41"/>
      <c r="X195" s="50"/>
      <c r="Y195" s="34" t="e">
        <f>P195/AA195</f>
        <v>#DIV/0!</v>
      </c>
      <c r="Z195" s="44" t="e">
        <f t="shared" ref="Z195:Z258" si="25">Y195*X195</f>
        <v>#DIV/0!</v>
      </c>
      <c r="AA195" s="44">
        <f t="shared" ref="AA195:AA258" si="26">AB195+AC195+AD195</f>
        <v>0</v>
      </c>
      <c r="AB195" s="44">
        <v>0</v>
      </c>
      <c r="AC195" s="44">
        <v>0</v>
      </c>
      <c r="AD195" s="44">
        <v>0</v>
      </c>
      <c r="AE195" s="44"/>
      <c r="AF195" s="44" t="e">
        <f t="shared" ref="AF195:AF258" si="27">Y195*AE195</f>
        <v>#DIV/0!</v>
      </c>
      <c r="AG195" s="44"/>
      <c r="AH195" s="44" t="e">
        <f t="shared" ref="AH195:AH258" si="28">Y195*AG195</f>
        <v>#DIV/0!</v>
      </c>
      <c r="AI195" s="44" t="e">
        <f t="shared" ref="AI195:AI258" si="29">AA195/X195</f>
        <v>#DIV/0!</v>
      </c>
      <c r="AJ195" s="44" t="e">
        <f t="shared" ref="AJ195:AJ258" si="30">_xlfn.CEILING.MATH(AI195)</f>
        <v>#DIV/0!</v>
      </c>
      <c r="AK195" s="43"/>
      <c r="AL195" s="40"/>
      <c r="AM195" s="40"/>
      <c r="AN195" s="40"/>
      <c r="AO195" s="40"/>
      <c r="AP195" s="40"/>
      <c r="AQ195" s="49"/>
      <c r="AR195" s="41"/>
      <c r="AS195" s="41">
        <v>10</v>
      </c>
      <c r="AT195" s="34">
        <f>(J195*10)/100</f>
        <v>0</v>
      </c>
      <c r="AU195" s="43"/>
      <c r="AV195" s="44">
        <v>0</v>
      </c>
      <c r="AW195" s="46">
        <f t="shared" ref="AW195:AW258" si="31">AX195-AV195</f>
        <v>0</v>
      </c>
      <c r="AX195" s="46">
        <f>O195</f>
        <v>0</v>
      </c>
      <c r="AY195" s="43"/>
    </row>
    <row r="196" spans="1:51" ht="15.75" customHeight="1" x14ac:dyDescent="0.25">
      <c r="A196" s="47"/>
      <c r="B196" s="40"/>
      <c r="C196" s="41"/>
      <c r="D196" s="39"/>
      <c r="E196" s="43"/>
      <c r="F196" s="40"/>
      <c r="G196" s="41"/>
      <c r="H196" s="43"/>
      <c r="I196" s="43"/>
      <c r="J196" s="44">
        <v>0</v>
      </c>
      <c r="K196" s="44">
        <v>0</v>
      </c>
      <c r="L196" s="55">
        <v>0</v>
      </c>
      <c r="M196" s="55">
        <v>0</v>
      </c>
      <c r="N196" s="44">
        <v>0</v>
      </c>
      <c r="O196" s="34">
        <f t="shared" si="24"/>
        <v>0</v>
      </c>
      <c r="P196" s="34">
        <f t="shared" si="24"/>
        <v>0</v>
      </c>
      <c r="Q196" s="43"/>
      <c r="R196" s="43"/>
      <c r="S196" s="43"/>
      <c r="T196" s="43"/>
      <c r="U196" s="48"/>
      <c r="V196" s="41"/>
      <c r="W196" s="41"/>
      <c r="X196" s="50"/>
      <c r="Y196" s="34" t="e">
        <f>P196/AA196</f>
        <v>#DIV/0!</v>
      </c>
      <c r="Z196" s="44" t="e">
        <f t="shared" si="25"/>
        <v>#DIV/0!</v>
      </c>
      <c r="AA196" s="44">
        <f t="shared" si="26"/>
        <v>0</v>
      </c>
      <c r="AB196" s="44">
        <v>0</v>
      </c>
      <c r="AC196" s="44">
        <v>0</v>
      </c>
      <c r="AD196" s="44">
        <v>0</v>
      </c>
      <c r="AE196" s="44"/>
      <c r="AF196" s="44" t="e">
        <f t="shared" si="27"/>
        <v>#DIV/0!</v>
      </c>
      <c r="AG196" s="44"/>
      <c r="AH196" s="44" t="e">
        <f t="shared" si="28"/>
        <v>#DIV/0!</v>
      </c>
      <c r="AI196" s="44" t="e">
        <f t="shared" si="29"/>
        <v>#DIV/0!</v>
      </c>
      <c r="AJ196" s="44" t="e">
        <f t="shared" si="30"/>
        <v>#DIV/0!</v>
      </c>
      <c r="AK196" s="43"/>
      <c r="AL196" s="40"/>
      <c r="AM196" s="40"/>
      <c r="AN196" s="40"/>
      <c r="AO196" s="40"/>
      <c r="AP196" s="40"/>
      <c r="AQ196" s="49"/>
      <c r="AR196" s="41"/>
      <c r="AS196" s="41">
        <v>10</v>
      </c>
      <c r="AT196" s="34">
        <f>(J196*10)/100</f>
        <v>0</v>
      </c>
      <c r="AU196" s="43"/>
      <c r="AV196" s="44">
        <v>0</v>
      </c>
      <c r="AW196" s="46">
        <f t="shared" si="31"/>
        <v>0</v>
      </c>
      <c r="AX196" s="46">
        <f>O196</f>
        <v>0</v>
      </c>
      <c r="AY196" s="43"/>
    </row>
    <row r="197" spans="1:51" ht="15.75" customHeight="1" x14ac:dyDescent="0.25">
      <c r="A197" s="47"/>
      <c r="B197" s="40"/>
      <c r="C197" s="41"/>
      <c r="D197" s="39"/>
      <c r="E197" s="43"/>
      <c r="F197" s="40"/>
      <c r="G197" s="41"/>
      <c r="H197" s="43"/>
      <c r="I197" s="43"/>
      <c r="J197" s="44">
        <v>0</v>
      </c>
      <c r="K197" s="44">
        <v>0</v>
      </c>
      <c r="L197" s="55">
        <v>0</v>
      </c>
      <c r="M197" s="55">
        <v>0</v>
      </c>
      <c r="N197" s="44">
        <v>0</v>
      </c>
      <c r="O197" s="34">
        <f t="shared" si="24"/>
        <v>0</v>
      </c>
      <c r="P197" s="34">
        <f t="shared" si="24"/>
        <v>0</v>
      </c>
      <c r="Q197" s="43"/>
      <c r="R197" s="43"/>
      <c r="S197" s="43"/>
      <c r="T197" s="43"/>
      <c r="U197" s="48"/>
      <c r="V197" s="41"/>
      <c r="W197" s="41"/>
      <c r="X197" s="50"/>
      <c r="Y197" s="34" t="e">
        <f>P197/AA197</f>
        <v>#DIV/0!</v>
      </c>
      <c r="Z197" s="44" t="e">
        <f t="shared" si="25"/>
        <v>#DIV/0!</v>
      </c>
      <c r="AA197" s="44">
        <f t="shared" si="26"/>
        <v>0</v>
      </c>
      <c r="AB197" s="44">
        <v>0</v>
      </c>
      <c r="AC197" s="44">
        <v>0</v>
      </c>
      <c r="AD197" s="44">
        <v>0</v>
      </c>
      <c r="AE197" s="44"/>
      <c r="AF197" s="44" t="e">
        <f t="shared" si="27"/>
        <v>#DIV/0!</v>
      </c>
      <c r="AG197" s="44"/>
      <c r="AH197" s="44" t="e">
        <f t="shared" si="28"/>
        <v>#DIV/0!</v>
      </c>
      <c r="AI197" s="44" t="e">
        <f t="shared" si="29"/>
        <v>#DIV/0!</v>
      </c>
      <c r="AJ197" s="44" t="e">
        <f t="shared" si="30"/>
        <v>#DIV/0!</v>
      </c>
      <c r="AK197" s="43"/>
      <c r="AL197" s="40"/>
      <c r="AM197" s="40"/>
      <c r="AN197" s="40"/>
      <c r="AO197" s="40"/>
      <c r="AP197" s="40"/>
      <c r="AQ197" s="49"/>
      <c r="AR197" s="41"/>
      <c r="AS197" s="41">
        <v>10</v>
      </c>
      <c r="AT197" s="34">
        <f>(J197*10)/100</f>
        <v>0</v>
      </c>
      <c r="AU197" s="43"/>
      <c r="AV197" s="44">
        <v>0</v>
      </c>
      <c r="AW197" s="46">
        <f t="shared" si="31"/>
        <v>0</v>
      </c>
      <c r="AX197" s="46">
        <f>O197</f>
        <v>0</v>
      </c>
      <c r="AY197" s="43"/>
    </row>
    <row r="198" spans="1:51" ht="15.75" customHeight="1" x14ac:dyDescent="0.25">
      <c r="A198" s="47"/>
      <c r="B198" s="40"/>
      <c r="C198" s="41"/>
      <c r="D198" s="39"/>
      <c r="E198" s="43"/>
      <c r="F198" s="40"/>
      <c r="G198" s="41"/>
      <c r="H198" s="43"/>
      <c r="I198" s="43"/>
      <c r="J198" s="44">
        <v>0</v>
      </c>
      <c r="K198" s="44">
        <v>0</v>
      </c>
      <c r="L198" s="55">
        <v>0</v>
      </c>
      <c r="M198" s="55">
        <v>0</v>
      </c>
      <c r="N198" s="44">
        <v>0</v>
      </c>
      <c r="O198" s="34">
        <f t="shared" si="24"/>
        <v>0</v>
      </c>
      <c r="P198" s="34">
        <f t="shared" si="24"/>
        <v>0</v>
      </c>
      <c r="Q198" s="43"/>
      <c r="R198" s="43"/>
      <c r="S198" s="43"/>
      <c r="T198" s="43"/>
      <c r="U198" s="48"/>
      <c r="V198" s="41"/>
      <c r="W198" s="41"/>
      <c r="X198" s="50"/>
      <c r="Y198" s="34" t="e">
        <f>P198/AA198</f>
        <v>#DIV/0!</v>
      </c>
      <c r="Z198" s="44" t="e">
        <f t="shared" si="25"/>
        <v>#DIV/0!</v>
      </c>
      <c r="AA198" s="44">
        <f t="shared" si="26"/>
        <v>0</v>
      </c>
      <c r="AB198" s="44">
        <v>0</v>
      </c>
      <c r="AC198" s="44">
        <v>0</v>
      </c>
      <c r="AD198" s="44">
        <v>0</v>
      </c>
      <c r="AE198" s="44"/>
      <c r="AF198" s="44" t="e">
        <f t="shared" si="27"/>
        <v>#DIV/0!</v>
      </c>
      <c r="AG198" s="44"/>
      <c r="AH198" s="44" t="e">
        <f t="shared" si="28"/>
        <v>#DIV/0!</v>
      </c>
      <c r="AI198" s="44" t="e">
        <f t="shared" si="29"/>
        <v>#DIV/0!</v>
      </c>
      <c r="AJ198" s="44" t="e">
        <f t="shared" si="30"/>
        <v>#DIV/0!</v>
      </c>
      <c r="AK198" s="43"/>
      <c r="AL198" s="40"/>
      <c r="AM198" s="40"/>
      <c r="AN198" s="40"/>
      <c r="AO198" s="40"/>
      <c r="AP198" s="40"/>
      <c r="AQ198" s="49"/>
      <c r="AR198" s="41"/>
      <c r="AS198" s="41">
        <v>10</v>
      </c>
      <c r="AT198" s="34">
        <f>(J198*10)/100</f>
        <v>0</v>
      </c>
      <c r="AU198" s="43"/>
      <c r="AV198" s="44">
        <v>0</v>
      </c>
      <c r="AW198" s="46">
        <f t="shared" si="31"/>
        <v>0</v>
      </c>
      <c r="AX198" s="46">
        <f>O198</f>
        <v>0</v>
      </c>
      <c r="AY198" s="43"/>
    </row>
    <row r="199" spans="1:51" ht="15.75" customHeight="1" x14ac:dyDescent="0.25">
      <c r="A199" s="47"/>
      <c r="B199" s="40"/>
      <c r="C199" s="41"/>
      <c r="D199" s="39"/>
      <c r="E199" s="43"/>
      <c r="F199" s="40"/>
      <c r="G199" s="41"/>
      <c r="H199" s="43"/>
      <c r="I199" s="43"/>
      <c r="J199" s="44">
        <v>0</v>
      </c>
      <c r="K199" s="44">
        <v>0</v>
      </c>
      <c r="L199" s="55">
        <v>0</v>
      </c>
      <c r="M199" s="55">
        <v>0</v>
      </c>
      <c r="N199" s="44">
        <v>0</v>
      </c>
      <c r="O199" s="34">
        <f t="shared" si="24"/>
        <v>0</v>
      </c>
      <c r="P199" s="34">
        <f t="shared" si="24"/>
        <v>0</v>
      </c>
      <c r="Q199" s="43"/>
      <c r="R199" s="43"/>
      <c r="S199" s="43"/>
      <c r="T199" s="43"/>
      <c r="U199" s="48"/>
      <c r="V199" s="41"/>
      <c r="W199" s="41"/>
      <c r="X199" s="50"/>
      <c r="Y199" s="34" t="e">
        <f>P199/AA199</f>
        <v>#DIV/0!</v>
      </c>
      <c r="Z199" s="44" t="e">
        <f t="shared" si="25"/>
        <v>#DIV/0!</v>
      </c>
      <c r="AA199" s="44">
        <f t="shared" si="26"/>
        <v>0</v>
      </c>
      <c r="AB199" s="44">
        <v>0</v>
      </c>
      <c r="AC199" s="44">
        <v>0</v>
      </c>
      <c r="AD199" s="44">
        <v>0</v>
      </c>
      <c r="AE199" s="44"/>
      <c r="AF199" s="44" t="e">
        <f t="shared" si="27"/>
        <v>#DIV/0!</v>
      </c>
      <c r="AG199" s="44"/>
      <c r="AH199" s="44" t="e">
        <f t="shared" si="28"/>
        <v>#DIV/0!</v>
      </c>
      <c r="AI199" s="44" t="e">
        <f t="shared" si="29"/>
        <v>#DIV/0!</v>
      </c>
      <c r="AJ199" s="44" t="e">
        <f t="shared" si="30"/>
        <v>#DIV/0!</v>
      </c>
      <c r="AK199" s="43"/>
      <c r="AL199" s="40"/>
      <c r="AM199" s="40"/>
      <c r="AN199" s="40"/>
      <c r="AO199" s="40"/>
      <c r="AP199" s="40"/>
      <c r="AQ199" s="49"/>
      <c r="AR199" s="41"/>
      <c r="AS199" s="41">
        <v>10</v>
      </c>
      <c r="AT199" s="34">
        <f>(J199*10)/100</f>
        <v>0</v>
      </c>
      <c r="AU199" s="43"/>
      <c r="AV199" s="44">
        <v>0</v>
      </c>
      <c r="AW199" s="46">
        <f t="shared" si="31"/>
        <v>0</v>
      </c>
      <c r="AX199" s="46">
        <f>O199</f>
        <v>0</v>
      </c>
      <c r="AY199" s="43"/>
    </row>
    <row r="200" spans="1:51" ht="15.75" customHeight="1" x14ac:dyDescent="0.25">
      <c r="A200" s="47"/>
      <c r="B200" s="40"/>
      <c r="C200" s="41"/>
      <c r="D200" s="39"/>
      <c r="E200" s="43"/>
      <c r="F200" s="40"/>
      <c r="G200" s="41"/>
      <c r="H200" s="43"/>
      <c r="I200" s="43"/>
      <c r="J200" s="44">
        <v>0</v>
      </c>
      <c r="K200" s="44">
        <v>0</v>
      </c>
      <c r="L200" s="55">
        <v>0</v>
      </c>
      <c r="M200" s="55">
        <v>0</v>
      </c>
      <c r="N200" s="44">
        <v>0</v>
      </c>
      <c r="O200" s="34">
        <f t="shared" si="24"/>
        <v>0</v>
      </c>
      <c r="P200" s="34">
        <f t="shared" si="24"/>
        <v>0</v>
      </c>
      <c r="Q200" s="43"/>
      <c r="R200" s="43"/>
      <c r="S200" s="43"/>
      <c r="T200" s="43"/>
      <c r="U200" s="48"/>
      <c r="V200" s="41"/>
      <c r="W200" s="41"/>
      <c r="X200" s="50"/>
      <c r="Y200" s="34" t="e">
        <f>P200/AA200</f>
        <v>#DIV/0!</v>
      </c>
      <c r="Z200" s="44" t="e">
        <f t="shared" si="25"/>
        <v>#DIV/0!</v>
      </c>
      <c r="AA200" s="44">
        <f t="shared" si="26"/>
        <v>0</v>
      </c>
      <c r="AB200" s="44">
        <v>0</v>
      </c>
      <c r="AC200" s="44">
        <v>0</v>
      </c>
      <c r="AD200" s="44">
        <v>0</v>
      </c>
      <c r="AE200" s="44"/>
      <c r="AF200" s="44" t="e">
        <f t="shared" si="27"/>
        <v>#DIV/0!</v>
      </c>
      <c r="AG200" s="44"/>
      <c r="AH200" s="44" t="e">
        <f t="shared" si="28"/>
        <v>#DIV/0!</v>
      </c>
      <c r="AI200" s="44" t="e">
        <f t="shared" si="29"/>
        <v>#DIV/0!</v>
      </c>
      <c r="AJ200" s="44" t="e">
        <f t="shared" si="30"/>
        <v>#DIV/0!</v>
      </c>
      <c r="AK200" s="43"/>
      <c r="AL200" s="40"/>
      <c r="AM200" s="40"/>
      <c r="AN200" s="40"/>
      <c r="AO200" s="40"/>
      <c r="AP200" s="40"/>
      <c r="AQ200" s="49"/>
      <c r="AR200" s="41"/>
      <c r="AS200" s="41">
        <v>10</v>
      </c>
      <c r="AT200" s="34">
        <f>(J200*10)/100</f>
        <v>0</v>
      </c>
      <c r="AU200" s="43"/>
      <c r="AV200" s="44">
        <v>0</v>
      </c>
      <c r="AW200" s="46">
        <f t="shared" si="31"/>
        <v>0</v>
      </c>
      <c r="AX200" s="46">
        <f>O200</f>
        <v>0</v>
      </c>
      <c r="AY200" s="43"/>
    </row>
    <row r="201" spans="1:51" ht="15.75" customHeight="1" x14ac:dyDescent="0.25">
      <c r="A201" s="47"/>
      <c r="B201" s="40"/>
      <c r="C201" s="41"/>
      <c r="D201" s="39"/>
      <c r="E201" s="43"/>
      <c r="F201" s="40"/>
      <c r="G201" s="41"/>
      <c r="H201" s="43"/>
      <c r="I201" s="43"/>
      <c r="J201" s="44">
        <v>0</v>
      </c>
      <c r="K201" s="44">
        <v>0</v>
      </c>
      <c r="L201" s="55">
        <v>0</v>
      </c>
      <c r="M201" s="55">
        <v>0</v>
      </c>
      <c r="N201" s="44">
        <v>0</v>
      </c>
      <c r="O201" s="34">
        <f t="shared" si="24"/>
        <v>0</v>
      </c>
      <c r="P201" s="34">
        <f t="shared" si="24"/>
        <v>0</v>
      </c>
      <c r="Q201" s="43"/>
      <c r="R201" s="43"/>
      <c r="S201" s="43"/>
      <c r="T201" s="43"/>
      <c r="U201" s="48"/>
      <c r="V201" s="41"/>
      <c r="W201" s="41"/>
      <c r="X201" s="50"/>
      <c r="Y201" s="34" t="e">
        <f>P201/AA201</f>
        <v>#DIV/0!</v>
      </c>
      <c r="Z201" s="44" t="e">
        <f t="shared" si="25"/>
        <v>#DIV/0!</v>
      </c>
      <c r="AA201" s="44">
        <f t="shared" si="26"/>
        <v>0</v>
      </c>
      <c r="AB201" s="44">
        <v>0</v>
      </c>
      <c r="AC201" s="44">
        <v>0</v>
      </c>
      <c r="AD201" s="44">
        <v>0</v>
      </c>
      <c r="AE201" s="44"/>
      <c r="AF201" s="44" t="e">
        <f t="shared" si="27"/>
        <v>#DIV/0!</v>
      </c>
      <c r="AG201" s="44"/>
      <c r="AH201" s="44" t="e">
        <f t="shared" si="28"/>
        <v>#DIV/0!</v>
      </c>
      <c r="AI201" s="44" t="e">
        <f t="shared" si="29"/>
        <v>#DIV/0!</v>
      </c>
      <c r="AJ201" s="44" t="e">
        <f t="shared" si="30"/>
        <v>#DIV/0!</v>
      </c>
      <c r="AK201" s="43"/>
      <c r="AL201" s="40"/>
      <c r="AM201" s="40"/>
      <c r="AN201" s="40"/>
      <c r="AO201" s="40"/>
      <c r="AP201" s="40"/>
      <c r="AQ201" s="49"/>
      <c r="AR201" s="41"/>
      <c r="AS201" s="41">
        <v>10</v>
      </c>
      <c r="AT201" s="34">
        <f>(J201*10)/100</f>
        <v>0</v>
      </c>
      <c r="AU201" s="43"/>
      <c r="AV201" s="44">
        <v>0</v>
      </c>
      <c r="AW201" s="46">
        <f t="shared" si="31"/>
        <v>0</v>
      </c>
      <c r="AX201" s="46">
        <f>O201</f>
        <v>0</v>
      </c>
      <c r="AY201" s="43"/>
    </row>
    <row r="202" spans="1:51" ht="15.75" customHeight="1" x14ac:dyDescent="0.25">
      <c r="A202" s="47"/>
      <c r="B202" s="40"/>
      <c r="C202" s="41"/>
      <c r="D202" s="39"/>
      <c r="E202" s="43"/>
      <c r="F202" s="40"/>
      <c r="G202" s="41"/>
      <c r="H202" s="43"/>
      <c r="I202" s="43"/>
      <c r="J202" s="44">
        <v>0</v>
      </c>
      <c r="K202" s="44">
        <v>0</v>
      </c>
      <c r="L202" s="55">
        <v>0</v>
      </c>
      <c r="M202" s="55">
        <v>0</v>
      </c>
      <c r="N202" s="44">
        <v>0</v>
      </c>
      <c r="O202" s="34">
        <f t="shared" si="24"/>
        <v>0</v>
      </c>
      <c r="P202" s="34">
        <f t="shared" si="24"/>
        <v>0</v>
      </c>
      <c r="Q202" s="43"/>
      <c r="R202" s="43"/>
      <c r="S202" s="43"/>
      <c r="T202" s="43"/>
      <c r="U202" s="48"/>
      <c r="V202" s="41"/>
      <c r="W202" s="41"/>
      <c r="X202" s="50"/>
      <c r="Y202" s="34" t="e">
        <f>P202/AA202</f>
        <v>#DIV/0!</v>
      </c>
      <c r="Z202" s="44" t="e">
        <f t="shared" si="25"/>
        <v>#DIV/0!</v>
      </c>
      <c r="AA202" s="44">
        <f t="shared" si="26"/>
        <v>0</v>
      </c>
      <c r="AB202" s="44">
        <v>0</v>
      </c>
      <c r="AC202" s="44">
        <v>0</v>
      </c>
      <c r="AD202" s="44">
        <v>0</v>
      </c>
      <c r="AE202" s="44"/>
      <c r="AF202" s="44" t="e">
        <f t="shared" si="27"/>
        <v>#DIV/0!</v>
      </c>
      <c r="AG202" s="44"/>
      <c r="AH202" s="44" t="e">
        <f t="shared" si="28"/>
        <v>#DIV/0!</v>
      </c>
      <c r="AI202" s="44" t="e">
        <f t="shared" si="29"/>
        <v>#DIV/0!</v>
      </c>
      <c r="AJ202" s="44" t="e">
        <f t="shared" si="30"/>
        <v>#DIV/0!</v>
      </c>
      <c r="AK202" s="43"/>
      <c r="AL202" s="40"/>
      <c r="AM202" s="40"/>
      <c r="AN202" s="40"/>
      <c r="AO202" s="40"/>
      <c r="AP202" s="40"/>
      <c r="AQ202" s="49"/>
      <c r="AR202" s="41"/>
      <c r="AS202" s="41">
        <v>10</v>
      </c>
      <c r="AT202" s="34">
        <f>(J202*10)/100</f>
        <v>0</v>
      </c>
      <c r="AU202" s="43"/>
      <c r="AV202" s="44">
        <v>0</v>
      </c>
      <c r="AW202" s="46">
        <f t="shared" si="31"/>
        <v>0</v>
      </c>
      <c r="AX202" s="46">
        <f>O202</f>
        <v>0</v>
      </c>
      <c r="AY202" s="43"/>
    </row>
    <row r="203" spans="1:51" ht="15.75" customHeight="1" x14ac:dyDescent="0.25">
      <c r="A203" s="47"/>
      <c r="B203" s="40"/>
      <c r="C203" s="41"/>
      <c r="D203" s="39"/>
      <c r="E203" s="43"/>
      <c r="F203" s="40"/>
      <c r="G203" s="41"/>
      <c r="H203" s="43"/>
      <c r="I203" s="43"/>
      <c r="J203" s="44">
        <v>0</v>
      </c>
      <c r="K203" s="44">
        <v>0</v>
      </c>
      <c r="L203" s="55">
        <v>0</v>
      </c>
      <c r="M203" s="55">
        <v>0</v>
      </c>
      <c r="N203" s="44">
        <v>0</v>
      </c>
      <c r="O203" s="34">
        <f t="shared" si="24"/>
        <v>0</v>
      </c>
      <c r="P203" s="34">
        <f t="shared" si="24"/>
        <v>0</v>
      </c>
      <c r="Q203" s="43"/>
      <c r="R203" s="43"/>
      <c r="S203" s="43"/>
      <c r="T203" s="43"/>
      <c r="U203" s="48"/>
      <c r="V203" s="41"/>
      <c r="W203" s="41"/>
      <c r="X203" s="50"/>
      <c r="Y203" s="34" t="e">
        <f>P203/AA203</f>
        <v>#DIV/0!</v>
      </c>
      <c r="Z203" s="44" t="e">
        <f t="shared" si="25"/>
        <v>#DIV/0!</v>
      </c>
      <c r="AA203" s="44">
        <f t="shared" si="26"/>
        <v>0</v>
      </c>
      <c r="AB203" s="44">
        <v>0</v>
      </c>
      <c r="AC203" s="44">
        <v>0</v>
      </c>
      <c r="AD203" s="44">
        <v>0</v>
      </c>
      <c r="AE203" s="44"/>
      <c r="AF203" s="44" t="e">
        <f t="shared" si="27"/>
        <v>#DIV/0!</v>
      </c>
      <c r="AG203" s="44"/>
      <c r="AH203" s="44" t="e">
        <f t="shared" si="28"/>
        <v>#DIV/0!</v>
      </c>
      <c r="AI203" s="44" t="e">
        <f t="shared" si="29"/>
        <v>#DIV/0!</v>
      </c>
      <c r="AJ203" s="44" t="e">
        <f t="shared" si="30"/>
        <v>#DIV/0!</v>
      </c>
      <c r="AK203" s="43"/>
      <c r="AL203" s="40"/>
      <c r="AM203" s="40"/>
      <c r="AN203" s="40"/>
      <c r="AO203" s="40"/>
      <c r="AP203" s="40"/>
      <c r="AQ203" s="49"/>
      <c r="AR203" s="41"/>
      <c r="AS203" s="41">
        <v>10</v>
      </c>
      <c r="AT203" s="34">
        <f>(J203*10)/100</f>
        <v>0</v>
      </c>
      <c r="AU203" s="43"/>
      <c r="AV203" s="44">
        <v>0</v>
      </c>
      <c r="AW203" s="46">
        <f t="shared" si="31"/>
        <v>0</v>
      </c>
      <c r="AX203" s="46">
        <f>O203</f>
        <v>0</v>
      </c>
      <c r="AY203" s="43"/>
    </row>
    <row r="204" spans="1:51" ht="15.75" customHeight="1" x14ac:dyDescent="0.25">
      <c r="A204" s="47"/>
      <c r="B204" s="40"/>
      <c r="C204" s="41"/>
      <c r="D204" s="39"/>
      <c r="E204" s="43"/>
      <c r="F204" s="40"/>
      <c r="G204" s="41"/>
      <c r="H204" s="43"/>
      <c r="I204" s="43"/>
      <c r="J204" s="44">
        <v>0</v>
      </c>
      <c r="K204" s="44">
        <v>0</v>
      </c>
      <c r="L204" s="55">
        <v>0</v>
      </c>
      <c r="M204" s="55">
        <v>0</v>
      </c>
      <c r="N204" s="44">
        <v>0</v>
      </c>
      <c r="O204" s="34">
        <f t="shared" si="24"/>
        <v>0</v>
      </c>
      <c r="P204" s="34">
        <f t="shared" si="24"/>
        <v>0</v>
      </c>
      <c r="Q204" s="43"/>
      <c r="R204" s="43"/>
      <c r="S204" s="43"/>
      <c r="T204" s="43"/>
      <c r="U204" s="48"/>
      <c r="V204" s="41"/>
      <c r="W204" s="41"/>
      <c r="X204" s="50"/>
      <c r="Y204" s="34" t="e">
        <f>P204/AA204</f>
        <v>#DIV/0!</v>
      </c>
      <c r="Z204" s="44" t="e">
        <f t="shared" si="25"/>
        <v>#DIV/0!</v>
      </c>
      <c r="AA204" s="44">
        <f t="shared" si="26"/>
        <v>0</v>
      </c>
      <c r="AB204" s="44">
        <v>0</v>
      </c>
      <c r="AC204" s="44">
        <v>0</v>
      </c>
      <c r="AD204" s="44">
        <v>0</v>
      </c>
      <c r="AE204" s="44"/>
      <c r="AF204" s="44" t="e">
        <f t="shared" si="27"/>
        <v>#DIV/0!</v>
      </c>
      <c r="AG204" s="44"/>
      <c r="AH204" s="44" t="e">
        <f t="shared" si="28"/>
        <v>#DIV/0!</v>
      </c>
      <c r="AI204" s="44" t="e">
        <f t="shared" si="29"/>
        <v>#DIV/0!</v>
      </c>
      <c r="AJ204" s="44" t="e">
        <f t="shared" si="30"/>
        <v>#DIV/0!</v>
      </c>
      <c r="AK204" s="43"/>
      <c r="AL204" s="40"/>
      <c r="AM204" s="40"/>
      <c r="AN204" s="40"/>
      <c r="AO204" s="40"/>
      <c r="AP204" s="40"/>
      <c r="AQ204" s="49"/>
      <c r="AR204" s="41"/>
      <c r="AS204" s="41">
        <v>10</v>
      </c>
      <c r="AT204" s="34">
        <f>(J204*10)/100</f>
        <v>0</v>
      </c>
      <c r="AU204" s="43"/>
      <c r="AV204" s="44">
        <v>0</v>
      </c>
      <c r="AW204" s="46">
        <f t="shared" si="31"/>
        <v>0</v>
      </c>
      <c r="AX204" s="46">
        <f>O204</f>
        <v>0</v>
      </c>
      <c r="AY204" s="43"/>
    </row>
    <row r="205" spans="1:51" ht="15.75" customHeight="1" x14ac:dyDescent="0.25">
      <c r="A205" s="47"/>
      <c r="B205" s="40"/>
      <c r="C205" s="41"/>
      <c r="D205" s="39"/>
      <c r="E205" s="43"/>
      <c r="F205" s="40"/>
      <c r="G205" s="41"/>
      <c r="H205" s="43"/>
      <c r="I205" s="43"/>
      <c r="J205" s="44">
        <v>0</v>
      </c>
      <c r="K205" s="44">
        <v>0</v>
      </c>
      <c r="L205" s="55">
        <v>0</v>
      </c>
      <c r="M205" s="55">
        <v>0</v>
      </c>
      <c r="N205" s="44">
        <v>0</v>
      </c>
      <c r="O205" s="34">
        <f t="shared" si="24"/>
        <v>0</v>
      </c>
      <c r="P205" s="34">
        <f t="shared" si="24"/>
        <v>0</v>
      </c>
      <c r="Q205" s="43"/>
      <c r="R205" s="43"/>
      <c r="S205" s="43"/>
      <c r="T205" s="43"/>
      <c r="U205" s="48"/>
      <c r="V205" s="41"/>
      <c r="W205" s="41"/>
      <c r="X205" s="50"/>
      <c r="Y205" s="34" t="e">
        <f>P205/AA205</f>
        <v>#DIV/0!</v>
      </c>
      <c r="Z205" s="44" t="e">
        <f t="shared" si="25"/>
        <v>#DIV/0!</v>
      </c>
      <c r="AA205" s="44">
        <f t="shared" si="26"/>
        <v>0</v>
      </c>
      <c r="AB205" s="44">
        <v>0</v>
      </c>
      <c r="AC205" s="44">
        <v>0</v>
      </c>
      <c r="AD205" s="44">
        <v>0</v>
      </c>
      <c r="AE205" s="44"/>
      <c r="AF205" s="44" t="e">
        <f t="shared" si="27"/>
        <v>#DIV/0!</v>
      </c>
      <c r="AG205" s="44"/>
      <c r="AH205" s="44" t="e">
        <f t="shared" si="28"/>
        <v>#DIV/0!</v>
      </c>
      <c r="AI205" s="44" t="e">
        <f t="shared" si="29"/>
        <v>#DIV/0!</v>
      </c>
      <c r="AJ205" s="44" t="e">
        <f t="shared" si="30"/>
        <v>#DIV/0!</v>
      </c>
      <c r="AK205" s="43"/>
      <c r="AL205" s="40"/>
      <c r="AM205" s="40"/>
      <c r="AN205" s="40"/>
      <c r="AO205" s="40"/>
      <c r="AP205" s="40"/>
      <c r="AQ205" s="49"/>
      <c r="AR205" s="41"/>
      <c r="AS205" s="41">
        <v>10</v>
      </c>
      <c r="AT205" s="34">
        <f>(J205*10)/100</f>
        <v>0</v>
      </c>
      <c r="AU205" s="43"/>
      <c r="AV205" s="44">
        <v>0</v>
      </c>
      <c r="AW205" s="46">
        <f t="shared" si="31"/>
        <v>0</v>
      </c>
      <c r="AX205" s="46">
        <f>O205</f>
        <v>0</v>
      </c>
      <c r="AY205" s="43"/>
    </row>
    <row r="206" spans="1:51" ht="15.75" customHeight="1" x14ac:dyDescent="0.25">
      <c r="A206" s="47"/>
      <c r="B206" s="40"/>
      <c r="C206" s="41"/>
      <c r="D206" s="39"/>
      <c r="E206" s="43"/>
      <c r="F206" s="40"/>
      <c r="G206" s="41"/>
      <c r="H206" s="43"/>
      <c r="I206" s="43"/>
      <c r="J206" s="44">
        <v>0</v>
      </c>
      <c r="K206" s="44">
        <v>0</v>
      </c>
      <c r="L206" s="55">
        <v>0</v>
      </c>
      <c r="M206" s="55">
        <v>0</v>
      </c>
      <c r="N206" s="44">
        <v>0</v>
      </c>
      <c r="O206" s="34">
        <f t="shared" si="24"/>
        <v>0</v>
      </c>
      <c r="P206" s="34">
        <f t="shared" si="24"/>
        <v>0</v>
      </c>
      <c r="Q206" s="43"/>
      <c r="R206" s="43"/>
      <c r="S206" s="43"/>
      <c r="T206" s="43"/>
      <c r="U206" s="48"/>
      <c r="V206" s="41"/>
      <c r="W206" s="41"/>
      <c r="X206" s="50"/>
      <c r="Y206" s="34" t="e">
        <f>P206/AA206</f>
        <v>#DIV/0!</v>
      </c>
      <c r="Z206" s="44" t="e">
        <f t="shared" si="25"/>
        <v>#DIV/0!</v>
      </c>
      <c r="AA206" s="44">
        <f t="shared" si="26"/>
        <v>0</v>
      </c>
      <c r="AB206" s="44">
        <v>0</v>
      </c>
      <c r="AC206" s="44">
        <v>0</v>
      </c>
      <c r="AD206" s="44">
        <v>0</v>
      </c>
      <c r="AE206" s="44"/>
      <c r="AF206" s="44" t="e">
        <f t="shared" si="27"/>
        <v>#DIV/0!</v>
      </c>
      <c r="AG206" s="44"/>
      <c r="AH206" s="44" t="e">
        <f t="shared" si="28"/>
        <v>#DIV/0!</v>
      </c>
      <c r="AI206" s="44" t="e">
        <f t="shared" si="29"/>
        <v>#DIV/0!</v>
      </c>
      <c r="AJ206" s="44" t="e">
        <f t="shared" si="30"/>
        <v>#DIV/0!</v>
      </c>
      <c r="AK206" s="43"/>
      <c r="AL206" s="40"/>
      <c r="AM206" s="40"/>
      <c r="AN206" s="40"/>
      <c r="AO206" s="40"/>
      <c r="AP206" s="40"/>
      <c r="AQ206" s="49"/>
      <c r="AR206" s="41"/>
      <c r="AS206" s="41">
        <v>10</v>
      </c>
      <c r="AT206" s="34">
        <f>(J206*10)/100</f>
        <v>0</v>
      </c>
      <c r="AU206" s="43"/>
      <c r="AV206" s="44">
        <v>0</v>
      </c>
      <c r="AW206" s="46">
        <f t="shared" si="31"/>
        <v>0</v>
      </c>
      <c r="AX206" s="46">
        <f>O206</f>
        <v>0</v>
      </c>
      <c r="AY206" s="43"/>
    </row>
    <row r="207" spans="1:51" ht="15.75" customHeight="1" x14ac:dyDescent="0.25">
      <c r="A207" s="47"/>
      <c r="B207" s="40"/>
      <c r="C207" s="41"/>
      <c r="D207" s="39"/>
      <c r="E207" s="43"/>
      <c r="F207" s="40"/>
      <c r="G207" s="41"/>
      <c r="H207" s="43"/>
      <c r="I207" s="43"/>
      <c r="J207" s="44">
        <v>0</v>
      </c>
      <c r="K207" s="44">
        <v>0</v>
      </c>
      <c r="L207" s="55">
        <v>0</v>
      </c>
      <c r="M207" s="55">
        <v>0</v>
      </c>
      <c r="N207" s="44">
        <v>0</v>
      </c>
      <c r="O207" s="34">
        <f t="shared" si="24"/>
        <v>0</v>
      </c>
      <c r="P207" s="34">
        <f t="shared" si="24"/>
        <v>0</v>
      </c>
      <c r="Q207" s="43"/>
      <c r="R207" s="43"/>
      <c r="S207" s="43"/>
      <c r="T207" s="43"/>
      <c r="U207" s="48"/>
      <c r="V207" s="41"/>
      <c r="W207" s="41"/>
      <c r="X207" s="50"/>
      <c r="Y207" s="34" t="e">
        <f>P207/AA207</f>
        <v>#DIV/0!</v>
      </c>
      <c r="Z207" s="44" t="e">
        <f t="shared" si="25"/>
        <v>#DIV/0!</v>
      </c>
      <c r="AA207" s="44">
        <f t="shared" si="26"/>
        <v>0</v>
      </c>
      <c r="AB207" s="44">
        <v>0</v>
      </c>
      <c r="AC207" s="44">
        <v>0</v>
      </c>
      <c r="AD207" s="44">
        <v>0</v>
      </c>
      <c r="AE207" s="44"/>
      <c r="AF207" s="44" t="e">
        <f t="shared" si="27"/>
        <v>#DIV/0!</v>
      </c>
      <c r="AG207" s="44"/>
      <c r="AH207" s="44" t="e">
        <f t="shared" si="28"/>
        <v>#DIV/0!</v>
      </c>
      <c r="AI207" s="44" t="e">
        <f t="shared" si="29"/>
        <v>#DIV/0!</v>
      </c>
      <c r="AJ207" s="44" t="e">
        <f t="shared" si="30"/>
        <v>#DIV/0!</v>
      </c>
      <c r="AK207" s="43"/>
      <c r="AL207" s="40"/>
      <c r="AM207" s="40"/>
      <c r="AN207" s="40"/>
      <c r="AO207" s="40"/>
      <c r="AP207" s="40"/>
      <c r="AQ207" s="49"/>
      <c r="AR207" s="41"/>
      <c r="AS207" s="41">
        <v>10</v>
      </c>
      <c r="AT207" s="34">
        <f>(J207*10)/100</f>
        <v>0</v>
      </c>
      <c r="AU207" s="43"/>
      <c r="AV207" s="44">
        <v>0</v>
      </c>
      <c r="AW207" s="46">
        <f t="shared" si="31"/>
        <v>0</v>
      </c>
      <c r="AX207" s="46">
        <f>O207</f>
        <v>0</v>
      </c>
      <c r="AY207" s="43"/>
    </row>
    <row r="208" spans="1:51" ht="15.75" customHeight="1" x14ac:dyDescent="0.25">
      <c r="A208" s="47"/>
      <c r="B208" s="40"/>
      <c r="C208" s="41"/>
      <c r="D208" s="39"/>
      <c r="E208" s="43"/>
      <c r="F208" s="40"/>
      <c r="G208" s="41"/>
      <c r="H208" s="43"/>
      <c r="I208" s="43"/>
      <c r="J208" s="44">
        <v>0</v>
      </c>
      <c r="K208" s="44">
        <v>0</v>
      </c>
      <c r="L208" s="55">
        <v>0</v>
      </c>
      <c r="M208" s="55">
        <v>0</v>
      </c>
      <c r="N208" s="44">
        <v>0</v>
      </c>
      <c r="O208" s="34">
        <f t="shared" si="24"/>
        <v>0</v>
      </c>
      <c r="P208" s="34">
        <f t="shared" si="24"/>
        <v>0</v>
      </c>
      <c r="Q208" s="43"/>
      <c r="R208" s="43"/>
      <c r="S208" s="43"/>
      <c r="T208" s="43"/>
      <c r="U208" s="48"/>
      <c r="V208" s="41"/>
      <c r="W208" s="41"/>
      <c r="X208" s="50"/>
      <c r="Y208" s="34" t="e">
        <f>P208/AA208</f>
        <v>#DIV/0!</v>
      </c>
      <c r="Z208" s="44" t="e">
        <f t="shared" si="25"/>
        <v>#DIV/0!</v>
      </c>
      <c r="AA208" s="44">
        <f t="shared" si="26"/>
        <v>0</v>
      </c>
      <c r="AB208" s="44">
        <v>0</v>
      </c>
      <c r="AC208" s="44">
        <v>0</v>
      </c>
      <c r="AD208" s="44">
        <v>0</v>
      </c>
      <c r="AE208" s="44"/>
      <c r="AF208" s="44" t="e">
        <f t="shared" si="27"/>
        <v>#DIV/0!</v>
      </c>
      <c r="AG208" s="44"/>
      <c r="AH208" s="44" t="e">
        <f t="shared" si="28"/>
        <v>#DIV/0!</v>
      </c>
      <c r="AI208" s="44" t="e">
        <f t="shared" si="29"/>
        <v>#DIV/0!</v>
      </c>
      <c r="AJ208" s="44" t="e">
        <f t="shared" si="30"/>
        <v>#DIV/0!</v>
      </c>
      <c r="AK208" s="43"/>
      <c r="AL208" s="40"/>
      <c r="AM208" s="40"/>
      <c r="AN208" s="40"/>
      <c r="AO208" s="40"/>
      <c r="AP208" s="40"/>
      <c r="AQ208" s="49"/>
      <c r="AR208" s="41"/>
      <c r="AS208" s="41">
        <v>10</v>
      </c>
      <c r="AT208" s="34">
        <f>(J208*10)/100</f>
        <v>0</v>
      </c>
      <c r="AU208" s="43"/>
      <c r="AV208" s="44">
        <v>0</v>
      </c>
      <c r="AW208" s="46">
        <f t="shared" si="31"/>
        <v>0</v>
      </c>
      <c r="AX208" s="46">
        <f>O208</f>
        <v>0</v>
      </c>
      <c r="AY208" s="43"/>
    </row>
    <row r="209" spans="1:51" ht="15.75" customHeight="1" x14ac:dyDescent="0.25">
      <c r="A209" s="47"/>
      <c r="B209" s="40"/>
      <c r="C209" s="41"/>
      <c r="D209" s="39"/>
      <c r="E209" s="43"/>
      <c r="F209" s="40"/>
      <c r="G209" s="41"/>
      <c r="H209" s="43"/>
      <c r="I209" s="43"/>
      <c r="J209" s="44">
        <v>0</v>
      </c>
      <c r="K209" s="44">
        <v>0</v>
      </c>
      <c r="L209" s="55">
        <v>0</v>
      </c>
      <c r="M209" s="55">
        <v>0</v>
      </c>
      <c r="N209" s="44">
        <v>0</v>
      </c>
      <c r="O209" s="34">
        <f t="shared" si="24"/>
        <v>0</v>
      </c>
      <c r="P209" s="34">
        <f t="shared" si="24"/>
        <v>0</v>
      </c>
      <c r="Q209" s="43"/>
      <c r="R209" s="43"/>
      <c r="S209" s="43"/>
      <c r="T209" s="43"/>
      <c r="U209" s="48"/>
      <c r="V209" s="41"/>
      <c r="W209" s="41"/>
      <c r="X209" s="50"/>
      <c r="Y209" s="34" t="e">
        <f>P209/AA209</f>
        <v>#DIV/0!</v>
      </c>
      <c r="Z209" s="44" t="e">
        <f t="shared" si="25"/>
        <v>#DIV/0!</v>
      </c>
      <c r="AA209" s="44">
        <f t="shared" si="26"/>
        <v>0</v>
      </c>
      <c r="AB209" s="44">
        <v>0</v>
      </c>
      <c r="AC209" s="44">
        <v>0</v>
      </c>
      <c r="AD209" s="44">
        <v>0</v>
      </c>
      <c r="AE209" s="44"/>
      <c r="AF209" s="44" t="e">
        <f t="shared" si="27"/>
        <v>#DIV/0!</v>
      </c>
      <c r="AG209" s="44"/>
      <c r="AH209" s="44" t="e">
        <f t="shared" si="28"/>
        <v>#DIV/0!</v>
      </c>
      <c r="AI209" s="44" t="e">
        <f t="shared" si="29"/>
        <v>#DIV/0!</v>
      </c>
      <c r="AJ209" s="44" t="e">
        <f t="shared" si="30"/>
        <v>#DIV/0!</v>
      </c>
      <c r="AK209" s="43"/>
      <c r="AL209" s="40"/>
      <c r="AM209" s="40"/>
      <c r="AN209" s="40"/>
      <c r="AO209" s="40"/>
      <c r="AP209" s="40"/>
      <c r="AQ209" s="49"/>
      <c r="AR209" s="41"/>
      <c r="AS209" s="41">
        <v>10</v>
      </c>
      <c r="AT209" s="34">
        <f>(J209*10)/100</f>
        <v>0</v>
      </c>
      <c r="AU209" s="43"/>
      <c r="AV209" s="44">
        <v>0</v>
      </c>
      <c r="AW209" s="46">
        <f t="shared" si="31"/>
        <v>0</v>
      </c>
      <c r="AX209" s="46">
        <f>O209</f>
        <v>0</v>
      </c>
      <c r="AY209" s="43"/>
    </row>
    <row r="210" spans="1:51" ht="15.75" customHeight="1" x14ac:dyDescent="0.25">
      <c r="A210" s="47"/>
      <c r="B210" s="40"/>
      <c r="C210" s="41"/>
      <c r="D210" s="39"/>
      <c r="E210" s="43"/>
      <c r="F210" s="40"/>
      <c r="G210" s="41"/>
      <c r="H210" s="43"/>
      <c r="I210" s="43"/>
      <c r="J210" s="44">
        <v>0</v>
      </c>
      <c r="K210" s="44">
        <v>0</v>
      </c>
      <c r="L210" s="55">
        <v>0</v>
      </c>
      <c r="M210" s="55">
        <v>0</v>
      </c>
      <c r="N210" s="44">
        <v>0</v>
      </c>
      <c r="O210" s="34">
        <f t="shared" si="24"/>
        <v>0</v>
      </c>
      <c r="P210" s="34">
        <f t="shared" si="24"/>
        <v>0</v>
      </c>
      <c r="Q210" s="43"/>
      <c r="R210" s="43"/>
      <c r="S210" s="43"/>
      <c r="T210" s="43"/>
      <c r="U210" s="48"/>
      <c r="V210" s="41"/>
      <c r="W210" s="41"/>
      <c r="X210" s="50"/>
      <c r="Y210" s="34" t="e">
        <f>P210/AA210</f>
        <v>#DIV/0!</v>
      </c>
      <c r="Z210" s="44" t="e">
        <f t="shared" si="25"/>
        <v>#DIV/0!</v>
      </c>
      <c r="AA210" s="44">
        <f t="shared" si="26"/>
        <v>0</v>
      </c>
      <c r="AB210" s="44">
        <v>0</v>
      </c>
      <c r="AC210" s="44">
        <v>0</v>
      </c>
      <c r="AD210" s="44">
        <v>0</v>
      </c>
      <c r="AE210" s="44"/>
      <c r="AF210" s="44" t="e">
        <f t="shared" si="27"/>
        <v>#DIV/0!</v>
      </c>
      <c r="AG210" s="44"/>
      <c r="AH210" s="44" t="e">
        <f t="shared" si="28"/>
        <v>#DIV/0!</v>
      </c>
      <c r="AI210" s="44" t="e">
        <f t="shared" si="29"/>
        <v>#DIV/0!</v>
      </c>
      <c r="AJ210" s="44" t="e">
        <f t="shared" si="30"/>
        <v>#DIV/0!</v>
      </c>
      <c r="AK210" s="43"/>
      <c r="AL210" s="40"/>
      <c r="AM210" s="40"/>
      <c r="AN210" s="40"/>
      <c r="AO210" s="40"/>
      <c r="AP210" s="40"/>
      <c r="AQ210" s="49"/>
      <c r="AR210" s="41"/>
      <c r="AS210" s="41">
        <v>10</v>
      </c>
      <c r="AT210" s="34">
        <f>(J210*10)/100</f>
        <v>0</v>
      </c>
      <c r="AU210" s="43"/>
      <c r="AV210" s="44">
        <v>0</v>
      </c>
      <c r="AW210" s="46">
        <f t="shared" si="31"/>
        <v>0</v>
      </c>
      <c r="AX210" s="46">
        <f>O210</f>
        <v>0</v>
      </c>
      <c r="AY210" s="43"/>
    </row>
    <row r="211" spans="1:51" ht="15.75" customHeight="1" x14ac:dyDescent="0.25">
      <c r="A211" s="47"/>
      <c r="B211" s="40"/>
      <c r="C211" s="41"/>
      <c r="D211" s="39"/>
      <c r="E211" s="43"/>
      <c r="F211" s="40"/>
      <c r="G211" s="41"/>
      <c r="H211" s="43"/>
      <c r="I211" s="43"/>
      <c r="J211" s="44">
        <v>0</v>
      </c>
      <c r="K211" s="44">
        <v>0</v>
      </c>
      <c r="L211" s="55">
        <v>0</v>
      </c>
      <c r="M211" s="55">
        <v>0</v>
      </c>
      <c r="N211" s="44">
        <v>0</v>
      </c>
      <c r="O211" s="34">
        <f t="shared" si="24"/>
        <v>0</v>
      </c>
      <c r="P211" s="34">
        <f t="shared" si="24"/>
        <v>0</v>
      </c>
      <c r="Q211" s="43"/>
      <c r="R211" s="43"/>
      <c r="S211" s="43"/>
      <c r="T211" s="43"/>
      <c r="U211" s="48"/>
      <c r="V211" s="41"/>
      <c r="W211" s="41"/>
      <c r="X211" s="50"/>
      <c r="Y211" s="34" t="e">
        <f>P211/AA211</f>
        <v>#DIV/0!</v>
      </c>
      <c r="Z211" s="44" t="e">
        <f t="shared" si="25"/>
        <v>#DIV/0!</v>
      </c>
      <c r="AA211" s="44">
        <f t="shared" si="26"/>
        <v>0</v>
      </c>
      <c r="AB211" s="44">
        <v>0</v>
      </c>
      <c r="AC211" s="44">
        <v>0</v>
      </c>
      <c r="AD211" s="44">
        <v>0</v>
      </c>
      <c r="AE211" s="44"/>
      <c r="AF211" s="44" t="e">
        <f t="shared" si="27"/>
        <v>#DIV/0!</v>
      </c>
      <c r="AG211" s="44"/>
      <c r="AH211" s="44" t="e">
        <f t="shared" si="28"/>
        <v>#DIV/0!</v>
      </c>
      <c r="AI211" s="44" t="e">
        <f t="shared" si="29"/>
        <v>#DIV/0!</v>
      </c>
      <c r="AJ211" s="44" t="e">
        <f t="shared" si="30"/>
        <v>#DIV/0!</v>
      </c>
      <c r="AK211" s="43"/>
      <c r="AL211" s="40"/>
      <c r="AM211" s="40"/>
      <c r="AN211" s="40"/>
      <c r="AO211" s="40"/>
      <c r="AP211" s="40"/>
      <c r="AQ211" s="49"/>
      <c r="AR211" s="41"/>
      <c r="AS211" s="41">
        <v>10</v>
      </c>
      <c r="AT211" s="34">
        <f>(J211*10)/100</f>
        <v>0</v>
      </c>
      <c r="AU211" s="43"/>
      <c r="AV211" s="44">
        <v>0</v>
      </c>
      <c r="AW211" s="46">
        <f t="shared" si="31"/>
        <v>0</v>
      </c>
      <c r="AX211" s="46">
        <f>O211</f>
        <v>0</v>
      </c>
      <c r="AY211" s="43"/>
    </row>
    <row r="212" spans="1:51" ht="15.75" customHeight="1" x14ac:dyDescent="0.25">
      <c r="A212" s="47"/>
      <c r="B212" s="40"/>
      <c r="C212" s="41"/>
      <c r="D212" s="39"/>
      <c r="E212" s="43"/>
      <c r="F212" s="40"/>
      <c r="G212" s="41"/>
      <c r="H212" s="43"/>
      <c r="I212" s="43"/>
      <c r="J212" s="44">
        <v>0</v>
      </c>
      <c r="K212" s="44">
        <v>0</v>
      </c>
      <c r="L212" s="55">
        <v>0</v>
      </c>
      <c r="M212" s="55">
        <v>0</v>
      </c>
      <c r="N212" s="44">
        <v>0</v>
      </c>
      <c r="O212" s="34">
        <f t="shared" si="24"/>
        <v>0</v>
      </c>
      <c r="P212" s="34">
        <f t="shared" si="24"/>
        <v>0</v>
      </c>
      <c r="Q212" s="43"/>
      <c r="R212" s="43"/>
      <c r="S212" s="43"/>
      <c r="T212" s="43"/>
      <c r="U212" s="48"/>
      <c r="V212" s="41"/>
      <c r="W212" s="41"/>
      <c r="X212" s="50"/>
      <c r="Y212" s="34" t="e">
        <f>P212/AA212</f>
        <v>#DIV/0!</v>
      </c>
      <c r="Z212" s="44" t="e">
        <f t="shared" si="25"/>
        <v>#DIV/0!</v>
      </c>
      <c r="AA212" s="44">
        <f t="shared" si="26"/>
        <v>0</v>
      </c>
      <c r="AB212" s="44">
        <v>0</v>
      </c>
      <c r="AC212" s="44">
        <v>0</v>
      </c>
      <c r="AD212" s="44">
        <v>0</v>
      </c>
      <c r="AE212" s="44"/>
      <c r="AF212" s="44" t="e">
        <f t="shared" si="27"/>
        <v>#DIV/0!</v>
      </c>
      <c r="AG212" s="44"/>
      <c r="AH212" s="44" t="e">
        <f t="shared" si="28"/>
        <v>#DIV/0!</v>
      </c>
      <c r="AI212" s="44" t="e">
        <f t="shared" si="29"/>
        <v>#DIV/0!</v>
      </c>
      <c r="AJ212" s="44" t="e">
        <f t="shared" si="30"/>
        <v>#DIV/0!</v>
      </c>
      <c r="AK212" s="43"/>
      <c r="AL212" s="40"/>
      <c r="AM212" s="40"/>
      <c r="AN212" s="40"/>
      <c r="AO212" s="40"/>
      <c r="AP212" s="40"/>
      <c r="AQ212" s="49"/>
      <c r="AR212" s="41"/>
      <c r="AS212" s="41">
        <v>10</v>
      </c>
      <c r="AT212" s="34">
        <f>(J212*10)/100</f>
        <v>0</v>
      </c>
      <c r="AU212" s="43"/>
      <c r="AV212" s="44">
        <v>0</v>
      </c>
      <c r="AW212" s="46">
        <f t="shared" si="31"/>
        <v>0</v>
      </c>
      <c r="AX212" s="46">
        <f>O212</f>
        <v>0</v>
      </c>
      <c r="AY212" s="43"/>
    </row>
    <row r="213" spans="1:51" ht="15.75" customHeight="1" x14ac:dyDescent="0.25">
      <c r="A213" s="47"/>
      <c r="B213" s="40"/>
      <c r="C213" s="41"/>
      <c r="D213" s="39"/>
      <c r="E213" s="43"/>
      <c r="F213" s="40"/>
      <c r="G213" s="41"/>
      <c r="H213" s="43"/>
      <c r="I213" s="43"/>
      <c r="J213" s="44">
        <v>0</v>
      </c>
      <c r="K213" s="44">
        <v>0</v>
      </c>
      <c r="L213" s="55">
        <v>0</v>
      </c>
      <c r="M213" s="55">
        <v>0</v>
      </c>
      <c r="N213" s="44">
        <v>0</v>
      </c>
      <c r="O213" s="34">
        <f t="shared" si="24"/>
        <v>0</v>
      </c>
      <c r="P213" s="34">
        <f t="shared" si="24"/>
        <v>0</v>
      </c>
      <c r="Q213" s="43"/>
      <c r="R213" s="43"/>
      <c r="S213" s="43"/>
      <c r="T213" s="43"/>
      <c r="U213" s="48"/>
      <c r="V213" s="41"/>
      <c r="W213" s="41"/>
      <c r="X213" s="50"/>
      <c r="Y213" s="34" t="e">
        <f>P213/AA213</f>
        <v>#DIV/0!</v>
      </c>
      <c r="Z213" s="44" t="e">
        <f t="shared" si="25"/>
        <v>#DIV/0!</v>
      </c>
      <c r="AA213" s="44">
        <f t="shared" si="26"/>
        <v>0</v>
      </c>
      <c r="AB213" s="44">
        <v>0</v>
      </c>
      <c r="AC213" s="44">
        <v>0</v>
      </c>
      <c r="AD213" s="44">
        <v>0</v>
      </c>
      <c r="AE213" s="44"/>
      <c r="AF213" s="44" t="e">
        <f t="shared" si="27"/>
        <v>#DIV/0!</v>
      </c>
      <c r="AG213" s="44"/>
      <c r="AH213" s="44" t="e">
        <f t="shared" si="28"/>
        <v>#DIV/0!</v>
      </c>
      <c r="AI213" s="44" t="e">
        <f t="shared" si="29"/>
        <v>#DIV/0!</v>
      </c>
      <c r="AJ213" s="44" t="e">
        <f t="shared" si="30"/>
        <v>#DIV/0!</v>
      </c>
      <c r="AK213" s="43"/>
      <c r="AL213" s="40"/>
      <c r="AM213" s="40"/>
      <c r="AN213" s="40"/>
      <c r="AO213" s="40"/>
      <c r="AP213" s="40"/>
      <c r="AQ213" s="49"/>
      <c r="AR213" s="41"/>
      <c r="AS213" s="41">
        <v>10</v>
      </c>
      <c r="AT213" s="34">
        <f>(J213*10)/100</f>
        <v>0</v>
      </c>
      <c r="AU213" s="43"/>
      <c r="AV213" s="44">
        <v>0</v>
      </c>
      <c r="AW213" s="46">
        <f t="shared" si="31"/>
        <v>0</v>
      </c>
      <c r="AX213" s="46">
        <f>O213</f>
        <v>0</v>
      </c>
      <c r="AY213" s="43"/>
    </row>
    <row r="214" spans="1:51" ht="15.75" customHeight="1" x14ac:dyDescent="0.25">
      <c r="A214" s="47"/>
      <c r="B214" s="40"/>
      <c r="C214" s="41"/>
      <c r="D214" s="39"/>
      <c r="E214" s="43"/>
      <c r="F214" s="40"/>
      <c r="G214" s="41"/>
      <c r="H214" s="43"/>
      <c r="I214" s="43"/>
      <c r="J214" s="44">
        <v>0</v>
      </c>
      <c r="K214" s="44">
        <v>0</v>
      </c>
      <c r="L214" s="55">
        <v>0</v>
      </c>
      <c r="M214" s="55">
        <v>0</v>
      </c>
      <c r="N214" s="44">
        <v>0</v>
      </c>
      <c r="O214" s="34">
        <f t="shared" si="24"/>
        <v>0</v>
      </c>
      <c r="P214" s="34">
        <f t="shared" si="24"/>
        <v>0</v>
      </c>
      <c r="Q214" s="43"/>
      <c r="R214" s="43"/>
      <c r="S214" s="43"/>
      <c r="T214" s="43"/>
      <c r="U214" s="48"/>
      <c r="V214" s="41"/>
      <c r="W214" s="41"/>
      <c r="X214" s="50"/>
      <c r="Y214" s="34" t="e">
        <f>P214/AA214</f>
        <v>#DIV/0!</v>
      </c>
      <c r="Z214" s="44" t="e">
        <f t="shared" si="25"/>
        <v>#DIV/0!</v>
      </c>
      <c r="AA214" s="44">
        <f t="shared" si="26"/>
        <v>0</v>
      </c>
      <c r="AB214" s="44">
        <v>0</v>
      </c>
      <c r="AC214" s="44">
        <v>0</v>
      </c>
      <c r="AD214" s="44">
        <v>0</v>
      </c>
      <c r="AE214" s="44"/>
      <c r="AF214" s="44" t="e">
        <f t="shared" si="27"/>
        <v>#DIV/0!</v>
      </c>
      <c r="AG214" s="44"/>
      <c r="AH214" s="44" t="e">
        <f t="shared" si="28"/>
        <v>#DIV/0!</v>
      </c>
      <c r="AI214" s="44" t="e">
        <f t="shared" si="29"/>
        <v>#DIV/0!</v>
      </c>
      <c r="AJ214" s="44" t="e">
        <f t="shared" si="30"/>
        <v>#DIV/0!</v>
      </c>
      <c r="AK214" s="43"/>
      <c r="AL214" s="40"/>
      <c r="AM214" s="40"/>
      <c r="AN214" s="40"/>
      <c r="AO214" s="40"/>
      <c r="AP214" s="40"/>
      <c r="AQ214" s="49"/>
      <c r="AR214" s="41"/>
      <c r="AS214" s="41">
        <v>10</v>
      </c>
      <c r="AT214" s="34">
        <f>(J214*10)/100</f>
        <v>0</v>
      </c>
      <c r="AU214" s="43"/>
      <c r="AV214" s="44">
        <v>0</v>
      </c>
      <c r="AW214" s="46">
        <f t="shared" si="31"/>
        <v>0</v>
      </c>
      <c r="AX214" s="46">
        <f>O214</f>
        <v>0</v>
      </c>
      <c r="AY214" s="43"/>
    </row>
    <row r="215" spans="1:51" ht="15.75" customHeight="1" x14ac:dyDescent="0.25">
      <c r="A215" s="47"/>
      <c r="B215" s="40"/>
      <c r="C215" s="41"/>
      <c r="D215" s="39"/>
      <c r="E215" s="43"/>
      <c r="F215" s="40"/>
      <c r="G215" s="41"/>
      <c r="H215" s="43"/>
      <c r="I215" s="43"/>
      <c r="J215" s="44">
        <v>0</v>
      </c>
      <c r="K215" s="44">
        <v>0</v>
      </c>
      <c r="L215" s="55">
        <v>0</v>
      </c>
      <c r="M215" s="55">
        <v>0</v>
      </c>
      <c r="N215" s="44">
        <v>0</v>
      </c>
      <c r="O215" s="34">
        <f t="shared" si="24"/>
        <v>0</v>
      </c>
      <c r="P215" s="34">
        <f t="shared" si="24"/>
        <v>0</v>
      </c>
      <c r="Q215" s="43"/>
      <c r="R215" s="43"/>
      <c r="S215" s="43"/>
      <c r="T215" s="43"/>
      <c r="U215" s="48"/>
      <c r="V215" s="41"/>
      <c r="W215" s="41"/>
      <c r="X215" s="50"/>
      <c r="Y215" s="34" t="e">
        <f>P215/AA215</f>
        <v>#DIV/0!</v>
      </c>
      <c r="Z215" s="44" t="e">
        <f t="shared" si="25"/>
        <v>#DIV/0!</v>
      </c>
      <c r="AA215" s="44">
        <f t="shared" si="26"/>
        <v>0</v>
      </c>
      <c r="AB215" s="44">
        <v>0</v>
      </c>
      <c r="AC215" s="44">
        <v>0</v>
      </c>
      <c r="AD215" s="44">
        <v>0</v>
      </c>
      <c r="AE215" s="44"/>
      <c r="AF215" s="44" t="e">
        <f t="shared" si="27"/>
        <v>#DIV/0!</v>
      </c>
      <c r="AG215" s="44"/>
      <c r="AH215" s="44" t="e">
        <f t="shared" si="28"/>
        <v>#DIV/0!</v>
      </c>
      <c r="AI215" s="44" t="e">
        <f t="shared" si="29"/>
        <v>#DIV/0!</v>
      </c>
      <c r="AJ215" s="44" t="e">
        <f t="shared" si="30"/>
        <v>#DIV/0!</v>
      </c>
      <c r="AK215" s="43"/>
      <c r="AL215" s="40"/>
      <c r="AM215" s="40"/>
      <c r="AN215" s="40"/>
      <c r="AO215" s="40"/>
      <c r="AP215" s="40"/>
      <c r="AQ215" s="49"/>
      <c r="AR215" s="41"/>
      <c r="AS215" s="41">
        <v>10</v>
      </c>
      <c r="AT215" s="34">
        <f>(J215*10)/100</f>
        <v>0</v>
      </c>
      <c r="AU215" s="43"/>
      <c r="AV215" s="44">
        <v>0</v>
      </c>
      <c r="AW215" s="46">
        <f t="shared" si="31"/>
        <v>0</v>
      </c>
      <c r="AX215" s="46">
        <f>O215</f>
        <v>0</v>
      </c>
      <c r="AY215" s="43"/>
    </row>
    <row r="216" spans="1:51" ht="15.75" customHeight="1" x14ac:dyDescent="0.25">
      <c r="A216" s="47"/>
      <c r="B216" s="40"/>
      <c r="C216" s="41"/>
      <c r="D216" s="39"/>
      <c r="E216" s="43"/>
      <c r="F216" s="40"/>
      <c r="G216" s="41"/>
      <c r="H216" s="43"/>
      <c r="I216" s="43"/>
      <c r="J216" s="44">
        <v>0</v>
      </c>
      <c r="K216" s="44">
        <v>0</v>
      </c>
      <c r="L216" s="55">
        <v>0</v>
      </c>
      <c r="M216" s="55">
        <v>0</v>
      </c>
      <c r="N216" s="44">
        <v>0</v>
      </c>
      <c r="O216" s="34">
        <f t="shared" si="24"/>
        <v>0</v>
      </c>
      <c r="P216" s="34">
        <f t="shared" si="24"/>
        <v>0</v>
      </c>
      <c r="Q216" s="43"/>
      <c r="R216" s="43"/>
      <c r="S216" s="43"/>
      <c r="T216" s="43"/>
      <c r="U216" s="48"/>
      <c r="V216" s="41"/>
      <c r="W216" s="41"/>
      <c r="X216" s="50"/>
      <c r="Y216" s="34" t="e">
        <f>P216/AA216</f>
        <v>#DIV/0!</v>
      </c>
      <c r="Z216" s="44" t="e">
        <f t="shared" si="25"/>
        <v>#DIV/0!</v>
      </c>
      <c r="AA216" s="44">
        <f t="shared" si="26"/>
        <v>0</v>
      </c>
      <c r="AB216" s="44">
        <v>0</v>
      </c>
      <c r="AC216" s="44">
        <v>0</v>
      </c>
      <c r="AD216" s="44">
        <v>0</v>
      </c>
      <c r="AE216" s="44"/>
      <c r="AF216" s="44" t="e">
        <f t="shared" si="27"/>
        <v>#DIV/0!</v>
      </c>
      <c r="AG216" s="44"/>
      <c r="AH216" s="44" t="e">
        <f t="shared" si="28"/>
        <v>#DIV/0!</v>
      </c>
      <c r="AI216" s="44" t="e">
        <f t="shared" si="29"/>
        <v>#DIV/0!</v>
      </c>
      <c r="AJ216" s="44" t="e">
        <f t="shared" si="30"/>
        <v>#DIV/0!</v>
      </c>
      <c r="AK216" s="43"/>
      <c r="AL216" s="40"/>
      <c r="AM216" s="40"/>
      <c r="AN216" s="40"/>
      <c r="AO216" s="40"/>
      <c r="AP216" s="40"/>
      <c r="AQ216" s="49"/>
      <c r="AR216" s="41"/>
      <c r="AS216" s="41">
        <v>10</v>
      </c>
      <c r="AT216" s="34">
        <f>(J216*10)/100</f>
        <v>0</v>
      </c>
      <c r="AU216" s="43"/>
      <c r="AV216" s="44">
        <v>0</v>
      </c>
      <c r="AW216" s="46">
        <f t="shared" si="31"/>
        <v>0</v>
      </c>
      <c r="AX216" s="46">
        <f>O216</f>
        <v>0</v>
      </c>
      <c r="AY216" s="43"/>
    </row>
    <row r="217" spans="1:51" ht="15.75" customHeight="1" x14ac:dyDescent="0.25">
      <c r="A217" s="47"/>
      <c r="B217" s="40"/>
      <c r="C217" s="41"/>
      <c r="D217" s="39"/>
      <c r="E217" s="43"/>
      <c r="F217" s="40"/>
      <c r="G217" s="41"/>
      <c r="H217" s="43"/>
      <c r="I217" s="43"/>
      <c r="J217" s="44">
        <v>0</v>
      </c>
      <c r="K217" s="44">
        <v>0</v>
      </c>
      <c r="L217" s="55">
        <v>0</v>
      </c>
      <c r="M217" s="55">
        <v>0</v>
      </c>
      <c r="N217" s="44">
        <v>0</v>
      </c>
      <c r="O217" s="34">
        <f t="shared" si="24"/>
        <v>0</v>
      </c>
      <c r="P217" s="34">
        <f t="shared" si="24"/>
        <v>0</v>
      </c>
      <c r="Q217" s="43"/>
      <c r="R217" s="43"/>
      <c r="S217" s="43"/>
      <c r="T217" s="43"/>
      <c r="U217" s="48"/>
      <c r="V217" s="41"/>
      <c r="W217" s="41"/>
      <c r="X217" s="50"/>
      <c r="Y217" s="34" t="e">
        <f>P217/AA217</f>
        <v>#DIV/0!</v>
      </c>
      <c r="Z217" s="44" t="e">
        <f t="shared" si="25"/>
        <v>#DIV/0!</v>
      </c>
      <c r="AA217" s="44">
        <f t="shared" si="26"/>
        <v>0</v>
      </c>
      <c r="AB217" s="44">
        <v>0</v>
      </c>
      <c r="AC217" s="44">
        <v>0</v>
      </c>
      <c r="AD217" s="44">
        <v>0</v>
      </c>
      <c r="AE217" s="44"/>
      <c r="AF217" s="44" t="e">
        <f t="shared" si="27"/>
        <v>#DIV/0!</v>
      </c>
      <c r="AG217" s="44"/>
      <c r="AH217" s="44" t="e">
        <f t="shared" si="28"/>
        <v>#DIV/0!</v>
      </c>
      <c r="AI217" s="44" t="e">
        <f t="shared" si="29"/>
        <v>#DIV/0!</v>
      </c>
      <c r="AJ217" s="44" t="e">
        <f t="shared" si="30"/>
        <v>#DIV/0!</v>
      </c>
      <c r="AK217" s="43"/>
      <c r="AL217" s="40"/>
      <c r="AM217" s="40"/>
      <c r="AN217" s="40"/>
      <c r="AO217" s="40"/>
      <c r="AP217" s="40"/>
      <c r="AQ217" s="49"/>
      <c r="AR217" s="41"/>
      <c r="AS217" s="41">
        <v>10</v>
      </c>
      <c r="AT217" s="34">
        <f>(J217*10)/100</f>
        <v>0</v>
      </c>
      <c r="AU217" s="43"/>
      <c r="AV217" s="44">
        <v>0</v>
      </c>
      <c r="AW217" s="46">
        <f t="shared" si="31"/>
        <v>0</v>
      </c>
      <c r="AX217" s="46">
        <f>O217</f>
        <v>0</v>
      </c>
      <c r="AY217" s="43"/>
    </row>
    <row r="218" spans="1:51" ht="15.75" customHeight="1" x14ac:dyDescent="0.25">
      <c r="A218" s="47"/>
      <c r="B218" s="40"/>
      <c r="C218" s="41"/>
      <c r="D218" s="39"/>
      <c r="E218" s="43"/>
      <c r="F218" s="40"/>
      <c r="G218" s="41"/>
      <c r="H218" s="43"/>
      <c r="I218" s="43"/>
      <c r="J218" s="44">
        <v>0</v>
      </c>
      <c r="K218" s="44">
        <v>0</v>
      </c>
      <c r="L218" s="55">
        <v>0</v>
      </c>
      <c r="M218" s="55">
        <v>0</v>
      </c>
      <c r="N218" s="44">
        <v>0</v>
      </c>
      <c r="O218" s="34">
        <f t="shared" si="24"/>
        <v>0</v>
      </c>
      <c r="P218" s="34">
        <f t="shared" si="24"/>
        <v>0</v>
      </c>
      <c r="Q218" s="43"/>
      <c r="R218" s="43"/>
      <c r="S218" s="43"/>
      <c r="T218" s="43"/>
      <c r="U218" s="48"/>
      <c r="V218" s="41"/>
      <c r="W218" s="41"/>
      <c r="X218" s="50"/>
      <c r="Y218" s="34" t="e">
        <f>P218/AA218</f>
        <v>#DIV/0!</v>
      </c>
      <c r="Z218" s="44" t="e">
        <f t="shared" si="25"/>
        <v>#DIV/0!</v>
      </c>
      <c r="AA218" s="44">
        <f t="shared" si="26"/>
        <v>0</v>
      </c>
      <c r="AB218" s="44">
        <v>0</v>
      </c>
      <c r="AC218" s="44">
        <v>0</v>
      </c>
      <c r="AD218" s="44">
        <v>0</v>
      </c>
      <c r="AE218" s="44"/>
      <c r="AF218" s="44" t="e">
        <f t="shared" si="27"/>
        <v>#DIV/0!</v>
      </c>
      <c r="AG218" s="44"/>
      <c r="AH218" s="44" t="e">
        <f t="shared" si="28"/>
        <v>#DIV/0!</v>
      </c>
      <c r="AI218" s="44" t="e">
        <f t="shared" si="29"/>
        <v>#DIV/0!</v>
      </c>
      <c r="AJ218" s="44" t="e">
        <f t="shared" si="30"/>
        <v>#DIV/0!</v>
      </c>
      <c r="AK218" s="43"/>
      <c r="AL218" s="40"/>
      <c r="AM218" s="40"/>
      <c r="AN218" s="40"/>
      <c r="AO218" s="40"/>
      <c r="AP218" s="40"/>
      <c r="AQ218" s="49"/>
      <c r="AR218" s="41"/>
      <c r="AS218" s="41">
        <v>10</v>
      </c>
      <c r="AT218" s="34">
        <f>(J218*10)/100</f>
        <v>0</v>
      </c>
      <c r="AU218" s="43"/>
      <c r="AV218" s="44">
        <v>0</v>
      </c>
      <c r="AW218" s="46">
        <f t="shared" si="31"/>
        <v>0</v>
      </c>
      <c r="AX218" s="46">
        <f>O218</f>
        <v>0</v>
      </c>
      <c r="AY218" s="43"/>
    </row>
    <row r="219" spans="1:51" ht="15.75" customHeight="1" x14ac:dyDescent="0.25">
      <c r="A219" s="47"/>
      <c r="B219" s="40"/>
      <c r="C219" s="41"/>
      <c r="D219" s="39"/>
      <c r="E219" s="43"/>
      <c r="F219" s="40"/>
      <c r="G219" s="41"/>
      <c r="H219" s="43"/>
      <c r="I219" s="43"/>
      <c r="J219" s="44">
        <v>0</v>
      </c>
      <c r="K219" s="44">
        <v>0</v>
      </c>
      <c r="L219" s="55">
        <v>0</v>
      </c>
      <c r="M219" s="55">
        <v>0</v>
      </c>
      <c r="N219" s="44">
        <v>0</v>
      </c>
      <c r="O219" s="34">
        <f t="shared" si="24"/>
        <v>0</v>
      </c>
      <c r="P219" s="34">
        <f t="shared" si="24"/>
        <v>0</v>
      </c>
      <c r="Q219" s="43"/>
      <c r="R219" s="43"/>
      <c r="S219" s="43"/>
      <c r="T219" s="43"/>
      <c r="U219" s="48"/>
      <c r="V219" s="41"/>
      <c r="W219" s="41"/>
      <c r="X219" s="50"/>
      <c r="Y219" s="34" t="e">
        <f>P219/AA219</f>
        <v>#DIV/0!</v>
      </c>
      <c r="Z219" s="44" t="e">
        <f t="shared" si="25"/>
        <v>#DIV/0!</v>
      </c>
      <c r="AA219" s="44">
        <f t="shared" si="26"/>
        <v>0</v>
      </c>
      <c r="AB219" s="44">
        <v>0</v>
      </c>
      <c r="AC219" s="44">
        <v>0</v>
      </c>
      <c r="AD219" s="44">
        <v>0</v>
      </c>
      <c r="AE219" s="44"/>
      <c r="AF219" s="44" t="e">
        <f t="shared" si="27"/>
        <v>#DIV/0!</v>
      </c>
      <c r="AG219" s="44"/>
      <c r="AH219" s="44" t="e">
        <f t="shared" si="28"/>
        <v>#DIV/0!</v>
      </c>
      <c r="AI219" s="44" t="e">
        <f t="shared" si="29"/>
        <v>#DIV/0!</v>
      </c>
      <c r="AJ219" s="44" t="e">
        <f t="shared" si="30"/>
        <v>#DIV/0!</v>
      </c>
      <c r="AK219" s="43"/>
      <c r="AL219" s="40"/>
      <c r="AM219" s="40"/>
      <c r="AN219" s="40"/>
      <c r="AO219" s="40"/>
      <c r="AP219" s="40"/>
      <c r="AQ219" s="49"/>
      <c r="AR219" s="41"/>
      <c r="AS219" s="41">
        <v>10</v>
      </c>
      <c r="AT219" s="34">
        <f>(J219*10)/100</f>
        <v>0</v>
      </c>
      <c r="AU219" s="43"/>
      <c r="AV219" s="44">
        <v>0</v>
      </c>
      <c r="AW219" s="46">
        <f t="shared" si="31"/>
        <v>0</v>
      </c>
      <c r="AX219" s="46">
        <f>O219</f>
        <v>0</v>
      </c>
      <c r="AY219" s="43"/>
    </row>
    <row r="220" spans="1:51" ht="15.75" customHeight="1" x14ac:dyDescent="0.25">
      <c r="A220" s="47"/>
      <c r="B220" s="40"/>
      <c r="C220" s="41"/>
      <c r="D220" s="39"/>
      <c r="E220" s="43"/>
      <c r="F220" s="40"/>
      <c r="G220" s="41"/>
      <c r="H220" s="43"/>
      <c r="I220" s="43"/>
      <c r="J220" s="44">
        <v>0</v>
      </c>
      <c r="K220" s="44">
        <v>0</v>
      </c>
      <c r="L220" s="55">
        <v>0</v>
      </c>
      <c r="M220" s="55">
        <v>0</v>
      </c>
      <c r="N220" s="44">
        <v>0</v>
      </c>
      <c r="O220" s="34">
        <f t="shared" si="24"/>
        <v>0</v>
      </c>
      <c r="P220" s="34">
        <f t="shared" si="24"/>
        <v>0</v>
      </c>
      <c r="Q220" s="43"/>
      <c r="R220" s="43"/>
      <c r="S220" s="43"/>
      <c r="T220" s="43"/>
      <c r="U220" s="48"/>
      <c r="V220" s="41"/>
      <c r="W220" s="41"/>
      <c r="X220" s="50"/>
      <c r="Y220" s="34" t="e">
        <f>P220/AA220</f>
        <v>#DIV/0!</v>
      </c>
      <c r="Z220" s="44" t="e">
        <f t="shared" si="25"/>
        <v>#DIV/0!</v>
      </c>
      <c r="AA220" s="44">
        <f t="shared" si="26"/>
        <v>0</v>
      </c>
      <c r="AB220" s="44">
        <v>0</v>
      </c>
      <c r="AC220" s="44">
        <v>0</v>
      </c>
      <c r="AD220" s="44">
        <v>0</v>
      </c>
      <c r="AE220" s="44"/>
      <c r="AF220" s="44" t="e">
        <f t="shared" si="27"/>
        <v>#DIV/0!</v>
      </c>
      <c r="AG220" s="44"/>
      <c r="AH220" s="44" t="e">
        <f t="shared" si="28"/>
        <v>#DIV/0!</v>
      </c>
      <c r="AI220" s="44" t="e">
        <f t="shared" si="29"/>
        <v>#DIV/0!</v>
      </c>
      <c r="AJ220" s="44" t="e">
        <f t="shared" si="30"/>
        <v>#DIV/0!</v>
      </c>
      <c r="AK220" s="43"/>
      <c r="AL220" s="40"/>
      <c r="AM220" s="40"/>
      <c r="AN220" s="40"/>
      <c r="AO220" s="40"/>
      <c r="AP220" s="40"/>
      <c r="AQ220" s="49"/>
      <c r="AR220" s="41"/>
      <c r="AS220" s="41">
        <v>10</v>
      </c>
      <c r="AT220" s="34">
        <f>(J220*10)/100</f>
        <v>0</v>
      </c>
      <c r="AU220" s="43"/>
      <c r="AV220" s="44">
        <v>0</v>
      </c>
      <c r="AW220" s="46">
        <f t="shared" si="31"/>
        <v>0</v>
      </c>
      <c r="AX220" s="46">
        <f>O220</f>
        <v>0</v>
      </c>
      <c r="AY220" s="43"/>
    </row>
    <row r="221" spans="1:51" ht="15.75" customHeight="1" x14ac:dyDescent="0.25">
      <c r="A221" s="47"/>
      <c r="B221" s="40"/>
      <c r="C221" s="41"/>
      <c r="D221" s="39"/>
      <c r="E221" s="43"/>
      <c r="F221" s="40"/>
      <c r="G221" s="41"/>
      <c r="H221" s="43"/>
      <c r="I221" s="43"/>
      <c r="J221" s="44">
        <v>0</v>
      </c>
      <c r="K221" s="44">
        <v>0</v>
      </c>
      <c r="L221" s="55">
        <v>0</v>
      </c>
      <c r="M221" s="55">
        <v>0</v>
      </c>
      <c r="N221" s="44">
        <v>0</v>
      </c>
      <c r="O221" s="34">
        <f t="shared" si="24"/>
        <v>0</v>
      </c>
      <c r="P221" s="34">
        <f t="shared" si="24"/>
        <v>0</v>
      </c>
      <c r="Q221" s="43"/>
      <c r="R221" s="43"/>
      <c r="S221" s="43"/>
      <c r="T221" s="43"/>
      <c r="U221" s="48"/>
      <c r="V221" s="41"/>
      <c r="W221" s="41"/>
      <c r="X221" s="50"/>
      <c r="Y221" s="34" t="e">
        <f>P221/AA221</f>
        <v>#DIV/0!</v>
      </c>
      <c r="Z221" s="44" t="e">
        <f t="shared" si="25"/>
        <v>#DIV/0!</v>
      </c>
      <c r="AA221" s="44">
        <f t="shared" si="26"/>
        <v>0</v>
      </c>
      <c r="AB221" s="44">
        <v>0</v>
      </c>
      <c r="AC221" s="44">
        <v>0</v>
      </c>
      <c r="AD221" s="44">
        <v>0</v>
      </c>
      <c r="AE221" s="44"/>
      <c r="AF221" s="44" t="e">
        <f t="shared" si="27"/>
        <v>#DIV/0!</v>
      </c>
      <c r="AG221" s="44"/>
      <c r="AH221" s="44" t="e">
        <f t="shared" si="28"/>
        <v>#DIV/0!</v>
      </c>
      <c r="AI221" s="44" t="e">
        <f t="shared" si="29"/>
        <v>#DIV/0!</v>
      </c>
      <c r="AJ221" s="44" t="e">
        <f t="shared" si="30"/>
        <v>#DIV/0!</v>
      </c>
      <c r="AK221" s="43"/>
      <c r="AL221" s="40"/>
      <c r="AM221" s="40"/>
      <c r="AN221" s="40"/>
      <c r="AO221" s="40"/>
      <c r="AP221" s="40"/>
      <c r="AQ221" s="49"/>
      <c r="AR221" s="41"/>
      <c r="AS221" s="41">
        <v>10</v>
      </c>
      <c r="AT221" s="34">
        <f>(J221*10)/100</f>
        <v>0</v>
      </c>
      <c r="AU221" s="43"/>
      <c r="AV221" s="44">
        <v>0</v>
      </c>
      <c r="AW221" s="46">
        <f t="shared" si="31"/>
        <v>0</v>
      </c>
      <c r="AX221" s="46">
        <f>O221</f>
        <v>0</v>
      </c>
      <c r="AY221" s="43"/>
    </row>
    <row r="222" spans="1:51" ht="15.75" customHeight="1" x14ac:dyDescent="0.25">
      <c r="A222" s="47"/>
      <c r="B222" s="40"/>
      <c r="C222" s="41"/>
      <c r="D222" s="39"/>
      <c r="E222" s="43"/>
      <c r="F222" s="40"/>
      <c r="G222" s="41"/>
      <c r="H222" s="43"/>
      <c r="I222" s="43"/>
      <c r="J222" s="44">
        <v>0</v>
      </c>
      <c r="K222" s="44">
        <v>0</v>
      </c>
      <c r="L222" s="55">
        <v>0</v>
      </c>
      <c r="M222" s="55">
        <v>0</v>
      </c>
      <c r="N222" s="44">
        <v>0</v>
      </c>
      <c r="O222" s="34">
        <f t="shared" si="24"/>
        <v>0</v>
      </c>
      <c r="P222" s="34">
        <f t="shared" si="24"/>
        <v>0</v>
      </c>
      <c r="Q222" s="43"/>
      <c r="R222" s="43"/>
      <c r="S222" s="43"/>
      <c r="T222" s="43"/>
      <c r="U222" s="48"/>
      <c r="V222" s="41"/>
      <c r="W222" s="41"/>
      <c r="X222" s="50"/>
      <c r="Y222" s="34" t="e">
        <f>P222/AA222</f>
        <v>#DIV/0!</v>
      </c>
      <c r="Z222" s="44" t="e">
        <f t="shared" si="25"/>
        <v>#DIV/0!</v>
      </c>
      <c r="AA222" s="44">
        <f t="shared" si="26"/>
        <v>0</v>
      </c>
      <c r="AB222" s="44">
        <v>0</v>
      </c>
      <c r="AC222" s="44">
        <v>0</v>
      </c>
      <c r="AD222" s="44">
        <v>0</v>
      </c>
      <c r="AE222" s="44"/>
      <c r="AF222" s="44" t="e">
        <f t="shared" si="27"/>
        <v>#DIV/0!</v>
      </c>
      <c r="AG222" s="44"/>
      <c r="AH222" s="44" t="e">
        <f t="shared" si="28"/>
        <v>#DIV/0!</v>
      </c>
      <c r="AI222" s="44" t="e">
        <f t="shared" si="29"/>
        <v>#DIV/0!</v>
      </c>
      <c r="AJ222" s="44" t="e">
        <f t="shared" si="30"/>
        <v>#DIV/0!</v>
      </c>
      <c r="AK222" s="43"/>
      <c r="AL222" s="40"/>
      <c r="AM222" s="40"/>
      <c r="AN222" s="40"/>
      <c r="AO222" s="40"/>
      <c r="AP222" s="40"/>
      <c r="AQ222" s="49"/>
      <c r="AR222" s="41"/>
      <c r="AS222" s="41">
        <v>10</v>
      </c>
      <c r="AT222" s="34">
        <f>(J222*10)/100</f>
        <v>0</v>
      </c>
      <c r="AU222" s="43"/>
      <c r="AV222" s="44">
        <v>0</v>
      </c>
      <c r="AW222" s="46">
        <f t="shared" si="31"/>
        <v>0</v>
      </c>
      <c r="AX222" s="46">
        <f>O222</f>
        <v>0</v>
      </c>
      <c r="AY222" s="43"/>
    </row>
    <row r="223" spans="1:51" ht="15.75" customHeight="1" x14ac:dyDescent="0.25">
      <c r="A223" s="47"/>
      <c r="B223" s="40"/>
      <c r="C223" s="41"/>
      <c r="D223" s="39"/>
      <c r="E223" s="43"/>
      <c r="F223" s="40"/>
      <c r="G223" s="41"/>
      <c r="H223" s="43"/>
      <c r="I223" s="43"/>
      <c r="J223" s="44">
        <v>0</v>
      </c>
      <c r="K223" s="44">
        <v>0</v>
      </c>
      <c r="L223" s="55">
        <v>0</v>
      </c>
      <c r="M223" s="55">
        <v>0</v>
      </c>
      <c r="N223" s="44">
        <v>0</v>
      </c>
      <c r="O223" s="34">
        <f t="shared" si="24"/>
        <v>0</v>
      </c>
      <c r="P223" s="34">
        <f t="shared" si="24"/>
        <v>0</v>
      </c>
      <c r="Q223" s="43"/>
      <c r="R223" s="43"/>
      <c r="S223" s="43"/>
      <c r="T223" s="43"/>
      <c r="U223" s="48"/>
      <c r="V223" s="41"/>
      <c r="W223" s="41"/>
      <c r="X223" s="50"/>
      <c r="Y223" s="34" t="e">
        <f>P223/AA223</f>
        <v>#DIV/0!</v>
      </c>
      <c r="Z223" s="44" t="e">
        <f t="shared" si="25"/>
        <v>#DIV/0!</v>
      </c>
      <c r="AA223" s="44">
        <f t="shared" si="26"/>
        <v>0</v>
      </c>
      <c r="AB223" s="44">
        <v>0</v>
      </c>
      <c r="AC223" s="44">
        <v>0</v>
      </c>
      <c r="AD223" s="44">
        <v>0</v>
      </c>
      <c r="AE223" s="44"/>
      <c r="AF223" s="44" t="e">
        <f t="shared" si="27"/>
        <v>#DIV/0!</v>
      </c>
      <c r="AG223" s="44"/>
      <c r="AH223" s="44" t="e">
        <f t="shared" si="28"/>
        <v>#DIV/0!</v>
      </c>
      <c r="AI223" s="44" t="e">
        <f t="shared" si="29"/>
        <v>#DIV/0!</v>
      </c>
      <c r="AJ223" s="44" t="e">
        <f t="shared" si="30"/>
        <v>#DIV/0!</v>
      </c>
      <c r="AK223" s="43"/>
      <c r="AL223" s="40"/>
      <c r="AM223" s="40"/>
      <c r="AN223" s="40"/>
      <c r="AO223" s="40"/>
      <c r="AP223" s="40"/>
      <c r="AQ223" s="49"/>
      <c r="AR223" s="41"/>
      <c r="AS223" s="41">
        <v>10</v>
      </c>
      <c r="AT223" s="34">
        <f>(J223*10)/100</f>
        <v>0</v>
      </c>
      <c r="AU223" s="43"/>
      <c r="AV223" s="44">
        <v>0</v>
      </c>
      <c r="AW223" s="46">
        <f t="shared" si="31"/>
        <v>0</v>
      </c>
      <c r="AX223" s="46">
        <f>O223</f>
        <v>0</v>
      </c>
      <c r="AY223" s="43"/>
    </row>
    <row r="224" spans="1:51" ht="15.75" customHeight="1" x14ac:dyDescent="0.25">
      <c r="A224" s="47"/>
      <c r="B224" s="40"/>
      <c r="C224" s="41"/>
      <c r="D224" s="39"/>
      <c r="E224" s="43"/>
      <c r="F224" s="40"/>
      <c r="G224" s="41"/>
      <c r="H224" s="43"/>
      <c r="I224" s="43"/>
      <c r="J224" s="44">
        <v>0</v>
      </c>
      <c r="K224" s="44">
        <v>0</v>
      </c>
      <c r="L224" s="55">
        <v>0</v>
      </c>
      <c r="M224" s="55">
        <v>0</v>
      </c>
      <c r="N224" s="44">
        <v>0</v>
      </c>
      <c r="O224" s="34">
        <f t="shared" si="24"/>
        <v>0</v>
      </c>
      <c r="P224" s="34">
        <f t="shared" si="24"/>
        <v>0</v>
      </c>
      <c r="Q224" s="43"/>
      <c r="R224" s="43"/>
      <c r="S224" s="43"/>
      <c r="T224" s="43"/>
      <c r="U224" s="48"/>
      <c r="V224" s="41"/>
      <c r="W224" s="41"/>
      <c r="X224" s="50"/>
      <c r="Y224" s="34" t="e">
        <f>P224/AA224</f>
        <v>#DIV/0!</v>
      </c>
      <c r="Z224" s="44" t="e">
        <f t="shared" si="25"/>
        <v>#DIV/0!</v>
      </c>
      <c r="AA224" s="44">
        <f t="shared" si="26"/>
        <v>0</v>
      </c>
      <c r="AB224" s="44">
        <v>0</v>
      </c>
      <c r="AC224" s="44">
        <v>0</v>
      </c>
      <c r="AD224" s="44">
        <v>0</v>
      </c>
      <c r="AE224" s="44"/>
      <c r="AF224" s="44" t="e">
        <f t="shared" si="27"/>
        <v>#DIV/0!</v>
      </c>
      <c r="AG224" s="44"/>
      <c r="AH224" s="44" t="e">
        <f t="shared" si="28"/>
        <v>#DIV/0!</v>
      </c>
      <c r="AI224" s="44" t="e">
        <f t="shared" si="29"/>
        <v>#DIV/0!</v>
      </c>
      <c r="AJ224" s="44" t="e">
        <f t="shared" si="30"/>
        <v>#DIV/0!</v>
      </c>
      <c r="AK224" s="43"/>
      <c r="AL224" s="40"/>
      <c r="AM224" s="40"/>
      <c r="AN224" s="40"/>
      <c r="AO224" s="40"/>
      <c r="AP224" s="40"/>
      <c r="AQ224" s="49"/>
      <c r="AR224" s="41"/>
      <c r="AS224" s="41">
        <v>10</v>
      </c>
      <c r="AT224" s="34">
        <f>(J224*10)/100</f>
        <v>0</v>
      </c>
      <c r="AU224" s="43"/>
      <c r="AV224" s="44">
        <v>0</v>
      </c>
      <c r="AW224" s="46">
        <f t="shared" si="31"/>
        <v>0</v>
      </c>
      <c r="AX224" s="46">
        <f>O224</f>
        <v>0</v>
      </c>
      <c r="AY224" s="43"/>
    </row>
    <row r="225" spans="1:51" ht="15.75" customHeight="1" x14ac:dyDescent="0.25">
      <c r="A225" s="47"/>
      <c r="B225" s="40"/>
      <c r="C225" s="41"/>
      <c r="D225" s="39"/>
      <c r="E225" s="43"/>
      <c r="F225" s="40"/>
      <c r="G225" s="41"/>
      <c r="H225" s="43"/>
      <c r="I225" s="43"/>
      <c r="J225" s="44">
        <v>0</v>
      </c>
      <c r="K225" s="44">
        <v>0</v>
      </c>
      <c r="L225" s="55">
        <v>0</v>
      </c>
      <c r="M225" s="55">
        <v>0</v>
      </c>
      <c r="N225" s="44">
        <v>0</v>
      </c>
      <c r="O225" s="34">
        <f t="shared" si="24"/>
        <v>0</v>
      </c>
      <c r="P225" s="34">
        <f t="shared" si="24"/>
        <v>0</v>
      </c>
      <c r="Q225" s="43"/>
      <c r="R225" s="43"/>
      <c r="S225" s="43"/>
      <c r="T225" s="43"/>
      <c r="U225" s="48"/>
      <c r="V225" s="41"/>
      <c r="W225" s="41"/>
      <c r="X225" s="50"/>
      <c r="Y225" s="34" t="e">
        <f>P225/AA225</f>
        <v>#DIV/0!</v>
      </c>
      <c r="Z225" s="44" t="e">
        <f t="shared" si="25"/>
        <v>#DIV/0!</v>
      </c>
      <c r="AA225" s="44">
        <f t="shared" si="26"/>
        <v>0</v>
      </c>
      <c r="AB225" s="44">
        <v>0</v>
      </c>
      <c r="AC225" s="44">
        <v>0</v>
      </c>
      <c r="AD225" s="44">
        <v>0</v>
      </c>
      <c r="AE225" s="44"/>
      <c r="AF225" s="44" t="e">
        <f t="shared" si="27"/>
        <v>#DIV/0!</v>
      </c>
      <c r="AG225" s="44"/>
      <c r="AH225" s="44" t="e">
        <f t="shared" si="28"/>
        <v>#DIV/0!</v>
      </c>
      <c r="AI225" s="44" t="e">
        <f t="shared" si="29"/>
        <v>#DIV/0!</v>
      </c>
      <c r="AJ225" s="44" t="e">
        <f t="shared" si="30"/>
        <v>#DIV/0!</v>
      </c>
      <c r="AK225" s="43"/>
      <c r="AL225" s="40"/>
      <c r="AM225" s="40"/>
      <c r="AN225" s="40"/>
      <c r="AO225" s="40"/>
      <c r="AP225" s="40"/>
      <c r="AQ225" s="49"/>
      <c r="AR225" s="41"/>
      <c r="AS225" s="41">
        <v>10</v>
      </c>
      <c r="AT225" s="34">
        <f>(J225*10)/100</f>
        <v>0</v>
      </c>
      <c r="AU225" s="43"/>
      <c r="AV225" s="44">
        <v>0</v>
      </c>
      <c r="AW225" s="46">
        <f t="shared" si="31"/>
        <v>0</v>
      </c>
      <c r="AX225" s="46">
        <f>O225</f>
        <v>0</v>
      </c>
      <c r="AY225" s="43"/>
    </row>
    <row r="226" spans="1:51" ht="15.75" customHeight="1" x14ac:dyDescent="0.25">
      <c r="A226" s="47"/>
      <c r="B226" s="40"/>
      <c r="C226" s="41"/>
      <c r="D226" s="39"/>
      <c r="E226" s="43"/>
      <c r="F226" s="40"/>
      <c r="G226" s="41"/>
      <c r="H226" s="43"/>
      <c r="I226" s="43"/>
      <c r="J226" s="44">
        <v>0</v>
      </c>
      <c r="K226" s="44">
        <v>0</v>
      </c>
      <c r="L226" s="55">
        <v>0</v>
      </c>
      <c r="M226" s="55">
        <v>0</v>
      </c>
      <c r="N226" s="44">
        <v>0</v>
      </c>
      <c r="O226" s="34">
        <f t="shared" si="24"/>
        <v>0</v>
      </c>
      <c r="P226" s="34">
        <f t="shared" si="24"/>
        <v>0</v>
      </c>
      <c r="Q226" s="43"/>
      <c r="R226" s="43"/>
      <c r="S226" s="43"/>
      <c r="T226" s="43"/>
      <c r="U226" s="48"/>
      <c r="V226" s="41"/>
      <c r="W226" s="41"/>
      <c r="X226" s="50"/>
      <c r="Y226" s="34" t="e">
        <f>P226/AA226</f>
        <v>#DIV/0!</v>
      </c>
      <c r="Z226" s="44" t="e">
        <f t="shared" si="25"/>
        <v>#DIV/0!</v>
      </c>
      <c r="AA226" s="44">
        <f t="shared" si="26"/>
        <v>0</v>
      </c>
      <c r="AB226" s="44">
        <v>0</v>
      </c>
      <c r="AC226" s="44">
        <v>0</v>
      </c>
      <c r="AD226" s="44">
        <v>0</v>
      </c>
      <c r="AE226" s="44"/>
      <c r="AF226" s="44" t="e">
        <f t="shared" si="27"/>
        <v>#DIV/0!</v>
      </c>
      <c r="AG226" s="44"/>
      <c r="AH226" s="44" t="e">
        <f t="shared" si="28"/>
        <v>#DIV/0!</v>
      </c>
      <c r="AI226" s="44" t="e">
        <f t="shared" si="29"/>
        <v>#DIV/0!</v>
      </c>
      <c r="AJ226" s="44" t="e">
        <f t="shared" si="30"/>
        <v>#DIV/0!</v>
      </c>
      <c r="AK226" s="43"/>
      <c r="AL226" s="40"/>
      <c r="AM226" s="40"/>
      <c r="AN226" s="40"/>
      <c r="AO226" s="40"/>
      <c r="AP226" s="40"/>
      <c r="AQ226" s="49"/>
      <c r="AR226" s="41"/>
      <c r="AS226" s="41">
        <v>10</v>
      </c>
      <c r="AT226" s="34">
        <f>(J226*10)/100</f>
        <v>0</v>
      </c>
      <c r="AU226" s="43"/>
      <c r="AV226" s="44">
        <v>0</v>
      </c>
      <c r="AW226" s="46">
        <f t="shared" si="31"/>
        <v>0</v>
      </c>
      <c r="AX226" s="46">
        <f>O226</f>
        <v>0</v>
      </c>
      <c r="AY226" s="43"/>
    </row>
    <row r="227" spans="1:51" ht="15.75" customHeight="1" x14ac:dyDescent="0.25">
      <c r="A227" s="47"/>
      <c r="B227" s="40"/>
      <c r="C227" s="41"/>
      <c r="D227" s="39"/>
      <c r="E227" s="43"/>
      <c r="F227" s="40"/>
      <c r="G227" s="41"/>
      <c r="H227" s="43"/>
      <c r="I227" s="43"/>
      <c r="J227" s="44">
        <v>0</v>
      </c>
      <c r="K227" s="44">
        <v>0</v>
      </c>
      <c r="L227" s="55">
        <v>0</v>
      </c>
      <c r="M227" s="55">
        <v>0</v>
      </c>
      <c r="N227" s="44">
        <v>0</v>
      </c>
      <c r="O227" s="34">
        <f t="shared" si="24"/>
        <v>0</v>
      </c>
      <c r="P227" s="34">
        <f t="shared" si="24"/>
        <v>0</v>
      </c>
      <c r="Q227" s="43"/>
      <c r="R227" s="43"/>
      <c r="S227" s="43"/>
      <c r="T227" s="43"/>
      <c r="U227" s="48"/>
      <c r="V227" s="41"/>
      <c r="W227" s="41"/>
      <c r="X227" s="50"/>
      <c r="Y227" s="34" t="e">
        <f>P227/AA227</f>
        <v>#DIV/0!</v>
      </c>
      <c r="Z227" s="44" t="e">
        <f t="shared" si="25"/>
        <v>#DIV/0!</v>
      </c>
      <c r="AA227" s="44">
        <f t="shared" si="26"/>
        <v>0</v>
      </c>
      <c r="AB227" s="44">
        <v>0</v>
      </c>
      <c r="AC227" s="44">
        <v>0</v>
      </c>
      <c r="AD227" s="44">
        <v>0</v>
      </c>
      <c r="AE227" s="44"/>
      <c r="AF227" s="44" t="e">
        <f t="shared" si="27"/>
        <v>#DIV/0!</v>
      </c>
      <c r="AG227" s="44"/>
      <c r="AH227" s="44" t="e">
        <f t="shared" si="28"/>
        <v>#DIV/0!</v>
      </c>
      <c r="AI227" s="44" t="e">
        <f t="shared" si="29"/>
        <v>#DIV/0!</v>
      </c>
      <c r="AJ227" s="44" t="e">
        <f t="shared" si="30"/>
        <v>#DIV/0!</v>
      </c>
      <c r="AK227" s="43"/>
      <c r="AL227" s="40"/>
      <c r="AM227" s="40"/>
      <c r="AN227" s="40"/>
      <c r="AO227" s="40"/>
      <c r="AP227" s="40"/>
      <c r="AQ227" s="49"/>
      <c r="AR227" s="41"/>
      <c r="AS227" s="41">
        <v>10</v>
      </c>
      <c r="AT227" s="34">
        <f>(J227*10)/100</f>
        <v>0</v>
      </c>
      <c r="AU227" s="43"/>
      <c r="AV227" s="44">
        <v>0</v>
      </c>
      <c r="AW227" s="46">
        <f t="shared" si="31"/>
        <v>0</v>
      </c>
      <c r="AX227" s="46">
        <f>O227</f>
        <v>0</v>
      </c>
      <c r="AY227" s="43"/>
    </row>
    <row r="228" spans="1:51" ht="15.75" customHeight="1" x14ac:dyDescent="0.25">
      <c r="A228" s="47"/>
      <c r="B228" s="40"/>
      <c r="C228" s="41"/>
      <c r="D228" s="39"/>
      <c r="E228" s="43"/>
      <c r="F228" s="40"/>
      <c r="G228" s="41"/>
      <c r="H228" s="43"/>
      <c r="I228" s="43"/>
      <c r="J228" s="44">
        <v>0</v>
      </c>
      <c r="K228" s="44">
        <v>0</v>
      </c>
      <c r="L228" s="55">
        <v>0</v>
      </c>
      <c r="M228" s="55">
        <v>0</v>
      </c>
      <c r="N228" s="44">
        <v>0</v>
      </c>
      <c r="O228" s="34">
        <f t="shared" si="24"/>
        <v>0</v>
      </c>
      <c r="P228" s="34">
        <f t="shared" si="24"/>
        <v>0</v>
      </c>
      <c r="Q228" s="43"/>
      <c r="R228" s="43"/>
      <c r="S228" s="43"/>
      <c r="T228" s="43"/>
      <c r="U228" s="48"/>
      <c r="V228" s="41"/>
      <c r="W228" s="41"/>
      <c r="X228" s="50"/>
      <c r="Y228" s="34" t="e">
        <f>P228/AA228</f>
        <v>#DIV/0!</v>
      </c>
      <c r="Z228" s="44" t="e">
        <f t="shared" si="25"/>
        <v>#DIV/0!</v>
      </c>
      <c r="AA228" s="44">
        <f t="shared" si="26"/>
        <v>0</v>
      </c>
      <c r="AB228" s="44">
        <v>0</v>
      </c>
      <c r="AC228" s="44">
        <v>0</v>
      </c>
      <c r="AD228" s="44">
        <v>0</v>
      </c>
      <c r="AE228" s="44"/>
      <c r="AF228" s="44" t="e">
        <f t="shared" si="27"/>
        <v>#DIV/0!</v>
      </c>
      <c r="AG228" s="44"/>
      <c r="AH228" s="44" t="e">
        <f t="shared" si="28"/>
        <v>#DIV/0!</v>
      </c>
      <c r="AI228" s="44" t="e">
        <f t="shared" si="29"/>
        <v>#DIV/0!</v>
      </c>
      <c r="AJ228" s="44" t="e">
        <f t="shared" si="30"/>
        <v>#DIV/0!</v>
      </c>
      <c r="AK228" s="43"/>
      <c r="AL228" s="40"/>
      <c r="AM228" s="40"/>
      <c r="AN228" s="40"/>
      <c r="AO228" s="40"/>
      <c r="AP228" s="40"/>
      <c r="AQ228" s="49"/>
      <c r="AR228" s="41"/>
      <c r="AS228" s="41">
        <v>10</v>
      </c>
      <c r="AT228" s="34">
        <f>(J228*10)/100</f>
        <v>0</v>
      </c>
      <c r="AU228" s="43"/>
      <c r="AV228" s="44">
        <v>0</v>
      </c>
      <c r="AW228" s="46">
        <f t="shared" si="31"/>
        <v>0</v>
      </c>
      <c r="AX228" s="46">
        <f>O228</f>
        <v>0</v>
      </c>
      <c r="AY228" s="43"/>
    </row>
    <row r="229" spans="1:51" ht="15.75" customHeight="1" x14ac:dyDescent="0.25">
      <c r="A229" s="47"/>
      <c r="B229" s="40"/>
      <c r="C229" s="41"/>
      <c r="D229" s="39"/>
      <c r="E229" s="43"/>
      <c r="F229" s="40"/>
      <c r="G229" s="41"/>
      <c r="H229" s="43"/>
      <c r="I229" s="43"/>
      <c r="J229" s="44">
        <v>0</v>
      </c>
      <c r="K229" s="44">
        <v>0</v>
      </c>
      <c r="L229" s="55">
        <v>0</v>
      </c>
      <c r="M229" s="55">
        <v>0</v>
      </c>
      <c r="N229" s="44">
        <v>0</v>
      </c>
      <c r="O229" s="34">
        <f t="shared" si="24"/>
        <v>0</v>
      </c>
      <c r="P229" s="34">
        <f t="shared" si="24"/>
        <v>0</v>
      </c>
      <c r="Q229" s="43"/>
      <c r="R229" s="43"/>
      <c r="S229" s="43"/>
      <c r="T229" s="43"/>
      <c r="U229" s="48"/>
      <c r="V229" s="41"/>
      <c r="W229" s="41"/>
      <c r="X229" s="50"/>
      <c r="Y229" s="34" t="e">
        <f>P229/AA229</f>
        <v>#DIV/0!</v>
      </c>
      <c r="Z229" s="44" t="e">
        <f t="shared" si="25"/>
        <v>#DIV/0!</v>
      </c>
      <c r="AA229" s="44">
        <f t="shared" si="26"/>
        <v>0</v>
      </c>
      <c r="AB229" s="44">
        <v>0</v>
      </c>
      <c r="AC229" s="44">
        <v>0</v>
      </c>
      <c r="AD229" s="44">
        <v>0</v>
      </c>
      <c r="AE229" s="44"/>
      <c r="AF229" s="44" t="e">
        <f t="shared" si="27"/>
        <v>#DIV/0!</v>
      </c>
      <c r="AG229" s="44"/>
      <c r="AH229" s="44" t="e">
        <f t="shared" si="28"/>
        <v>#DIV/0!</v>
      </c>
      <c r="AI229" s="44" t="e">
        <f t="shared" si="29"/>
        <v>#DIV/0!</v>
      </c>
      <c r="AJ229" s="44" t="e">
        <f t="shared" si="30"/>
        <v>#DIV/0!</v>
      </c>
      <c r="AK229" s="43"/>
      <c r="AL229" s="40"/>
      <c r="AM229" s="40"/>
      <c r="AN229" s="40"/>
      <c r="AO229" s="40"/>
      <c r="AP229" s="40"/>
      <c r="AQ229" s="49"/>
      <c r="AR229" s="41"/>
      <c r="AS229" s="41">
        <v>10</v>
      </c>
      <c r="AT229" s="34">
        <f>(J229*10)/100</f>
        <v>0</v>
      </c>
      <c r="AU229" s="43"/>
      <c r="AV229" s="44">
        <v>0</v>
      </c>
      <c r="AW229" s="46">
        <f t="shared" si="31"/>
        <v>0</v>
      </c>
      <c r="AX229" s="46">
        <f>O229</f>
        <v>0</v>
      </c>
      <c r="AY229" s="43"/>
    </row>
    <row r="230" spans="1:51" ht="15.75" customHeight="1" x14ac:dyDescent="0.25">
      <c r="A230" s="47"/>
      <c r="B230" s="40"/>
      <c r="C230" s="41"/>
      <c r="D230" s="39"/>
      <c r="E230" s="43"/>
      <c r="F230" s="40"/>
      <c r="G230" s="41"/>
      <c r="H230" s="43"/>
      <c r="I230" s="43"/>
      <c r="J230" s="44">
        <v>0</v>
      </c>
      <c r="K230" s="44">
        <v>0</v>
      </c>
      <c r="L230" s="55">
        <v>0</v>
      </c>
      <c r="M230" s="55">
        <v>0</v>
      </c>
      <c r="N230" s="44">
        <v>0</v>
      </c>
      <c r="O230" s="34">
        <f t="shared" ref="O230:P255" si="32">N230</f>
        <v>0</v>
      </c>
      <c r="P230" s="34">
        <f t="shared" si="32"/>
        <v>0</v>
      </c>
      <c r="Q230" s="43"/>
      <c r="R230" s="43"/>
      <c r="S230" s="43"/>
      <c r="T230" s="43"/>
      <c r="U230" s="48"/>
      <c r="V230" s="41"/>
      <c r="W230" s="41"/>
      <c r="X230" s="50"/>
      <c r="Y230" s="34" t="e">
        <f>P230/AA230</f>
        <v>#DIV/0!</v>
      </c>
      <c r="Z230" s="44" t="e">
        <f t="shared" si="25"/>
        <v>#DIV/0!</v>
      </c>
      <c r="AA230" s="44">
        <f t="shared" si="26"/>
        <v>0</v>
      </c>
      <c r="AB230" s="44">
        <v>0</v>
      </c>
      <c r="AC230" s="44">
        <v>0</v>
      </c>
      <c r="AD230" s="44">
        <v>0</v>
      </c>
      <c r="AE230" s="44"/>
      <c r="AF230" s="44" t="e">
        <f t="shared" si="27"/>
        <v>#DIV/0!</v>
      </c>
      <c r="AG230" s="44"/>
      <c r="AH230" s="44" t="e">
        <f t="shared" si="28"/>
        <v>#DIV/0!</v>
      </c>
      <c r="AI230" s="44" t="e">
        <f t="shared" si="29"/>
        <v>#DIV/0!</v>
      </c>
      <c r="AJ230" s="44" t="e">
        <f t="shared" si="30"/>
        <v>#DIV/0!</v>
      </c>
      <c r="AK230" s="43"/>
      <c r="AL230" s="40"/>
      <c r="AM230" s="40"/>
      <c r="AN230" s="40"/>
      <c r="AO230" s="40"/>
      <c r="AP230" s="40"/>
      <c r="AQ230" s="49"/>
      <c r="AR230" s="41"/>
      <c r="AS230" s="41">
        <v>10</v>
      </c>
      <c r="AT230" s="34">
        <f>(J230*10)/100</f>
        <v>0</v>
      </c>
      <c r="AU230" s="43"/>
      <c r="AV230" s="44">
        <v>0</v>
      </c>
      <c r="AW230" s="46">
        <f t="shared" si="31"/>
        <v>0</v>
      </c>
      <c r="AX230" s="46">
        <f>O230</f>
        <v>0</v>
      </c>
      <c r="AY230" s="43"/>
    </row>
    <row r="231" spans="1:51" ht="15.75" customHeight="1" x14ac:dyDescent="0.25">
      <c r="A231" s="47"/>
      <c r="B231" s="40"/>
      <c r="C231" s="41"/>
      <c r="D231" s="39"/>
      <c r="E231" s="43"/>
      <c r="F231" s="40"/>
      <c r="G231" s="41"/>
      <c r="H231" s="43"/>
      <c r="I231" s="43"/>
      <c r="J231" s="44">
        <v>0</v>
      </c>
      <c r="K231" s="44">
        <v>0</v>
      </c>
      <c r="L231" s="55">
        <v>0</v>
      </c>
      <c r="M231" s="55">
        <v>0</v>
      </c>
      <c r="N231" s="44">
        <v>0</v>
      </c>
      <c r="O231" s="34">
        <f t="shared" si="32"/>
        <v>0</v>
      </c>
      <c r="P231" s="34">
        <f t="shared" si="32"/>
        <v>0</v>
      </c>
      <c r="Q231" s="43"/>
      <c r="R231" s="43"/>
      <c r="S231" s="43"/>
      <c r="T231" s="43"/>
      <c r="U231" s="48"/>
      <c r="V231" s="41"/>
      <c r="W231" s="41"/>
      <c r="X231" s="50"/>
      <c r="Y231" s="34" t="e">
        <f>P231/AA231</f>
        <v>#DIV/0!</v>
      </c>
      <c r="Z231" s="44" t="e">
        <f t="shared" si="25"/>
        <v>#DIV/0!</v>
      </c>
      <c r="AA231" s="44">
        <f t="shared" si="26"/>
        <v>0</v>
      </c>
      <c r="AB231" s="44">
        <v>0</v>
      </c>
      <c r="AC231" s="44">
        <v>0</v>
      </c>
      <c r="AD231" s="44">
        <v>0</v>
      </c>
      <c r="AE231" s="44"/>
      <c r="AF231" s="44" t="e">
        <f t="shared" si="27"/>
        <v>#DIV/0!</v>
      </c>
      <c r="AG231" s="44"/>
      <c r="AH231" s="44" t="e">
        <f t="shared" si="28"/>
        <v>#DIV/0!</v>
      </c>
      <c r="AI231" s="44" t="e">
        <f t="shared" si="29"/>
        <v>#DIV/0!</v>
      </c>
      <c r="AJ231" s="44" t="e">
        <f t="shared" si="30"/>
        <v>#DIV/0!</v>
      </c>
      <c r="AK231" s="43"/>
      <c r="AL231" s="40"/>
      <c r="AM231" s="40"/>
      <c r="AN231" s="40"/>
      <c r="AO231" s="40"/>
      <c r="AP231" s="40"/>
      <c r="AQ231" s="49"/>
      <c r="AR231" s="41"/>
      <c r="AS231" s="41">
        <v>10</v>
      </c>
      <c r="AT231" s="34">
        <f>(J231*10)/100</f>
        <v>0</v>
      </c>
      <c r="AU231" s="43"/>
      <c r="AV231" s="44">
        <v>0</v>
      </c>
      <c r="AW231" s="46">
        <f t="shared" si="31"/>
        <v>0</v>
      </c>
      <c r="AX231" s="46">
        <f>O231</f>
        <v>0</v>
      </c>
      <c r="AY231" s="43"/>
    </row>
    <row r="232" spans="1:51" ht="15.75" customHeight="1" x14ac:dyDescent="0.25">
      <c r="A232" s="47"/>
      <c r="B232" s="40"/>
      <c r="C232" s="41"/>
      <c r="D232" s="39"/>
      <c r="E232" s="43"/>
      <c r="F232" s="40"/>
      <c r="G232" s="41"/>
      <c r="H232" s="43"/>
      <c r="I232" s="43"/>
      <c r="J232" s="44">
        <v>0</v>
      </c>
      <c r="K232" s="44">
        <v>0</v>
      </c>
      <c r="L232" s="55">
        <v>0</v>
      </c>
      <c r="M232" s="55">
        <v>0</v>
      </c>
      <c r="N232" s="44">
        <v>0</v>
      </c>
      <c r="O232" s="34">
        <f t="shared" si="32"/>
        <v>0</v>
      </c>
      <c r="P232" s="34">
        <f t="shared" si="32"/>
        <v>0</v>
      </c>
      <c r="Q232" s="43"/>
      <c r="R232" s="43"/>
      <c r="S232" s="43"/>
      <c r="T232" s="43"/>
      <c r="U232" s="48"/>
      <c r="V232" s="41"/>
      <c r="W232" s="41"/>
      <c r="X232" s="50"/>
      <c r="Y232" s="34" t="e">
        <f>P232/AA232</f>
        <v>#DIV/0!</v>
      </c>
      <c r="Z232" s="44" t="e">
        <f t="shared" si="25"/>
        <v>#DIV/0!</v>
      </c>
      <c r="AA232" s="44">
        <f t="shared" si="26"/>
        <v>0</v>
      </c>
      <c r="AB232" s="44">
        <v>0</v>
      </c>
      <c r="AC232" s="44">
        <v>0</v>
      </c>
      <c r="AD232" s="44">
        <v>0</v>
      </c>
      <c r="AE232" s="44"/>
      <c r="AF232" s="44" t="e">
        <f t="shared" si="27"/>
        <v>#DIV/0!</v>
      </c>
      <c r="AG232" s="44"/>
      <c r="AH232" s="44" t="e">
        <f t="shared" si="28"/>
        <v>#DIV/0!</v>
      </c>
      <c r="AI232" s="44" t="e">
        <f t="shared" si="29"/>
        <v>#DIV/0!</v>
      </c>
      <c r="AJ232" s="44" t="e">
        <f t="shared" si="30"/>
        <v>#DIV/0!</v>
      </c>
      <c r="AK232" s="43"/>
      <c r="AL232" s="40"/>
      <c r="AM232" s="40"/>
      <c r="AN232" s="40"/>
      <c r="AO232" s="40"/>
      <c r="AP232" s="40"/>
      <c r="AQ232" s="49"/>
      <c r="AR232" s="41"/>
      <c r="AS232" s="41">
        <v>10</v>
      </c>
      <c r="AT232" s="34">
        <f>(J232*10)/100</f>
        <v>0</v>
      </c>
      <c r="AU232" s="43"/>
      <c r="AV232" s="44">
        <v>0</v>
      </c>
      <c r="AW232" s="46">
        <f t="shared" si="31"/>
        <v>0</v>
      </c>
      <c r="AX232" s="46">
        <f>O232</f>
        <v>0</v>
      </c>
      <c r="AY232" s="43"/>
    </row>
    <row r="233" spans="1:51" ht="15.75" customHeight="1" x14ac:dyDescent="0.25">
      <c r="A233" s="47"/>
      <c r="B233" s="40"/>
      <c r="C233" s="41"/>
      <c r="D233" s="39"/>
      <c r="E233" s="43"/>
      <c r="F233" s="40"/>
      <c r="G233" s="41"/>
      <c r="H233" s="43"/>
      <c r="I233" s="43"/>
      <c r="J233" s="44">
        <v>0</v>
      </c>
      <c r="K233" s="44">
        <v>0</v>
      </c>
      <c r="L233" s="55">
        <v>0</v>
      </c>
      <c r="M233" s="55">
        <v>0</v>
      </c>
      <c r="N233" s="44">
        <v>0</v>
      </c>
      <c r="O233" s="34">
        <f t="shared" si="32"/>
        <v>0</v>
      </c>
      <c r="P233" s="34">
        <f t="shared" si="32"/>
        <v>0</v>
      </c>
      <c r="Q233" s="43"/>
      <c r="R233" s="43"/>
      <c r="S233" s="43"/>
      <c r="T233" s="43"/>
      <c r="U233" s="48"/>
      <c r="V233" s="41"/>
      <c r="W233" s="41"/>
      <c r="X233" s="50"/>
      <c r="Y233" s="34" t="e">
        <f>P233/AA233</f>
        <v>#DIV/0!</v>
      </c>
      <c r="Z233" s="44" t="e">
        <f t="shared" si="25"/>
        <v>#DIV/0!</v>
      </c>
      <c r="AA233" s="44">
        <f t="shared" si="26"/>
        <v>0</v>
      </c>
      <c r="AB233" s="44">
        <v>0</v>
      </c>
      <c r="AC233" s="44">
        <v>0</v>
      </c>
      <c r="AD233" s="44">
        <v>0</v>
      </c>
      <c r="AE233" s="44"/>
      <c r="AF233" s="44" t="e">
        <f t="shared" si="27"/>
        <v>#DIV/0!</v>
      </c>
      <c r="AG233" s="44"/>
      <c r="AH233" s="44" t="e">
        <f t="shared" si="28"/>
        <v>#DIV/0!</v>
      </c>
      <c r="AI233" s="44" t="e">
        <f t="shared" si="29"/>
        <v>#DIV/0!</v>
      </c>
      <c r="AJ233" s="44" t="e">
        <f t="shared" si="30"/>
        <v>#DIV/0!</v>
      </c>
      <c r="AK233" s="43"/>
      <c r="AL233" s="40"/>
      <c r="AM233" s="40"/>
      <c r="AN233" s="40"/>
      <c r="AO233" s="40"/>
      <c r="AP233" s="40"/>
      <c r="AQ233" s="49"/>
      <c r="AR233" s="41"/>
      <c r="AS233" s="41">
        <v>10</v>
      </c>
      <c r="AT233" s="34">
        <f>(J233*10)/100</f>
        <v>0</v>
      </c>
      <c r="AU233" s="43"/>
      <c r="AV233" s="44">
        <v>0</v>
      </c>
      <c r="AW233" s="46">
        <f t="shared" si="31"/>
        <v>0</v>
      </c>
      <c r="AX233" s="46">
        <f>O233</f>
        <v>0</v>
      </c>
      <c r="AY233" s="43"/>
    </row>
    <row r="234" spans="1:51" ht="15.75" customHeight="1" x14ac:dyDescent="0.25">
      <c r="A234" s="47"/>
      <c r="B234" s="40"/>
      <c r="C234" s="41"/>
      <c r="D234" s="39"/>
      <c r="E234" s="43"/>
      <c r="F234" s="40"/>
      <c r="G234" s="41"/>
      <c r="H234" s="43"/>
      <c r="I234" s="43"/>
      <c r="J234" s="44">
        <v>0</v>
      </c>
      <c r="K234" s="44">
        <v>0</v>
      </c>
      <c r="L234" s="55">
        <v>0</v>
      </c>
      <c r="M234" s="55">
        <v>0</v>
      </c>
      <c r="N234" s="44">
        <v>0</v>
      </c>
      <c r="O234" s="34">
        <f t="shared" si="32"/>
        <v>0</v>
      </c>
      <c r="P234" s="34">
        <f t="shared" si="32"/>
        <v>0</v>
      </c>
      <c r="Q234" s="43"/>
      <c r="R234" s="43"/>
      <c r="S234" s="43"/>
      <c r="T234" s="43"/>
      <c r="U234" s="48"/>
      <c r="V234" s="41"/>
      <c r="W234" s="41"/>
      <c r="X234" s="50"/>
      <c r="Y234" s="34" t="e">
        <f>P234/AA234</f>
        <v>#DIV/0!</v>
      </c>
      <c r="Z234" s="44" t="e">
        <f t="shared" si="25"/>
        <v>#DIV/0!</v>
      </c>
      <c r="AA234" s="44">
        <f t="shared" si="26"/>
        <v>0</v>
      </c>
      <c r="AB234" s="44">
        <v>0</v>
      </c>
      <c r="AC234" s="44">
        <v>0</v>
      </c>
      <c r="AD234" s="44">
        <v>0</v>
      </c>
      <c r="AE234" s="44"/>
      <c r="AF234" s="44" t="e">
        <f t="shared" si="27"/>
        <v>#DIV/0!</v>
      </c>
      <c r="AG234" s="44"/>
      <c r="AH234" s="44" t="e">
        <f t="shared" si="28"/>
        <v>#DIV/0!</v>
      </c>
      <c r="AI234" s="44" t="e">
        <f t="shared" si="29"/>
        <v>#DIV/0!</v>
      </c>
      <c r="AJ234" s="44" t="e">
        <f t="shared" si="30"/>
        <v>#DIV/0!</v>
      </c>
      <c r="AK234" s="43"/>
      <c r="AL234" s="40"/>
      <c r="AM234" s="40"/>
      <c r="AN234" s="40"/>
      <c r="AO234" s="40"/>
      <c r="AP234" s="40"/>
      <c r="AQ234" s="49"/>
      <c r="AR234" s="41"/>
      <c r="AS234" s="41">
        <v>10</v>
      </c>
      <c r="AT234" s="34">
        <f>(J234*10)/100</f>
        <v>0</v>
      </c>
      <c r="AU234" s="43"/>
      <c r="AV234" s="44">
        <v>0</v>
      </c>
      <c r="AW234" s="46">
        <f t="shared" si="31"/>
        <v>0</v>
      </c>
      <c r="AX234" s="46">
        <f>O234</f>
        <v>0</v>
      </c>
      <c r="AY234" s="43"/>
    </row>
    <row r="235" spans="1:51" ht="15.75" customHeight="1" x14ac:dyDescent="0.25">
      <c r="A235" s="47"/>
      <c r="B235" s="40"/>
      <c r="C235" s="41"/>
      <c r="D235" s="39"/>
      <c r="E235" s="43"/>
      <c r="F235" s="40"/>
      <c r="G235" s="41"/>
      <c r="H235" s="43"/>
      <c r="I235" s="43"/>
      <c r="J235" s="44">
        <v>0</v>
      </c>
      <c r="K235" s="44">
        <v>0</v>
      </c>
      <c r="L235" s="55">
        <v>0</v>
      </c>
      <c r="M235" s="55">
        <v>0</v>
      </c>
      <c r="N235" s="44">
        <v>0</v>
      </c>
      <c r="O235" s="34">
        <f t="shared" si="32"/>
        <v>0</v>
      </c>
      <c r="P235" s="34">
        <f t="shared" si="32"/>
        <v>0</v>
      </c>
      <c r="Q235" s="43"/>
      <c r="R235" s="43"/>
      <c r="S235" s="43"/>
      <c r="T235" s="43"/>
      <c r="U235" s="48"/>
      <c r="V235" s="41"/>
      <c r="W235" s="41"/>
      <c r="X235" s="50"/>
      <c r="Y235" s="34" t="e">
        <f>P235/AA235</f>
        <v>#DIV/0!</v>
      </c>
      <c r="Z235" s="44" t="e">
        <f t="shared" si="25"/>
        <v>#DIV/0!</v>
      </c>
      <c r="AA235" s="44">
        <f t="shared" si="26"/>
        <v>0</v>
      </c>
      <c r="AB235" s="44">
        <v>0</v>
      </c>
      <c r="AC235" s="44">
        <v>0</v>
      </c>
      <c r="AD235" s="44">
        <v>0</v>
      </c>
      <c r="AE235" s="44"/>
      <c r="AF235" s="44" t="e">
        <f t="shared" si="27"/>
        <v>#DIV/0!</v>
      </c>
      <c r="AG235" s="44"/>
      <c r="AH235" s="44" t="e">
        <f t="shared" si="28"/>
        <v>#DIV/0!</v>
      </c>
      <c r="AI235" s="44" t="e">
        <f t="shared" si="29"/>
        <v>#DIV/0!</v>
      </c>
      <c r="AJ235" s="44" t="e">
        <f t="shared" si="30"/>
        <v>#DIV/0!</v>
      </c>
      <c r="AK235" s="43"/>
      <c r="AL235" s="40"/>
      <c r="AM235" s="40"/>
      <c r="AN235" s="40"/>
      <c r="AO235" s="40"/>
      <c r="AP235" s="40"/>
      <c r="AQ235" s="49"/>
      <c r="AR235" s="41"/>
      <c r="AS235" s="41">
        <v>10</v>
      </c>
      <c r="AT235" s="34">
        <f>(J235*10)/100</f>
        <v>0</v>
      </c>
      <c r="AU235" s="43"/>
      <c r="AV235" s="44">
        <v>0</v>
      </c>
      <c r="AW235" s="46">
        <f t="shared" si="31"/>
        <v>0</v>
      </c>
      <c r="AX235" s="46">
        <f>O235</f>
        <v>0</v>
      </c>
      <c r="AY235" s="43"/>
    </row>
    <row r="236" spans="1:51" ht="15.75" customHeight="1" x14ac:dyDescent="0.25">
      <c r="A236" s="47"/>
      <c r="B236" s="40"/>
      <c r="C236" s="41"/>
      <c r="D236" s="39"/>
      <c r="E236" s="43"/>
      <c r="F236" s="40"/>
      <c r="G236" s="41"/>
      <c r="H236" s="43"/>
      <c r="I236" s="43"/>
      <c r="J236" s="44">
        <v>0</v>
      </c>
      <c r="K236" s="44">
        <v>0</v>
      </c>
      <c r="L236" s="55">
        <v>0</v>
      </c>
      <c r="M236" s="55">
        <v>0</v>
      </c>
      <c r="N236" s="44">
        <v>0</v>
      </c>
      <c r="O236" s="34">
        <f t="shared" si="32"/>
        <v>0</v>
      </c>
      <c r="P236" s="34">
        <f t="shared" si="32"/>
        <v>0</v>
      </c>
      <c r="Q236" s="43"/>
      <c r="R236" s="43"/>
      <c r="S236" s="43"/>
      <c r="T236" s="43"/>
      <c r="U236" s="48"/>
      <c r="V236" s="41"/>
      <c r="W236" s="41"/>
      <c r="X236" s="50"/>
      <c r="Y236" s="34" t="e">
        <f>P236/AA236</f>
        <v>#DIV/0!</v>
      </c>
      <c r="Z236" s="44" t="e">
        <f t="shared" si="25"/>
        <v>#DIV/0!</v>
      </c>
      <c r="AA236" s="44">
        <f t="shared" si="26"/>
        <v>0</v>
      </c>
      <c r="AB236" s="44">
        <v>0</v>
      </c>
      <c r="AC236" s="44">
        <v>0</v>
      </c>
      <c r="AD236" s="44">
        <v>0</v>
      </c>
      <c r="AE236" s="44"/>
      <c r="AF236" s="44" t="e">
        <f t="shared" si="27"/>
        <v>#DIV/0!</v>
      </c>
      <c r="AG236" s="44"/>
      <c r="AH236" s="44" t="e">
        <f t="shared" si="28"/>
        <v>#DIV/0!</v>
      </c>
      <c r="AI236" s="44" t="e">
        <f t="shared" si="29"/>
        <v>#DIV/0!</v>
      </c>
      <c r="AJ236" s="44" t="e">
        <f t="shared" si="30"/>
        <v>#DIV/0!</v>
      </c>
      <c r="AK236" s="43"/>
      <c r="AL236" s="40"/>
      <c r="AM236" s="40"/>
      <c r="AN236" s="40"/>
      <c r="AO236" s="40"/>
      <c r="AP236" s="40"/>
      <c r="AQ236" s="49"/>
      <c r="AR236" s="41"/>
      <c r="AS236" s="41">
        <v>10</v>
      </c>
      <c r="AT236" s="34">
        <f>(J236*10)/100</f>
        <v>0</v>
      </c>
      <c r="AU236" s="43"/>
      <c r="AV236" s="44">
        <v>0</v>
      </c>
      <c r="AW236" s="46">
        <f t="shared" si="31"/>
        <v>0</v>
      </c>
      <c r="AX236" s="46">
        <f>O236</f>
        <v>0</v>
      </c>
      <c r="AY236" s="43"/>
    </row>
    <row r="237" spans="1:51" ht="15.75" customHeight="1" x14ac:dyDescent="0.25">
      <c r="A237" s="47"/>
      <c r="B237" s="40"/>
      <c r="C237" s="41"/>
      <c r="D237" s="39"/>
      <c r="E237" s="43"/>
      <c r="F237" s="40"/>
      <c r="G237" s="41"/>
      <c r="H237" s="43"/>
      <c r="I237" s="43"/>
      <c r="J237" s="44">
        <v>0</v>
      </c>
      <c r="K237" s="44">
        <v>0</v>
      </c>
      <c r="L237" s="55">
        <v>0</v>
      </c>
      <c r="M237" s="55">
        <v>0</v>
      </c>
      <c r="N237" s="44">
        <v>0</v>
      </c>
      <c r="O237" s="34">
        <f t="shared" si="32"/>
        <v>0</v>
      </c>
      <c r="P237" s="34">
        <f t="shared" si="32"/>
        <v>0</v>
      </c>
      <c r="Q237" s="43"/>
      <c r="R237" s="43"/>
      <c r="S237" s="43"/>
      <c r="T237" s="43"/>
      <c r="U237" s="48"/>
      <c r="V237" s="41"/>
      <c r="W237" s="41"/>
      <c r="X237" s="50"/>
      <c r="Y237" s="34" t="e">
        <f>P237/AA237</f>
        <v>#DIV/0!</v>
      </c>
      <c r="Z237" s="44" t="e">
        <f t="shared" si="25"/>
        <v>#DIV/0!</v>
      </c>
      <c r="AA237" s="44">
        <f t="shared" si="26"/>
        <v>0</v>
      </c>
      <c r="AB237" s="44">
        <v>0</v>
      </c>
      <c r="AC237" s="44">
        <v>0</v>
      </c>
      <c r="AD237" s="44">
        <v>0</v>
      </c>
      <c r="AE237" s="44"/>
      <c r="AF237" s="44" t="e">
        <f t="shared" si="27"/>
        <v>#DIV/0!</v>
      </c>
      <c r="AG237" s="44"/>
      <c r="AH237" s="44" t="e">
        <f t="shared" si="28"/>
        <v>#DIV/0!</v>
      </c>
      <c r="AI237" s="44" t="e">
        <f t="shared" si="29"/>
        <v>#DIV/0!</v>
      </c>
      <c r="AJ237" s="44" t="e">
        <f t="shared" si="30"/>
        <v>#DIV/0!</v>
      </c>
      <c r="AK237" s="43"/>
      <c r="AL237" s="40"/>
      <c r="AM237" s="40"/>
      <c r="AN237" s="40"/>
      <c r="AO237" s="40"/>
      <c r="AP237" s="40"/>
      <c r="AQ237" s="49"/>
      <c r="AR237" s="41"/>
      <c r="AS237" s="41">
        <v>10</v>
      </c>
      <c r="AT237" s="34">
        <f>(J237*10)/100</f>
        <v>0</v>
      </c>
      <c r="AU237" s="43"/>
      <c r="AV237" s="44">
        <v>0</v>
      </c>
      <c r="AW237" s="46">
        <f t="shared" si="31"/>
        <v>0</v>
      </c>
      <c r="AX237" s="46">
        <f>O237</f>
        <v>0</v>
      </c>
      <c r="AY237" s="43"/>
    </row>
    <row r="238" spans="1:51" ht="15.75" customHeight="1" x14ac:dyDescent="0.25">
      <c r="A238" s="47"/>
      <c r="B238" s="40"/>
      <c r="C238" s="41"/>
      <c r="D238" s="39"/>
      <c r="E238" s="43"/>
      <c r="F238" s="40"/>
      <c r="G238" s="41"/>
      <c r="H238" s="43"/>
      <c r="I238" s="43"/>
      <c r="J238" s="44">
        <v>0</v>
      </c>
      <c r="K238" s="44">
        <v>0</v>
      </c>
      <c r="L238" s="55">
        <v>0</v>
      </c>
      <c r="M238" s="55">
        <v>0</v>
      </c>
      <c r="N238" s="44">
        <v>0</v>
      </c>
      <c r="O238" s="34">
        <f t="shared" si="32"/>
        <v>0</v>
      </c>
      <c r="P238" s="34">
        <f t="shared" si="32"/>
        <v>0</v>
      </c>
      <c r="Q238" s="43"/>
      <c r="R238" s="43"/>
      <c r="S238" s="43"/>
      <c r="T238" s="43"/>
      <c r="U238" s="48"/>
      <c r="V238" s="41"/>
      <c r="W238" s="41"/>
      <c r="X238" s="50"/>
      <c r="Y238" s="34" t="e">
        <f>P238/AA238</f>
        <v>#DIV/0!</v>
      </c>
      <c r="Z238" s="44" t="e">
        <f t="shared" si="25"/>
        <v>#DIV/0!</v>
      </c>
      <c r="AA238" s="44">
        <f t="shared" si="26"/>
        <v>0</v>
      </c>
      <c r="AB238" s="44">
        <v>0</v>
      </c>
      <c r="AC238" s="44">
        <v>0</v>
      </c>
      <c r="AD238" s="44">
        <v>0</v>
      </c>
      <c r="AE238" s="44"/>
      <c r="AF238" s="44" t="e">
        <f t="shared" si="27"/>
        <v>#DIV/0!</v>
      </c>
      <c r="AG238" s="44"/>
      <c r="AH238" s="44" t="e">
        <f t="shared" si="28"/>
        <v>#DIV/0!</v>
      </c>
      <c r="AI238" s="44" t="e">
        <f t="shared" si="29"/>
        <v>#DIV/0!</v>
      </c>
      <c r="AJ238" s="44" t="e">
        <f t="shared" si="30"/>
        <v>#DIV/0!</v>
      </c>
      <c r="AK238" s="43"/>
      <c r="AL238" s="40"/>
      <c r="AM238" s="40"/>
      <c r="AN238" s="40"/>
      <c r="AO238" s="40"/>
      <c r="AP238" s="40"/>
      <c r="AQ238" s="49"/>
      <c r="AR238" s="41"/>
      <c r="AS238" s="41">
        <v>10</v>
      </c>
      <c r="AT238" s="34">
        <f>(J238*10)/100</f>
        <v>0</v>
      </c>
      <c r="AU238" s="43"/>
      <c r="AV238" s="44">
        <v>0</v>
      </c>
      <c r="AW238" s="46">
        <f t="shared" si="31"/>
        <v>0</v>
      </c>
      <c r="AX238" s="46">
        <f>O238</f>
        <v>0</v>
      </c>
      <c r="AY238" s="43"/>
    </row>
    <row r="239" spans="1:51" ht="15.75" customHeight="1" x14ac:dyDescent="0.25">
      <c r="A239" s="47"/>
      <c r="B239" s="40"/>
      <c r="C239" s="41"/>
      <c r="D239" s="39"/>
      <c r="E239" s="43"/>
      <c r="F239" s="40"/>
      <c r="G239" s="41"/>
      <c r="H239" s="43"/>
      <c r="I239" s="43"/>
      <c r="J239" s="44">
        <v>0</v>
      </c>
      <c r="K239" s="44">
        <v>0</v>
      </c>
      <c r="L239" s="55">
        <v>0</v>
      </c>
      <c r="M239" s="55">
        <v>0</v>
      </c>
      <c r="N239" s="44">
        <v>0</v>
      </c>
      <c r="O239" s="34">
        <f t="shared" si="32"/>
        <v>0</v>
      </c>
      <c r="P239" s="34">
        <f t="shared" si="32"/>
        <v>0</v>
      </c>
      <c r="Q239" s="43"/>
      <c r="R239" s="43"/>
      <c r="S239" s="43"/>
      <c r="T239" s="43"/>
      <c r="U239" s="48"/>
      <c r="V239" s="41"/>
      <c r="W239" s="41"/>
      <c r="X239" s="50"/>
      <c r="Y239" s="34" t="e">
        <f>P239/AA239</f>
        <v>#DIV/0!</v>
      </c>
      <c r="Z239" s="44" t="e">
        <f t="shared" si="25"/>
        <v>#DIV/0!</v>
      </c>
      <c r="AA239" s="44">
        <f t="shared" si="26"/>
        <v>0</v>
      </c>
      <c r="AB239" s="44">
        <v>0</v>
      </c>
      <c r="AC239" s="44">
        <v>0</v>
      </c>
      <c r="AD239" s="44">
        <v>0</v>
      </c>
      <c r="AE239" s="44"/>
      <c r="AF239" s="44" t="e">
        <f t="shared" si="27"/>
        <v>#DIV/0!</v>
      </c>
      <c r="AG239" s="44"/>
      <c r="AH239" s="44" t="e">
        <f t="shared" si="28"/>
        <v>#DIV/0!</v>
      </c>
      <c r="AI239" s="44" t="e">
        <f t="shared" si="29"/>
        <v>#DIV/0!</v>
      </c>
      <c r="AJ239" s="44" t="e">
        <f t="shared" si="30"/>
        <v>#DIV/0!</v>
      </c>
      <c r="AK239" s="43"/>
      <c r="AL239" s="40"/>
      <c r="AM239" s="40"/>
      <c r="AN239" s="40"/>
      <c r="AO239" s="40"/>
      <c r="AP239" s="40"/>
      <c r="AQ239" s="49"/>
      <c r="AR239" s="41"/>
      <c r="AS239" s="41">
        <v>10</v>
      </c>
      <c r="AT239" s="34">
        <f>(J239*10)/100</f>
        <v>0</v>
      </c>
      <c r="AU239" s="43"/>
      <c r="AV239" s="44">
        <v>0</v>
      </c>
      <c r="AW239" s="46">
        <f t="shared" si="31"/>
        <v>0</v>
      </c>
      <c r="AX239" s="46">
        <f>O239</f>
        <v>0</v>
      </c>
      <c r="AY239" s="43"/>
    </row>
    <row r="240" spans="1:51" ht="15.75" customHeight="1" x14ac:dyDescent="0.25">
      <c r="A240" s="47"/>
      <c r="B240" s="40"/>
      <c r="C240" s="41"/>
      <c r="D240" s="39"/>
      <c r="E240" s="43"/>
      <c r="F240" s="40"/>
      <c r="G240" s="41"/>
      <c r="H240" s="43"/>
      <c r="I240" s="43"/>
      <c r="J240" s="44">
        <v>0</v>
      </c>
      <c r="K240" s="44">
        <v>0</v>
      </c>
      <c r="L240" s="55">
        <v>0</v>
      </c>
      <c r="M240" s="55">
        <v>0</v>
      </c>
      <c r="N240" s="44">
        <v>0</v>
      </c>
      <c r="O240" s="34">
        <f t="shared" si="32"/>
        <v>0</v>
      </c>
      <c r="P240" s="34">
        <f t="shared" si="32"/>
        <v>0</v>
      </c>
      <c r="Q240" s="43"/>
      <c r="R240" s="43"/>
      <c r="S240" s="43"/>
      <c r="T240" s="43"/>
      <c r="U240" s="48"/>
      <c r="V240" s="41"/>
      <c r="W240" s="41"/>
      <c r="X240" s="50"/>
      <c r="Y240" s="34" t="e">
        <f>P240/AA240</f>
        <v>#DIV/0!</v>
      </c>
      <c r="Z240" s="44" t="e">
        <f t="shared" si="25"/>
        <v>#DIV/0!</v>
      </c>
      <c r="AA240" s="44">
        <f t="shared" si="26"/>
        <v>0</v>
      </c>
      <c r="AB240" s="44">
        <v>0</v>
      </c>
      <c r="AC240" s="44">
        <v>0</v>
      </c>
      <c r="AD240" s="44">
        <v>0</v>
      </c>
      <c r="AE240" s="44"/>
      <c r="AF240" s="44" t="e">
        <f t="shared" si="27"/>
        <v>#DIV/0!</v>
      </c>
      <c r="AG240" s="44"/>
      <c r="AH240" s="44" t="e">
        <f t="shared" si="28"/>
        <v>#DIV/0!</v>
      </c>
      <c r="AI240" s="44" t="e">
        <f t="shared" si="29"/>
        <v>#DIV/0!</v>
      </c>
      <c r="AJ240" s="44" t="e">
        <f t="shared" si="30"/>
        <v>#DIV/0!</v>
      </c>
      <c r="AK240" s="43"/>
      <c r="AL240" s="40"/>
      <c r="AM240" s="40"/>
      <c r="AN240" s="40"/>
      <c r="AO240" s="40"/>
      <c r="AP240" s="40"/>
      <c r="AQ240" s="49"/>
      <c r="AR240" s="41"/>
      <c r="AS240" s="41">
        <v>10</v>
      </c>
      <c r="AT240" s="34">
        <f>(J240*10)/100</f>
        <v>0</v>
      </c>
      <c r="AU240" s="43"/>
      <c r="AV240" s="44">
        <v>0</v>
      </c>
      <c r="AW240" s="46">
        <f t="shared" si="31"/>
        <v>0</v>
      </c>
      <c r="AX240" s="46">
        <f>O240</f>
        <v>0</v>
      </c>
      <c r="AY240" s="43"/>
    </row>
    <row r="241" spans="1:51" ht="15.75" customHeight="1" x14ac:dyDescent="0.25">
      <c r="A241" s="47"/>
      <c r="B241" s="40"/>
      <c r="C241" s="41"/>
      <c r="D241" s="39"/>
      <c r="E241" s="43"/>
      <c r="F241" s="40"/>
      <c r="G241" s="41"/>
      <c r="H241" s="43"/>
      <c r="I241" s="43"/>
      <c r="J241" s="44">
        <v>0</v>
      </c>
      <c r="K241" s="44">
        <v>0</v>
      </c>
      <c r="L241" s="55">
        <v>0</v>
      </c>
      <c r="M241" s="55">
        <v>0</v>
      </c>
      <c r="N241" s="44">
        <v>0</v>
      </c>
      <c r="O241" s="34">
        <f t="shared" si="32"/>
        <v>0</v>
      </c>
      <c r="P241" s="34">
        <f t="shared" si="32"/>
        <v>0</v>
      </c>
      <c r="Q241" s="43"/>
      <c r="R241" s="43"/>
      <c r="S241" s="43"/>
      <c r="T241" s="43"/>
      <c r="U241" s="48"/>
      <c r="V241" s="41"/>
      <c r="W241" s="41"/>
      <c r="X241" s="50"/>
      <c r="Y241" s="34" t="e">
        <f>P241/AA241</f>
        <v>#DIV/0!</v>
      </c>
      <c r="Z241" s="44" t="e">
        <f t="shared" si="25"/>
        <v>#DIV/0!</v>
      </c>
      <c r="AA241" s="44">
        <f t="shared" si="26"/>
        <v>0</v>
      </c>
      <c r="AB241" s="44">
        <v>0</v>
      </c>
      <c r="AC241" s="44">
        <v>0</v>
      </c>
      <c r="AD241" s="44">
        <v>0</v>
      </c>
      <c r="AE241" s="44"/>
      <c r="AF241" s="44" t="e">
        <f t="shared" si="27"/>
        <v>#DIV/0!</v>
      </c>
      <c r="AG241" s="44"/>
      <c r="AH241" s="44" t="e">
        <f t="shared" si="28"/>
        <v>#DIV/0!</v>
      </c>
      <c r="AI241" s="44" t="e">
        <f t="shared" si="29"/>
        <v>#DIV/0!</v>
      </c>
      <c r="AJ241" s="44" t="e">
        <f t="shared" si="30"/>
        <v>#DIV/0!</v>
      </c>
      <c r="AK241" s="43"/>
      <c r="AL241" s="40"/>
      <c r="AM241" s="40"/>
      <c r="AN241" s="40"/>
      <c r="AO241" s="40"/>
      <c r="AP241" s="40"/>
      <c r="AQ241" s="49"/>
      <c r="AR241" s="41"/>
      <c r="AS241" s="41">
        <v>10</v>
      </c>
      <c r="AT241" s="34">
        <f>(J241*10)/100</f>
        <v>0</v>
      </c>
      <c r="AU241" s="43"/>
      <c r="AV241" s="44">
        <v>0</v>
      </c>
      <c r="AW241" s="46">
        <f t="shared" si="31"/>
        <v>0</v>
      </c>
      <c r="AX241" s="46">
        <f>O241</f>
        <v>0</v>
      </c>
      <c r="AY241" s="43"/>
    </row>
    <row r="242" spans="1:51" ht="15.75" customHeight="1" x14ac:dyDescent="0.25">
      <c r="A242" s="47"/>
      <c r="B242" s="40"/>
      <c r="C242" s="41"/>
      <c r="D242" s="39"/>
      <c r="E242" s="43"/>
      <c r="F242" s="40"/>
      <c r="G242" s="41"/>
      <c r="H242" s="43"/>
      <c r="I242" s="43"/>
      <c r="J242" s="44">
        <v>0</v>
      </c>
      <c r="K242" s="44">
        <v>0</v>
      </c>
      <c r="L242" s="55">
        <v>0</v>
      </c>
      <c r="M242" s="55">
        <v>0</v>
      </c>
      <c r="N242" s="44">
        <v>0</v>
      </c>
      <c r="O242" s="34">
        <f t="shared" si="32"/>
        <v>0</v>
      </c>
      <c r="P242" s="34">
        <f t="shared" si="32"/>
        <v>0</v>
      </c>
      <c r="Q242" s="43"/>
      <c r="R242" s="43"/>
      <c r="S242" s="43"/>
      <c r="T242" s="43"/>
      <c r="U242" s="48"/>
      <c r="V242" s="41"/>
      <c r="W242" s="41"/>
      <c r="X242" s="50"/>
      <c r="Y242" s="34" t="e">
        <f>P242/AA242</f>
        <v>#DIV/0!</v>
      </c>
      <c r="Z242" s="44" t="e">
        <f t="shared" si="25"/>
        <v>#DIV/0!</v>
      </c>
      <c r="AA242" s="44">
        <f t="shared" si="26"/>
        <v>0</v>
      </c>
      <c r="AB242" s="44">
        <v>0</v>
      </c>
      <c r="AC242" s="44">
        <v>0</v>
      </c>
      <c r="AD242" s="44">
        <v>0</v>
      </c>
      <c r="AE242" s="44"/>
      <c r="AF242" s="44" t="e">
        <f t="shared" si="27"/>
        <v>#DIV/0!</v>
      </c>
      <c r="AG242" s="44"/>
      <c r="AH242" s="44" t="e">
        <f t="shared" si="28"/>
        <v>#DIV/0!</v>
      </c>
      <c r="AI242" s="44" t="e">
        <f t="shared" si="29"/>
        <v>#DIV/0!</v>
      </c>
      <c r="AJ242" s="44" t="e">
        <f t="shared" si="30"/>
        <v>#DIV/0!</v>
      </c>
      <c r="AK242" s="43"/>
      <c r="AL242" s="40"/>
      <c r="AM242" s="40"/>
      <c r="AN242" s="40"/>
      <c r="AO242" s="40"/>
      <c r="AP242" s="40"/>
      <c r="AQ242" s="49"/>
      <c r="AR242" s="41"/>
      <c r="AS242" s="41">
        <v>10</v>
      </c>
      <c r="AT242" s="34">
        <f>(J242*10)/100</f>
        <v>0</v>
      </c>
      <c r="AU242" s="43"/>
      <c r="AV242" s="44">
        <v>0</v>
      </c>
      <c r="AW242" s="46">
        <f t="shared" si="31"/>
        <v>0</v>
      </c>
      <c r="AX242" s="46">
        <f>O242</f>
        <v>0</v>
      </c>
      <c r="AY242" s="43"/>
    </row>
    <row r="243" spans="1:51" ht="15.75" customHeight="1" x14ac:dyDescent="0.25">
      <c r="A243" s="47"/>
      <c r="B243" s="40"/>
      <c r="C243" s="41"/>
      <c r="D243" s="39"/>
      <c r="E243" s="43"/>
      <c r="F243" s="40"/>
      <c r="G243" s="41"/>
      <c r="H243" s="43"/>
      <c r="I243" s="43"/>
      <c r="J243" s="44">
        <v>0</v>
      </c>
      <c r="K243" s="44">
        <v>0</v>
      </c>
      <c r="L243" s="55">
        <v>0</v>
      </c>
      <c r="M243" s="55">
        <v>0</v>
      </c>
      <c r="N243" s="44">
        <v>0</v>
      </c>
      <c r="O243" s="34">
        <f t="shared" si="32"/>
        <v>0</v>
      </c>
      <c r="P243" s="34">
        <f t="shared" si="32"/>
        <v>0</v>
      </c>
      <c r="Q243" s="43"/>
      <c r="R243" s="43"/>
      <c r="S243" s="43"/>
      <c r="T243" s="43"/>
      <c r="U243" s="48"/>
      <c r="V243" s="41"/>
      <c r="W243" s="41"/>
      <c r="X243" s="50"/>
      <c r="Y243" s="34" t="e">
        <f>P243/AA243</f>
        <v>#DIV/0!</v>
      </c>
      <c r="Z243" s="44" t="e">
        <f t="shared" si="25"/>
        <v>#DIV/0!</v>
      </c>
      <c r="AA243" s="44">
        <f t="shared" si="26"/>
        <v>0</v>
      </c>
      <c r="AB243" s="44">
        <v>0</v>
      </c>
      <c r="AC243" s="44">
        <v>0</v>
      </c>
      <c r="AD243" s="44">
        <v>0</v>
      </c>
      <c r="AE243" s="44"/>
      <c r="AF243" s="44" t="e">
        <f t="shared" si="27"/>
        <v>#DIV/0!</v>
      </c>
      <c r="AG243" s="44"/>
      <c r="AH243" s="44" t="e">
        <f t="shared" si="28"/>
        <v>#DIV/0!</v>
      </c>
      <c r="AI243" s="44" t="e">
        <f t="shared" si="29"/>
        <v>#DIV/0!</v>
      </c>
      <c r="AJ243" s="44" t="e">
        <f t="shared" si="30"/>
        <v>#DIV/0!</v>
      </c>
      <c r="AK243" s="43"/>
      <c r="AL243" s="40"/>
      <c r="AM243" s="40"/>
      <c r="AN243" s="40"/>
      <c r="AO243" s="40"/>
      <c r="AP243" s="40"/>
      <c r="AQ243" s="49"/>
      <c r="AR243" s="41"/>
      <c r="AS243" s="41">
        <v>10</v>
      </c>
      <c r="AT243" s="34">
        <f>(J243*10)/100</f>
        <v>0</v>
      </c>
      <c r="AU243" s="43"/>
      <c r="AV243" s="44">
        <v>0</v>
      </c>
      <c r="AW243" s="46">
        <f t="shared" si="31"/>
        <v>0</v>
      </c>
      <c r="AX243" s="46">
        <f>O243</f>
        <v>0</v>
      </c>
      <c r="AY243" s="43"/>
    </row>
    <row r="244" spans="1:51" ht="15.75" customHeight="1" x14ac:dyDescent="0.25">
      <c r="A244" s="47"/>
      <c r="B244" s="40"/>
      <c r="C244" s="41"/>
      <c r="D244" s="39"/>
      <c r="E244" s="43"/>
      <c r="F244" s="40"/>
      <c r="G244" s="41"/>
      <c r="H244" s="43"/>
      <c r="I244" s="43"/>
      <c r="J244" s="44">
        <v>0</v>
      </c>
      <c r="K244" s="44">
        <v>0</v>
      </c>
      <c r="L244" s="55">
        <v>0</v>
      </c>
      <c r="M244" s="55">
        <v>0</v>
      </c>
      <c r="N244" s="44">
        <v>0</v>
      </c>
      <c r="O244" s="34">
        <f t="shared" si="32"/>
        <v>0</v>
      </c>
      <c r="P244" s="34">
        <f t="shared" si="32"/>
        <v>0</v>
      </c>
      <c r="Q244" s="43"/>
      <c r="R244" s="43"/>
      <c r="S244" s="43"/>
      <c r="T244" s="43"/>
      <c r="U244" s="48"/>
      <c r="V244" s="41"/>
      <c r="W244" s="41"/>
      <c r="X244" s="50"/>
      <c r="Y244" s="34" t="e">
        <f>P244/AA244</f>
        <v>#DIV/0!</v>
      </c>
      <c r="Z244" s="44" t="e">
        <f t="shared" si="25"/>
        <v>#DIV/0!</v>
      </c>
      <c r="AA244" s="44">
        <f t="shared" si="26"/>
        <v>0</v>
      </c>
      <c r="AB244" s="44">
        <v>0</v>
      </c>
      <c r="AC244" s="44">
        <v>0</v>
      </c>
      <c r="AD244" s="44">
        <v>0</v>
      </c>
      <c r="AE244" s="44"/>
      <c r="AF244" s="44" t="e">
        <f t="shared" si="27"/>
        <v>#DIV/0!</v>
      </c>
      <c r="AG244" s="44"/>
      <c r="AH244" s="44" t="e">
        <f t="shared" si="28"/>
        <v>#DIV/0!</v>
      </c>
      <c r="AI244" s="44" t="e">
        <f t="shared" si="29"/>
        <v>#DIV/0!</v>
      </c>
      <c r="AJ244" s="44" t="e">
        <f t="shared" si="30"/>
        <v>#DIV/0!</v>
      </c>
      <c r="AK244" s="43"/>
      <c r="AL244" s="40"/>
      <c r="AM244" s="40"/>
      <c r="AN244" s="40"/>
      <c r="AO244" s="40"/>
      <c r="AP244" s="40"/>
      <c r="AQ244" s="49"/>
      <c r="AR244" s="41"/>
      <c r="AS244" s="41">
        <v>10</v>
      </c>
      <c r="AT244" s="34">
        <f>(J244*10)/100</f>
        <v>0</v>
      </c>
      <c r="AU244" s="43"/>
      <c r="AV244" s="44">
        <v>0</v>
      </c>
      <c r="AW244" s="46">
        <f t="shared" si="31"/>
        <v>0</v>
      </c>
      <c r="AX244" s="46">
        <f>O244</f>
        <v>0</v>
      </c>
      <c r="AY244" s="43"/>
    </row>
    <row r="245" spans="1:51" ht="15.75" customHeight="1" x14ac:dyDescent="0.25">
      <c r="A245" s="47"/>
      <c r="B245" s="40"/>
      <c r="C245" s="41"/>
      <c r="D245" s="39"/>
      <c r="E245" s="43"/>
      <c r="F245" s="40"/>
      <c r="G245" s="41"/>
      <c r="H245" s="43"/>
      <c r="I245" s="43"/>
      <c r="J245" s="44">
        <v>0</v>
      </c>
      <c r="K245" s="44">
        <v>0</v>
      </c>
      <c r="L245" s="55">
        <v>0</v>
      </c>
      <c r="M245" s="55">
        <v>0</v>
      </c>
      <c r="N245" s="44">
        <v>0</v>
      </c>
      <c r="O245" s="34">
        <f t="shared" si="32"/>
        <v>0</v>
      </c>
      <c r="P245" s="34">
        <f t="shared" si="32"/>
        <v>0</v>
      </c>
      <c r="Q245" s="43"/>
      <c r="R245" s="43"/>
      <c r="S245" s="43"/>
      <c r="T245" s="43"/>
      <c r="U245" s="48"/>
      <c r="V245" s="41"/>
      <c r="W245" s="41"/>
      <c r="X245" s="50"/>
      <c r="Y245" s="34" t="e">
        <f>P245/AA245</f>
        <v>#DIV/0!</v>
      </c>
      <c r="Z245" s="44" t="e">
        <f t="shared" si="25"/>
        <v>#DIV/0!</v>
      </c>
      <c r="AA245" s="44">
        <f t="shared" si="26"/>
        <v>0</v>
      </c>
      <c r="AB245" s="44">
        <v>0</v>
      </c>
      <c r="AC245" s="44">
        <v>0</v>
      </c>
      <c r="AD245" s="44">
        <v>0</v>
      </c>
      <c r="AE245" s="44"/>
      <c r="AF245" s="44" t="e">
        <f t="shared" si="27"/>
        <v>#DIV/0!</v>
      </c>
      <c r="AG245" s="44"/>
      <c r="AH245" s="44" t="e">
        <f t="shared" si="28"/>
        <v>#DIV/0!</v>
      </c>
      <c r="AI245" s="44" t="e">
        <f t="shared" si="29"/>
        <v>#DIV/0!</v>
      </c>
      <c r="AJ245" s="44" t="e">
        <f t="shared" si="30"/>
        <v>#DIV/0!</v>
      </c>
      <c r="AK245" s="43"/>
      <c r="AL245" s="40"/>
      <c r="AM245" s="40"/>
      <c r="AN245" s="40"/>
      <c r="AO245" s="40"/>
      <c r="AP245" s="40"/>
      <c r="AQ245" s="49"/>
      <c r="AR245" s="41"/>
      <c r="AS245" s="41">
        <v>10</v>
      </c>
      <c r="AT245" s="34">
        <f>(J245*10)/100</f>
        <v>0</v>
      </c>
      <c r="AU245" s="43"/>
      <c r="AV245" s="44">
        <v>0</v>
      </c>
      <c r="AW245" s="46">
        <f t="shared" si="31"/>
        <v>0</v>
      </c>
      <c r="AX245" s="46">
        <f>O245</f>
        <v>0</v>
      </c>
      <c r="AY245" s="43"/>
    </row>
    <row r="246" spans="1:51" ht="15.75" customHeight="1" x14ac:dyDescent="0.25">
      <c r="A246" s="47"/>
      <c r="B246" s="40"/>
      <c r="C246" s="41"/>
      <c r="D246" s="39"/>
      <c r="E246" s="43"/>
      <c r="F246" s="40"/>
      <c r="G246" s="41"/>
      <c r="H246" s="43"/>
      <c r="I246" s="43"/>
      <c r="J246" s="44">
        <v>0</v>
      </c>
      <c r="K246" s="44">
        <v>0</v>
      </c>
      <c r="L246" s="55">
        <v>0</v>
      </c>
      <c r="M246" s="55">
        <v>0</v>
      </c>
      <c r="N246" s="44">
        <v>0</v>
      </c>
      <c r="O246" s="34">
        <f t="shared" si="32"/>
        <v>0</v>
      </c>
      <c r="P246" s="34">
        <f t="shared" si="32"/>
        <v>0</v>
      </c>
      <c r="Q246" s="43"/>
      <c r="R246" s="43"/>
      <c r="S246" s="43"/>
      <c r="T246" s="43"/>
      <c r="U246" s="48"/>
      <c r="V246" s="41"/>
      <c r="W246" s="41"/>
      <c r="X246" s="50"/>
      <c r="Y246" s="34" t="e">
        <f>P246/AA246</f>
        <v>#DIV/0!</v>
      </c>
      <c r="Z246" s="44" t="e">
        <f t="shared" si="25"/>
        <v>#DIV/0!</v>
      </c>
      <c r="AA246" s="44">
        <f t="shared" si="26"/>
        <v>0</v>
      </c>
      <c r="AB246" s="44">
        <v>0</v>
      </c>
      <c r="AC246" s="44">
        <v>0</v>
      </c>
      <c r="AD246" s="44">
        <v>0</v>
      </c>
      <c r="AE246" s="44"/>
      <c r="AF246" s="44" t="e">
        <f t="shared" si="27"/>
        <v>#DIV/0!</v>
      </c>
      <c r="AG246" s="44"/>
      <c r="AH246" s="44" t="e">
        <f t="shared" si="28"/>
        <v>#DIV/0!</v>
      </c>
      <c r="AI246" s="44" t="e">
        <f t="shared" si="29"/>
        <v>#DIV/0!</v>
      </c>
      <c r="AJ246" s="44" t="e">
        <f t="shared" si="30"/>
        <v>#DIV/0!</v>
      </c>
      <c r="AK246" s="43"/>
      <c r="AL246" s="40"/>
      <c r="AM246" s="40"/>
      <c r="AN246" s="40"/>
      <c r="AO246" s="40"/>
      <c r="AP246" s="40"/>
      <c r="AQ246" s="49"/>
      <c r="AR246" s="41"/>
      <c r="AS246" s="41">
        <v>10</v>
      </c>
      <c r="AT246" s="34">
        <f>(J246*10)/100</f>
        <v>0</v>
      </c>
      <c r="AU246" s="43"/>
      <c r="AV246" s="44">
        <v>0</v>
      </c>
      <c r="AW246" s="46">
        <f t="shared" si="31"/>
        <v>0</v>
      </c>
      <c r="AX246" s="46">
        <f>O246</f>
        <v>0</v>
      </c>
      <c r="AY246" s="43"/>
    </row>
    <row r="247" spans="1:51" ht="15.75" customHeight="1" x14ac:dyDescent="0.25">
      <c r="A247" s="47"/>
      <c r="B247" s="40"/>
      <c r="C247" s="41"/>
      <c r="D247" s="39"/>
      <c r="E247" s="43"/>
      <c r="F247" s="40"/>
      <c r="G247" s="41"/>
      <c r="H247" s="43"/>
      <c r="I247" s="43"/>
      <c r="J247" s="44">
        <v>0</v>
      </c>
      <c r="K247" s="44">
        <v>0</v>
      </c>
      <c r="L247" s="55">
        <v>0</v>
      </c>
      <c r="M247" s="55">
        <v>0</v>
      </c>
      <c r="N247" s="44">
        <v>0</v>
      </c>
      <c r="O247" s="34">
        <f t="shared" si="32"/>
        <v>0</v>
      </c>
      <c r="P247" s="34">
        <f t="shared" si="32"/>
        <v>0</v>
      </c>
      <c r="Q247" s="43"/>
      <c r="R247" s="43"/>
      <c r="S247" s="43"/>
      <c r="T247" s="43"/>
      <c r="U247" s="48"/>
      <c r="V247" s="41"/>
      <c r="W247" s="41"/>
      <c r="X247" s="50"/>
      <c r="Y247" s="34" t="e">
        <f>P247/AA247</f>
        <v>#DIV/0!</v>
      </c>
      <c r="Z247" s="44" t="e">
        <f t="shared" si="25"/>
        <v>#DIV/0!</v>
      </c>
      <c r="AA247" s="44">
        <f t="shared" si="26"/>
        <v>0</v>
      </c>
      <c r="AB247" s="44">
        <v>0</v>
      </c>
      <c r="AC247" s="44">
        <v>0</v>
      </c>
      <c r="AD247" s="44">
        <v>0</v>
      </c>
      <c r="AE247" s="44"/>
      <c r="AF247" s="44" t="e">
        <f t="shared" si="27"/>
        <v>#DIV/0!</v>
      </c>
      <c r="AG247" s="44"/>
      <c r="AH247" s="44" t="e">
        <f t="shared" si="28"/>
        <v>#DIV/0!</v>
      </c>
      <c r="AI247" s="44" t="e">
        <f t="shared" si="29"/>
        <v>#DIV/0!</v>
      </c>
      <c r="AJ247" s="44" t="e">
        <f t="shared" si="30"/>
        <v>#DIV/0!</v>
      </c>
      <c r="AK247" s="43"/>
      <c r="AL247" s="40"/>
      <c r="AM247" s="40"/>
      <c r="AN247" s="40"/>
      <c r="AO247" s="40"/>
      <c r="AP247" s="40"/>
      <c r="AQ247" s="49"/>
      <c r="AR247" s="41"/>
      <c r="AS247" s="41">
        <v>10</v>
      </c>
      <c r="AT247" s="34">
        <f>(J247*10)/100</f>
        <v>0</v>
      </c>
      <c r="AU247" s="43"/>
      <c r="AV247" s="44">
        <v>0</v>
      </c>
      <c r="AW247" s="46">
        <f t="shared" si="31"/>
        <v>0</v>
      </c>
      <c r="AX247" s="46">
        <f>O247</f>
        <v>0</v>
      </c>
      <c r="AY247" s="43"/>
    </row>
    <row r="248" spans="1:51" ht="15.75" customHeight="1" x14ac:dyDescent="0.25">
      <c r="A248" s="47"/>
      <c r="B248" s="40"/>
      <c r="C248" s="41"/>
      <c r="D248" s="39"/>
      <c r="E248" s="43"/>
      <c r="F248" s="40"/>
      <c r="G248" s="41"/>
      <c r="H248" s="43"/>
      <c r="I248" s="43"/>
      <c r="J248" s="44">
        <v>0</v>
      </c>
      <c r="K248" s="44">
        <v>0</v>
      </c>
      <c r="L248" s="55">
        <v>0</v>
      </c>
      <c r="M248" s="55">
        <v>0</v>
      </c>
      <c r="N248" s="44">
        <v>0</v>
      </c>
      <c r="O248" s="34">
        <f t="shared" si="32"/>
        <v>0</v>
      </c>
      <c r="P248" s="34">
        <f t="shared" si="32"/>
        <v>0</v>
      </c>
      <c r="Q248" s="43"/>
      <c r="R248" s="43"/>
      <c r="S248" s="43"/>
      <c r="T248" s="43"/>
      <c r="U248" s="48"/>
      <c r="V248" s="41"/>
      <c r="W248" s="41"/>
      <c r="X248" s="50"/>
      <c r="Y248" s="34" t="e">
        <f>P248/AA248</f>
        <v>#DIV/0!</v>
      </c>
      <c r="Z248" s="44" t="e">
        <f t="shared" si="25"/>
        <v>#DIV/0!</v>
      </c>
      <c r="AA248" s="44">
        <f t="shared" si="26"/>
        <v>0</v>
      </c>
      <c r="AB248" s="44">
        <v>0</v>
      </c>
      <c r="AC248" s="44">
        <v>0</v>
      </c>
      <c r="AD248" s="44">
        <v>0</v>
      </c>
      <c r="AE248" s="44"/>
      <c r="AF248" s="44" t="e">
        <f t="shared" si="27"/>
        <v>#DIV/0!</v>
      </c>
      <c r="AG248" s="44"/>
      <c r="AH248" s="44" t="e">
        <f t="shared" si="28"/>
        <v>#DIV/0!</v>
      </c>
      <c r="AI248" s="44" t="e">
        <f t="shared" si="29"/>
        <v>#DIV/0!</v>
      </c>
      <c r="AJ248" s="44" t="e">
        <f t="shared" si="30"/>
        <v>#DIV/0!</v>
      </c>
      <c r="AK248" s="43"/>
      <c r="AL248" s="40"/>
      <c r="AM248" s="40"/>
      <c r="AN248" s="40"/>
      <c r="AO248" s="40"/>
      <c r="AP248" s="40"/>
      <c r="AQ248" s="49"/>
      <c r="AR248" s="41"/>
      <c r="AS248" s="41">
        <v>10</v>
      </c>
      <c r="AT248" s="34">
        <f>(J248*10)/100</f>
        <v>0</v>
      </c>
      <c r="AU248" s="43"/>
      <c r="AV248" s="44">
        <v>0</v>
      </c>
      <c r="AW248" s="46">
        <f t="shared" si="31"/>
        <v>0</v>
      </c>
      <c r="AX248" s="46">
        <f>O248</f>
        <v>0</v>
      </c>
      <c r="AY248" s="43"/>
    </row>
    <row r="249" spans="1:51" ht="15.75" customHeight="1" x14ac:dyDescent="0.25">
      <c r="A249" s="47"/>
      <c r="B249" s="40"/>
      <c r="C249" s="41"/>
      <c r="D249" s="39"/>
      <c r="E249" s="43"/>
      <c r="F249" s="40"/>
      <c r="G249" s="41"/>
      <c r="H249" s="43"/>
      <c r="I249" s="43"/>
      <c r="J249" s="44">
        <v>0</v>
      </c>
      <c r="K249" s="44">
        <v>0</v>
      </c>
      <c r="L249" s="55">
        <v>0</v>
      </c>
      <c r="M249" s="55">
        <v>0</v>
      </c>
      <c r="N249" s="44">
        <v>0</v>
      </c>
      <c r="O249" s="34">
        <f t="shared" si="32"/>
        <v>0</v>
      </c>
      <c r="P249" s="34">
        <f t="shared" si="32"/>
        <v>0</v>
      </c>
      <c r="Q249" s="43"/>
      <c r="R249" s="43"/>
      <c r="S249" s="43"/>
      <c r="T249" s="43"/>
      <c r="U249" s="48"/>
      <c r="V249" s="41"/>
      <c r="W249" s="41"/>
      <c r="X249" s="50"/>
      <c r="Y249" s="34" t="e">
        <f>P249/AA249</f>
        <v>#DIV/0!</v>
      </c>
      <c r="Z249" s="44" t="e">
        <f t="shared" si="25"/>
        <v>#DIV/0!</v>
      </c>
      <c r="AA249" s="44">
        <f t="shared" si="26"/>
        <v>0</v>
      </c>
      <c r="AB249" s="44">
        <v>0</v>
      </c>
      <c r="AC249" s="44">
        <v>0</v>
      </c>
      <c r="AD249" s="44">
        <v>0</v>
      </c>
      <c r="AE249" s="44"/>
      <c r="AF249" s="44" t="e">
        <f t="shared" si="27"/>
        <v>#DIV/0!</v>
      </c>
      <c r="AG249" s="44"/>
      <c r="AH249" s="44" t="e">
        <f t="shared" si="28"/>
        <v>#DIV/0!</v>
      </c>
      <c r="AI249" s="44" t="e">
        <f t="shared" si="29"/>
        <v>#DIV/0!</v>
      </c>
      <c r="AJ249" s="44" t="e">
        <f t="shared" si="30"/>
        <v>#DIV/0!</v>
      </c>
      <c r="AK249" s="43"/>
      <c r="AL249" s="40"/>
      <c r="AM249" s="40"/>
      <c r="AN249" s="40"/>
      <c r="AO249" s="40"/>
      <c r="AP249" s="40"/>
      <c r="AQ249" s="49"/>
      <c r="AR249" s="41"/>
      <c r="AS249" s="41">
        <v>10</v>
      </c>
      <c r="AT249" s="34">
        <f>(J249*10)/100</f>
        <v>0</v>
      </c>
      <c r="AU249" s="43"/>
      <c r="AV249" s="44">
        <v>0</v>
      </c>
      <c r="AW249" s="46">
        <f t="shared" si="31"/>
        <v>0</v>
      </c>
      <c r="AX249" s="46">
        <f>O249</f>
        <v>0</v>
      </c>
      <c r="AY249" s="43"/>
    </row>
    <row r="250" spans="1:51" ht="15.75" customHeight="1" x14ac:dyDescent="0.25">
      <c r="A250" s="47"/>
      <c r="B250" s="40"/>
      <c r="C250" s="41"/>
      <c r="D250" s="39"/>
      <c r="E250" s="43"/>
      <c r="F250" s="40"/>
      <c r="G250" s="41"/>
      <c r="H250" s="43"/>
      <c r="I250" s="43"/>
      <c r="J250" s="44">
        <v>0</v>
      </c>
      <c r="K250" s="44">
        <v>0</v>
      </c>
      <c r="L250" s="55">
        <v>0</v>
      </c>
      <c r="M250" s="55">
        <v>0</v>
      </c>
      <c r="N250" s="44">
        <v>0</v>
      </c>
      <c r="O250" s="34">
        <f t="shared" si="32"/>
        <v>0</v>
      </c>
      <c r="P250" s="34">
        <f t="shared" si="32"/>
        <v>0</v>
      </c>
      <c r="Q250" s="43"/>
      <c r="R250" s="43"/>
      <c r="S250" s="43"/>
      <c r="T250" s="43"/>
      <c r="U250" s="48"/>
      <c r="V250" s="41"/>
      <c r="W250" s="41"/>
      <c r="X250" s="50"/>
      <c r="Y250" s="34" t="e">
        <f>P250/AA250</f>
        <v>#DIV/0!</v>
      </c>
      <c r="Z250" s="44" t="e">
        <f t="shared" si="25"/>
        <v>#DIV/0!</v>
      </c>
      <c r="AA250" s="44">
        <f t="shared" si="26"/>
        <v>0</v>
      </c>
      <c r="AB250" s="44">
        <v>0</v>
      </c>
      <c r="AC250" s="44">
        <v>0</v>
      </c>
      <c r="AD250" s="44">
        <v>0</v>
      </c>
      <c r="AE250" s="44"/>
      <c r="AF250" s="44" t="e">
        <f t="shared" si="27"/>
        <v>#DIV/0!</v>
      </c>
      <c r="AG250" s="44"/>
      <c r="AH250" s="44" t="e">
        <f t="shared" si="28"/>
        <v>#DIV/0!</v>
      </c>
      <c r="AI250" s="44" t="e">
        <f t="shared" si="29"/>
        <v>#DIV/0!</v>
      </c>
      <c r="AJ250" s="44" t="e">
        <f t="shared" si="30"/>
        <v>#DIV/0!</v>
      </c>
      <c r="AK250" s="43"/>
      <c r="AL250" s="40"/>
      <c r="AM250" s="40"/>
      <c r="AN250" s="40"/>
      <c r="AO250" s="40"/>
      <c r="AP250" s="40"/>
      <c r="AQ250" s="49"/>
      <c r="AR250" s="41"/>
      <c r="AS250" s="41">
        <v>10</v>
      </c>
      <c r="AT250" s="34">
        <f>(J250*10)/100</f>
        <v>0</v>
      </c>
      <c r="AU250" s="43"/>
      <c r="AV250" s="44">
        <v>0</v>
      </c>
      <c r="AW250" s="46">
        <f t="shared" si="31"/>
        <v>0</v>
      </c>
      <c r="AX250" s="46">
        <f>O250</f>
        <v>0</v>
      </c>
      <c r="AY250" s="43"/>
    </row>
    <row r="251" spans="1:51" ht="15.75" customHeight="1" x14ac:dyDescent="0.25">
      <c r="A251" s="47"/>
      <c r="B251" s="40"/>
      <c r="C251" s="41"/>
      <c r="D251" s="39"/>
      <c r="E251" s="43"/>
      <c r="F251" s="40"/>
      <c r="G251" s="41"/>
      <c r="H251" s="43"/>
      <c r="I251" s="43"/>
      <c r="J251" s="44">
        <v>0</v>
      </c>
      <c r="K251" s="44">
        <v>0</v>
      </c>
      <c r="L251" s="55">
        <v>0</v>
      </c>
      <c r="M251" s="55">
        <v>0</v>
      </c>
      <c r="N251" s="44">
        <v>0</v>
      </c>
      <c r="O251" s="34">
        <f t="shared" si="32"/>
        <v>0</v>
      </c>
      <c r="P251" s="34">
        <f t="shared" si="32"/>
        <v>0</v>
      </c>
      <c r="Q251" s="43"/>
      <c r="R251" s="43"/>
      <c r="S251" s="43"/>
      <c r="T251" s="43"/>
      <c r="U251" s="48"/>
      <c r="V251" s="41"/>
      <c r="W251" s="41"/>
      <c r="X251" s="50"/>
      <c r="Y251" s="34" t="e">
        <f>P251/AA251</f>
        <v>#DIV/0!</v>
      </c>
      <c r="Z251" s="44" t="e">
        <f t="shared" si="25"/>
        <v>#DIV/0!</v>
      </c>
      <c r="AA251" s="44">
        <f t="shared" si="26"/>
        <v>0</v>
      </c>
      <c r="AB251" s="44">
        <v>0</v>
      </c>
      <c r="AC251" s="44">
        <v>0</v>
      </c>
      <c r="AD251" s="44">
        <v>0</v>
      </c>
      <c r="AE251" s="44"/>
      <c r="AF251" s="44" t="e">
        <f t="shared" si="27"/>
        <v>#DIV/0!</v>
      </c>
      <c r="AG251" s="44"/>
      <c r="AH251" s="44" t="e">
        <f t="shared" si="28"/>
        <v>#DIV/0!</v>
      </c>
      <c r="AI251" s="44" t="e">
        <f t="shared" si="29"/>
        <v>#DIV/0!</v>
      </c>
      <c r="AJ251" s="44" t="e">
        <f t="shared" si="30"/>
        <v>#DIV/0!</v>
      </c>
      <c r="AK251" s="43"/>
      <c r="AL251" s="40"/>
      <c r="AM251" s="40"/>
      <c r="AN251" s="40"/>
      <c r="AO251" s="40"/>
      <c r="AP251" s="40"/>
      <c r="AQ251" s="49"/>
      <c r="AR251" s="41"/>
      <c r="AS251" s="41">
        <v>10</v>
      </c>
      <c r="AT251" s="34">
        <f>(J251*10)/100</f>
        <v>0</v>
      </c>
      <c r="AU251" s="43"/>
      <c r="AV251" s="44">
        <v>0</v>
      </c>
      <c r="AW251" s="46">
        <f t="shared" si="31"/>
        <v>0</v>
      </c>
      <c r="AX251" s="46">
        <f>O251</f>
        <v>0</v>
      </c>
      <c r="AY251" s="43"/>
    </row>
    <row r="252" spans="1:51" ht="15.75" customHeight="1" x14ac:dyDescent="0.25">
      <c r="A252" s="47"/>
      <c r="B252" s="40"/>
      <c r="C252" s="41"/>
      <c r="D252" s="39"/>
      <c r="E252" s="43"/>
      <c r="F252" s="40"/>
      <c r="G252" s="41"/>
      <c r="H252" s="43"/>
      <c r="I252" s="43"/>
      <c r="J252" s="44">
        <v>0</v>
      </c>
      <c r="K252" s="44">
        <v>0</v>
      </c>
      <c r="L252" s="55">
        <v>0</v>
      </c>
      <c r="M252" s="55">
        <v>0</v>
      </c>
      <c r="N252" s="44">
        <v>0</v>
      </c>
      <c r="O252" s="34">
        <f t="shared" si="32"/>
        <v>0</v>
      </c>
      <c r="P252" s="34">
        <f t="shared" si="32"/>
        <v>0</v>
      </c>
      <c r="Q252" s="43"/>
      <c r="R252" s="43"/>
      <c r="S252" s="43"/>
      <c r="T252" s="43"/>
      <c r="U252" s="48"/>
      <c r="V252" s="41"/>
      <c r="W252" s="41"/>
      <c r="X252" s="50"/>
      <c r="Y252" s="34" t="e">
        <f>P252/AA252</f>
        <v>#DIV/0!</v>
      </c>
      <c r="Z252" s="44" t="e">
        <f t="shared" si="25"/>
        <v>#DIV/0!</v>
      </c>
      <c r="AA252" s="44">
        <f t="shared" si="26"/>
        <v>0</v>
      </c>
      <c r="AB252" s="44">
        <v>0</v>
      </c>
      <c r="AC252" s="44">
        <v>0</v>
      </c>
      <c r="AD252" s="44">
        <v>0</v>
      </c>
      <c r="AE252" s="44"/>
      <c r="AF252" s="44" t="e">
        <f t="shared" si="27"/>
        <v>#DIV/0!</v>
      </c>
      <c r="AG252" s="44"/>
      <c r="AH252" s="44" t="e">
        <f t="shared" si="28"/>
        <v>#DIV/0!</v>
      </c>
      <c r="AI252" s="44" t="e">
        <f t="shared" si="29"/>
        <v>#DIV/0!</v>
      </c>
      <c r="AJ252" s="44" t="e">
        <f t="shared" si="30"/>
        <v>#DIV/0!</v>
      </c>
      <c r="AK252" s="43"/>
      <c r="AL252" s="40"/>
      <c r="AM252" s="40"/>
      <c r="AN252" s="40"/>
      <c r="AO252" s="40"/>
      <c r="AP252" s="40"/>
      <c r="AQ252" s="49"/>
      <c r="AR252" s="41"/>
      <c r="AS252" s="41">
        <v>10</v>
      </c>
      <c r="AT252" s="34">
        <f>(J252*10)/100</f>
        <v>0</v>
      </c>
      <c r="AU252" s="43"/>
      <c r="AV252" s="44">
        <v>0</v>
      </c>
      <c r="AW252" s="46">
        <f t="shared" si="31"/>
        <v>0</v>
      </c>
      <c r="AX252" s="46">
        <f>O252</f>
        <v>0</v>
      </c>
      <c r="AY252" s="43"/>
    </row>
    <row r="253" spans="1:51" ht="15.75" customHeight="1" x14ac:dyDescent="0.25">
      <c r="A253" s="47"/>
      <c r="B253" s="40"/>
      <c r="C253" s="41"/>
      <c r="D253" s="39"/>
      <c r="E253" s="43"/>
      <c r="F253" s="40"/>
      <c r="G253" s="41"/>
      <c r="H253" s="43"/>
      <c r="I253" s="43"/>
      <c r="J253" s="44">
        <v>0</v>
      </c>
      <c r="K253" s="44">
        <v>0</v>
      </c>
      <c r="L253" s="55">
        <v>0</v>
      </c>
      <c r="M253" s="55">
        <v>0</v>
      </c>
      <c r="N253" s="44">
        <v>0</v>
      </c>
      <c r="O253" s="34">
        <f t="shared" si="32"/>
        <v>0</v>
      </c>
      <c r="P253" s="34">
        <f t="shared" si="32"/>
        <v>0</v>
      </c>
      <c r="Q253" s="43"/>
      <c r="R253" s="43"/>
      <c r="S253" s="43"/>
      <c r="T253" s="43"/>
      <c r="U253" s="48"/>
      <c r="V253" s="41"/>
      <c r="W253" s="41"/>
      <c r="X253" s="50"/>
      <c r="Y253" s="34" t="e">
        <f>P253/AA253</f>
        <v>#DIV/0!</v>
      </c>
      <c r="Z253" s="44" t="e">
        <f t="shared" si="25"/>
        <v>#DIV/0!</v>
      </c>
      <c r="AA253" s="44">
        <f t="shared" si="26"/>
        <v>0</v>
      </c>
      <c r="AB253" s="44">
        <v>0</v>
      </c>
      <c r="AC253" s="44">
        <v>0</v>
      </c>
      <c r="AD253" s="44">
        <v>0</v>
      </c>
      <c r="AE253" s="44"/>
      <c r="AF253" s="44" t="e">
        <f t="shared" si="27"/>
        <v>#DIV/0!</v>
      </c>
      <c r="AG253" s="44"/>
      <c r="AH253" s="44" t="e">
        <f t="shared" si="28"/>
        <v>#DIV/0!</v>
      </c>
      <c r="AI253" s="44" t="e">
        <f t="shared" si="29"/>
        <v>#DIV/0!</v>
      </c>
      <c r="AJ253" s="44" t="e">
        <f t="shared" si="30"/>
        <v>#DIV/0!</v>
      </c>
      <c r="AK253" s="43"/>
      <c r="AL253" s="40"/>
      <c r="AM253" s="40"/>
      <c r="AN253" s="40"/>
      <c r="AO253" s="40"/>
      <c r="AP253" s="40"/>
      <c r="AQ253" s="49"/>
      <c r="AR253" s="41"/>
      <c r="AS253" s="41">
        <v>10</v>
      </c>
      <c r="AT253" s="34">
        <f>(J253*10)/100</f>
        <v>0</v>
      </c>
      <c r="AU253" s="43"/>
      <c r="AV253" s="44">
        <v>0</v>
      </c>
      <c r="AW253" s="46">
        <f t="shared" si="31"/>
        <v>0</v>
      </c>
      <c r="AX253" s="46">
        <f>O253</f>
        <v>0</v>
      </c>
      <c r="AY253" s="43"/>
    </row>
    <row r="254" spans="1:51" ht="15.75" customHeight="1" x14ac:dyDescent="0.25">
      <c r="A254" s="47"/>
      <c r="B254" s="40"/>
      <c r="C254" s="41"/>
      <c r="D254" s="39"/>
      <c r="E254" s="43"/>
      <c r="F254" s="40"/>
      <c r="G254" s="41"/>
      <c r="H254" s="43"/>
      <c r="I254" s="43"/>
      <c r="J254" s="44">
        <v>0</v>
      </c>
      <c r="K254" s="44">
        <v>0</v>
      </c>
      <c r="L254" s="55">
        <v>0</v>
      </c>
      <c r="M254" s="55">
        <v>0</v>
      </c>
      <c r="N254" s="44">
        <v>0</v>
      </c>
      <c r="O254" s="34">
        <f t="shared" si="32"/>
        <v>0</v>
      </c>
      <c r="P254" s="34">
        <f t="shared" si="32"/>
        <v>0</v>
      </c>
      <c r="Q254" s="43"/>
      <c r="R254" s="43"/>
      <c r="S254" s="43"/>
      <c r="T254" s="43"/>
      <c r="U254" s="48"/>
      <c r="V254" s="41"/>
      <c r="W254" s="41"/>
      <c r="X254" s="50"/>
      <c r="Y254" s="34" t="e">
        <f>P254/AA254</f>
        <v>#DIV/0!</v>
      </c>
      <c r="Z254" s="44" t="e">
        <f t="shared" si="25"/>
        <v>#DIV/0!</v>
      </c>
      <c r="AA254" s="44">
        <f t="shared" si="26"/>
        <v>0</v>
      </c>
      <c r="AB254" s="44">
        <v>0</v>
      </c>
      <c r="AC254" s="44">
        <v>0</v>
      </c>
      <c r="AD254" s="44">
        <v>0</v>
      </c>
      <c r="AE254" s="44"/>
      <c r="AF254" s="44" t="e">
        <f t="shared" si="27"/>
        <v>#DIV/0!</v>
      </c>
      <c r="AG254" s="44"/>
      <c r="AH254" s="44" t="e">
        <f t="shared" si="28"/>
        <v>#DIV/0!</v>
      </c>
      <c r="AI254" s="44" t="e">
        <f t="shared" si="29"/>
        <v>#DIV/0!</v>
      </c>
      <c r="AJ254" s="44" t="e">
        <f t="shared" si="30"/>
        <v>#DIV/0!</v>
      </c>
      <c r="AK254" s="43"/>
      <c r="AL254" s="40"/>
      <c r="AM254" s="40"/>
      <c r="AN254" s="40"/>
      <c r="AO254" s="40"/>
      <c r="AP254" s="40"/>
      <c r="AQ254" s="49"/>
      <c r="AR254" s="41"/>
      <c r="AS254" s="41">
        <v>10</v>
      </c>
      <c r="AT254" s="34">
        <f>(J254*10)/100</f>
        <v>0</v>
      </c>
      <c r="AU254" s="43"/>
      <c r="AV254" s="44">
        <v>0</v>
      </c>
      <c r="AW254" s="46">
        <f t="shared" si="31"/>
        <v>0</v>
      </c>
      <c r="AX254" s="46">
        <f>O254</f>
        <v>0</v>
      </c>
      <c r="AY254" s="43"/>
    </row>
    <row r="255" spans="1:51" ht="15.75" customHeight="1" x14ac:dyDescent="0.25">
      <c r="A255" s="47"/>
      <c r="B255" s="40"/>
      <c r="C255" s="41"/>
      <c r="D255" s="39"/>
      <c r="E255" s="43"/>
      <c r="F255" s="40"/>
      <c r="G255" s="41"/>
      <c r="H255" s="43"/>
      <c r="I255" s="43"/>
      <c r="J255" s="44">
        <v>0</v>
      </c>
      <c r="K255" s="44">
        <v>0</v>
      </c>
      <c r="L255" s="55">
        <v>0</v>
      </c>
      <c r="M255" s="55">
        <v>0</v>
      </c>
      <c r="N255" s="44">
        <v>0</v>
      </c>
      <c r="O255" s="34">
        <f t="shared" si="32"/>
        <v>0</v>
      </c>
      <c r="P255" s="34">
        <f t="shared" si="32"/>
        <v>0</v>
      </c>
      <c r="Q255" s="43"/>
      <c r="R255" s="43"/>
      <c r="S255" s="43"/>
      <c r="T255" s="43"/>
      <c r="U255" s="48"/>
      <c r="V255" s="41"/>
      <c r="W255" s="41"/>
      <c r="X255" s="50"/>
      <c r="Y255" s="34" t="e">
        <f>P255/AA255</f>
        <v>#DIV/0!</v>
      </c>
      <c r="Z255" s="44" t="e">
        <f t="shared" si="25"/>
        <v>#DIV/0!</v>
      </c>
      <c r="AA255" s="44">
        <f t="shared" si="26"/>
        <v>0</v>
      </c>
      <c r="AB255" s="44">
        <v>0</v>
      </c>
      <c r="AC255" s="44">
        <v>0</v>
      </c>
      <c r="AD255" s="44">
        <v>0</v>
      </c>
      <c r="AE255" s="44"/>
      <c r="AF255" s="44" t="e">
        <f t="shared" si="27"/>
        <v>#DIV/0!</v>
      </c>
      <c r="AG255" s="44"/>
      <c r="AH255" s="44" t="e">
        <f t="shared" si="28"/>
        <v>#DIV/0!</v>
      </c>
      <c r="AI255" s="44" t="e">
        <f t="shared" si="29"/>
        <v>#DIV/0!</v>
      </c>
      <c r="AJ255" s="44" t="e">
        <f t="shared" si="30"/>
        <v>#DIV/0!</v>
      </c>
      <c r="AK255" s="43"/>
      <c r="AL255" s="40"/>
      <c r="AM255" s="40"/>
      <c r="AN255" s="40"/>
      <c r="AO255" s="40"/>
      <c r="AP255" s="40"/>
      <c r="AQ255" s="49"/>
      <c r="AR255" s="41"/>
      <c r="AS255" s="41">
        <v>10</v>
      </c>
      <c r="AT255" s="34">
        <f>(J255*10)/100</f>
        <v>0</v>
      </c>
      <c r="AU255" s="43"/>
      <c r="AV255" s="44">
        <v>0</v>
      </c>
      <c r="AW255" s="46">
        <f t="shared" si="31"/>
        <v>0</v>
      </c>
      <c r="AX255" s="46">
        <f>O255</f>
        <v>0</v>
      </c>
      <c r="AY255" s="43"/>
    </row>
  </sheetData>
  <autoFilter ref="A2:AY23" xr:uid="{6E921C56-9DB6-4115-BD8C-F98C262196EC}"/>
  <mergeCells count="22">
    <mergeCell ref="AV1:AV2"/>
    <mergeCell ref="AW1:AW2"/>
    <mergeCell ref="AX1:AX2"/>
    <mergeCell ref="AY1:AY2"/>
    <mergeCell ref="U1:U2"/>
    <mergeCell ref="V1:V2"/>
    <mergeCell ref="W1:W2"/>
    <mergeCell ref="X1:X2"/>
    <mergeCell ref="Y1:Y2"/>
    <mergeCell ref="Z1:Z2"/>
    <mergeCell ref="O1:O2"/>
    <mergeCell ref="P1:P2"/>
    <mergeCell ref="Q1:Q2"/>
    <mergeCell ref="R1:R2"/>
    <mergeCell ref="S1:S2"/>
    <mergeCell ref="T1:T2"/>
    <mergeCell ref="A1:A2"/>
    <mergeCell ref="B1:B2"/>
    <mergeCell ref="C1:C2"/>
    <mergeCell ref="I1:I2"/>
    <mergeCell ref="J1:J2"/>
    <mergeCell ref="N1:N2"/>
  </mergeCells>
  <hyperlinks>
    <hyperlink ref="E3" r:id="rId1" xr:uid="{218C7791-18AB-4BA6-A7C4-531405770308}"/>
    <hyperlink ref="E4" r:id="rId2" xr:uid="{9109C174-7878-43D5-AD89-691C49AC5DDA}"/>
    <hyperlink ref="E5" r:id="rId3" xr:uid="{EE92A853-A6A3-4D69-8D55-261C11AE80ED}"/>
    <hyperlink ref="E6" r:id="rId4" xr:uid="{CBDA0A8A-9485-4B73-A22F-326FD12C8169}"/>
    <hyperlink ref="E7" r:id="rId5" xr:uid="{716DEDBC-08CF-454F-9443-AD769CBD3D83}"/>
    <hyperlink ref="E8" r:id="rId6" xr:uid="{DB0BE13F-B2E9-49B5-BE33-FE7357F7F04F}"/>
    <hyperlink ref="E9" r:id="rId7" xr:uid="{AD65453E-68DE-4416-9002-953A0DC24A67}"/>
    <hyperlink ref="E10" r:id="rId8" xr:uid="{EB706C3F-F9B3-468D-BB68-FDAEE23E50B8}"/>
    <hyperlink ref="E11" r:id="rId9" xr:uid="{DF7A2117-FF6B-45CF-BC74-232091BA41FA}"/>
    <hyperlink ref="E12" r:id="rId10" xr:uid="{50FC9A16-61C9-4EA9-8F9C-21EE1209BBB1}"/>
    <hyperlink ref="E13" r:id="rId11" xr:uid="{27091030-3CF6-4747-B256-C0F55598C2EA}"/>
    <hyperlink ref="E14" r:id="rId12" xr:uid="{A4883891-D0C3-4190-91D5-110C4633CF97}"/>
    <hyperlink ref="E15" r:id="rId13" xr:uid="{96A0341D-BC85-40E0-8F16-EE682A115959}"/>
    <hyperlink ref="E16" r:id="rId14" xr:uid="{75F30F0B-A9B0-41F9-AAE0-5486F43578AC}"/>
    <hyperlink ref="E17" r:id="rId15" xr:uid="{E79661BA-85E0-440F-B550-8CC29601EA3A}"/>
    <hyperlink ref="E18" r:id="rId16" xr:uid="{67596A48-C36F-4BB9-BE21-4AF3D91CCB4B}"/>
    <hyperlink ref="E19" r:id="rId17" xr:uid="{E0E7D151-6C55-4E8C-BEB2-8B8D7A1C94B5}"/>
    <hyperlink ref="E20" r:id="rId18" xr:uid="{F25C60A6-ED20-4412-A878-C58DFC9647C5}"/>
    <hyperlink ref="E21" r:id="rId19" xr:uid="{59923A6E-AEBF-45DD-8D59-A3F89AF4B760}"/>
    <hyperlink ref="E22" r:id="rId20" xr:uid="{1E57C083-E994-435D-BB30-464DA125274B}"/>
    <hyperlink ref="E23" r:id="rId21" xr:uid="{B8B10043-AAED-414A-8D68-FE816DBFCC9C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4495B-F356-42C9-9C72-DB037C9FADAF}">
  <dimension ref="A1:AY255"/>
  <sheetViews>
    <sheetView zoomScale="80" zoomScaleNormal="80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A9" sqref="A9"/>
    </sheetView>
  </sheetViews>
  <sheetFormatPr defaultColWidth="9.140625" defaultRowHeight="15.75" x14ac:dyDescent="0.25"/>
  <cols>
    <col min="1" max="1" width="26.5703125" style="22" customWidth="1"/>
    <col min="2" max="2" width="15.140625" style="65" customWidth="1"/>
    <col min="3" max="3" width="16" style="22" customWidth="1"/>
    <col min="4" max="4" width="24.7109375" style="22" customWidth="1"/>
    <col min="5" max="5" width="25.7109375" style="22" customWidth="1"/>
    <col min="6" max="6" width="15.140625" style="64" customWidth="1"/>
    <col min="7" max="7" width="33.42578125" style="53" customWidth="1"/>
    <col min="8" max="8" width="19.140625" style="66" customWidth="1"/>
    <col min="9" max="9" width="38.28515625" style="22" customWidth="1"/>
    <col min="10" max="13" width="22.140625" style="53" customWidth="1"/>
    <col min="14" max="14" width="21.42578125" style="22" customWidth="1"/>
    <col min="15" max="15" width="23.5703125" style="22" customWidth="1"/>
    <col min="16" max="16" width="19.85546875" style="22" customWidth="1"/>
    <col min="17" max="17" width="16.28515625" style="66" customWidth="1"/>
    <col min="18" max="18" width="30.42578125" style="66" customWidth="1"/>
    <col min="19" max="19" width="19" style="53" customWidth="1"/>
    <col min="20" max="20" width="16.28515625" style="53" customWidth="1"/>
    <col min="21" max="21" width="11" style="22" customWidth="1"/>
    <col min="22" max="22" width="14.7109375" style="52" customWidth="1"/>
    <col min="23" max="23" width="12.5703125" style="22" customWidth="1"/>
    <col min="24" max="24" width="13.85546875" style="66" customWidth="1"/>
    <col min="25" max="25" width="15" style="22" customWidth="1"/>
    <col min="26" max="26" width="14.5703125" style="22" customWidth="1"/>
    <col min="27" max="27" width="20.140625" style="22" customWidth="1"/>
    <col min="28" max="28" width="17.5703125" style="67" customWidth="1"/>
    <col min="29" max="29" width="15.5703125" style="22" customWidth="1"/>
    <col min="30" max="30" width="15.5703125" style="66" customWidth="1"/>
    <col min="31" max="31" width="17.42578125" style="22" customWidth="1"/>
    <col min="32" max="34" width="17" style="22" customWidth="1"/>
    <col min="35" max="35" width="20.85546875" style="22" customWidth="1"/>
    <col min="36" max="36" width="16.42578125" style="22" customWidth="1"/>
    <col min="37" max="37" width="29.42578125" style="22" hidden="1" customWidth="1"/>
    <col min="38" max="38" width="13.7109375" style="22" customWidth="1"/>
    <col min="39" max="39" width="14" style="22" customWidth="1"/>
    <col min="40" max="40" width="13.5703125" style="53" customWidth="1"/>
    <col min="41" max="41" width="14.85546875" style="53" customWidth="1"/>
    <col min="42" max="42" width="15.42578125" style="22" customWidth="1"/>
    <col min="43" max="43" width="14.85546875" style="67" customWidth="1"/>
    <col min="44" max="44" width="8.5703125" style="67" customWidth="1"/>
    <col min="45" max="45" width="7.7109375" style="67" customWidth="1"/>
    <col min="46" max="46" width="18.42578125" style="53" customWidth="1"/>
    <col min="47" max="47" width="9.140625" style="22"/>
    <col min="48" max="48" width="18.28515625" style="22" customWidth="1"/>
    <col min="49" max="49" width="19.140625" style="22" bestFit="1" customWidth="1"/>
    <col min="50" max="50" width="19" style="22" bestFit="1" customWidth="1"/>
    <col min="51" max="51" width="17.140625" style="22" customWidth="1"/>
    <col min="52" max="16384" width="9.140625" style="22"/>
  </cols>
  <sheetData>
    <row r="1" spans="1:51" ht="63.75" customHeight="1" x14ac:dyDescent="0.25">
      <c r="A1" s="1" t="s">
        <v>0</v>
      </c>
      <c r="B1" s="2" t="s">
        <v>1</v>
      </c>
      <c r="C1" s="5" t="s">
        <v>2</v>
      </c>
      <c r="D1" s="6" t="s">
        <v>3</v>
      </c>
      <c r="E1" s="4" t="s">
        <v>4</v>
      </c>
      <c r="F1" s="3" t="s">
        <v>5</v>
      </c>
      <c r="G1" s="4" t="s">
        <v>6</v>
      </c>
      <c r="H1" s="4" t="s">
        <v>7</v>
      </c>
      <c r="I1" s="7" t="s">
        <v>8</v>
      </c>
      <c r="J1" s="8" t="s">
        <v>9</v>
      </c>
      <c r="K1" s="9" t="s">
        <v>10</v>
      </c>
      <c r="L1" s="9" t="s">
        <v>11</v>
      </c>
      <c r="M1" s="9" t="s">
        <v>12</v>
      </c>
      <c r="N1" s="7" t="s">
        <v>13</v>
      </c>
      <c r="O1" s="8" t="s">
        <v>14</v>
      </c>
      <c r="P1" s="7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7" t="s">
        <v>20</v>
      </c>
      <c r="V1" s="7" t="s">
        <v>21</v>
      </c>
      <c r="W1" s="8" t="s">
        <v>22</v>
      </c>
      <c r="X1" s="11" t="s">
        <v>23</v>
      </c>
      <c r="Y1" s="8" t="s">
        <v>24</v>
      </c>
      <c r="Z1" s="2" t="s">
        <v>25</v>
      </c>
      <c r="AA1" s="12" t="s">
        <v>26</v>
      </c>
      <c r="AB1" s="13"/>
      <c r="AC1" s="13"/>
      <c r="AD1" s="13"/>
      <c r="AE1" s="13"/>
      <c r="AF1" s="13"/>
      <c r="AG1" s="13"/>
      <c r="AH1" s="13"/>
      <c r="AI1" s="13"/>
      <c r="AJ1" s="14"/>
      <c r="AK1" s="9" t="s">
        <v>27</v>
      </c>
      <c r="AL1" s="15" t="s">
        <v>28</v>
      </c>
      <c r="AM1" s="16"/>
      <c r="AN1" s="17"/>
      <c r="AO1" s="15" t="s">
        <v>29</v>
      </c>
      <c r="AP1" s="16"/>
      <c r="AQ1" s="17"/>
      <c r="AR1" s="18" t="s">
        <v>30</v>
      </c>
      <c r="AS1" s="19"/>
      <c r="AT1" s="19"/>
      <c r="AU1" s="20"/>
      <c r="AV1" s="21" t="s">
        <v>31</v>
      </c>
      <c r="AW1" s="21" t="s">
        <v>32</v>
      </c>
      <c r="AX1" s="21" t="s">
        <v>33</v>
      </c>
      <c r="AY1" s="10" t="s">
        <v>34</v>
      </c>
    </row>
    <row r="2" spans="1:51" ht="45" customHeight="1" x14ac:dyDescent="0.25">
      <c r="A2" s="23"/>
      <c r="B2" s="24"/>
      <c r="C2" s="27"/>
      <c r="D2" s="28"/>
      <c r="E2" s="26"/>
      <c r="F2" s="25"/>
      <c r="G2" s="26"/>
      <c r="H2" s="26"/>
      <c r="I2" s="29"/>
      <c r="J2" s="30"/>
      <c r="K2" s="31"/>
      <c r="L2" s="31"/>
      <c r="M2" s="31"/>
      <c r="N2" s="29"/>
      <c r="O2" s="29"/>
      <c r="P2" s="29"/>
      <c r="Q2" s="32"/>
      <c r="R2" s="32"/>
      <c r="S2" s="32"/>
      <c r="T2" s="32"/>
      <c r="U2" s="29"/>
      <c r="V2" s="29"/>
      <c r="W2" s="30"/>
      <c r="X2" s="33"/>
      <c r="Y2" s="30"/>
      <c r="Z2" s="24"/>
      <c r="AA2" s="34" t="s">
        <v>35</v>
      </c>
      <c r="AB2" s="34" t="s">
        <v>36</v>
      </c>
      <c r="AC2" s="34" t="s">
        <v>37</v>
      </c>
      <c r="AD2" s="34" t="s">
        <v>38</v>
      </c>
      <c r="AE2" s="34" t="s">
        <v>39</v>
      </c>
      <c r="AF2" s="34" t="s">
        <v>40</v>
      </c>
      <c r="AG2" s="34" t="s">
        <v>41</v>
      </c>
      <c r="AH2" s="34" t="s">
        <v>42</v>
      </c>
      <c r="AI2" s="34" t="s">
        <v>43</v>
      </c>
      <c r="AJ2" s="34" t="s">
        <v>44</v>
      </c>
      <c r="AK2" s="35"/>
      <c r="AL2" s="36" t="s">
        <v>36</v>
      </c>
      <c r="AM2" s="36" t="s">
        <v>37</v>
      </c>
      <c r="AN2" s="36" t="s">
        <v>38</v>
      </c>
      <c r="AO2" s="36" t="s">
        <v>36</v>
      </c>
      <c r="AP2" s="36" t="s">
        <v>37</v>
      </c>
      <c r="AQ2" s="36" t="s">
        <v>38</v>
      </c>
      <c r="AR2" s="37" t="s">
        <v>45</v>
      </c>
      <c r="AS2" s="37" t="s">
        <v>46</v>
      </c>
      <c r="AT2" s="37" t="s">
        <v>47</v>
      </c>
      <c r="AU2" s="37" t="s">
        <v>48</v>
      </c>
      <c r="AV2" s="38"/>
      <c r="AW2" s="38"/>
      <c r="AX2" s="38"/>
      <c r="AY2" s="32"/>
    </row>
    <row r="3" spans="1:51" ht="15.75" customHeight="1" x14ac:dyDescent="0.25">
      <c r="A3" s="47" t="s">
        <v>497</v>
      </c>
      <c r="B3" s="49">
        <v>45181</v>
      </c>
      <c r="C3" s="43" t="s">
        <v>498</v>
      </c>
      <c r="D3" s="39" t="s">
        <v>436</v>
      </c>
      <c r="E3" s="42" t="s">
        <v>499</v>
      </c>
      <c r="F3" s="40" t="s">
        <v>436</v>
      </c>
      <c r="G3" s="41" t="s">
        <v>500</v>
      </c>
      <c r="H3" s="43" t="s">
        <v>436</v>
      </c>
      <c r="I3" s="43" t="s">
        <v>501</v>
      </c>
      <c r="J3" s="55">
        <v>445239478.80000001</v>
      </c>
      <c r="K3" s="55">
        <v>445239478.80000001</v>
      </c>
      <c r="L3" s="55"/>
      <c r="M3" s="55"/>
      <c r="N3" s="44">
        <v>0</v>
      </c>
      <c r="O3" s="34">
        <v>0</v>
      </c>
      <c r="P3" s="34">
        <v>0</v>
      </c>
      <c r="Q3" s="43"/>
      <c r="R3" s="43"/>
      <c r="S3" s="43"/>
      <c r="T3" s="43"/>
      <c r="U3" s="48"/>
      <c r="V3" s="41"/>
      <c r="W3" s="41"/>
      <c r="X3" s="50"/>
      <c r="Y3" s="34" t="e">
        <v>#DIV/0!</v>
      </c>
      <c r="Z3" s="44" t="e">
        <v>#DIV/0!</v>
      </c>
      <c r="AA3" s="44">
        <v>0</v>
      </c>
      <c r="AB3" s="44">
        <v>0</v>
      </c>
      <c r="AC3" s="44">
        <v>0</v>
      </c>
      <c r="AD3" s="44">
        <v>0</v>
      </c>
      <c r="AE3" s="44"/>
      <c r="AF3" s="44" t="e">
        <v>#DIV/0!</v>
      </c>
      <c r="AG3" s="44"/>
      <c r="AH3" s="44" t="e">
        <v>#DIV/0!</v>
      </c>
      <c r="AI3" s="44" t="e">
        <v>#DIV/0!</v>
      </c>
      <c r="AJ3" s="44" t="e">
        <v>#DIV/0!</v>
      </c>
      <c r="AK3" s="40">
        <v>45301</v>
      </c>
      <c r="AL3" s="40"/>
      <c r="AM3" s="40"/>
      <c r="AN3" s="40">
        <v>45332</v>
      </c>
      <c r="AO3" s="40"/>
      <c r="AP3" s="49"/>
      <c r="AQ3" s="41"/>
      <c r="AR3" s="41">
        <v>10</v>
      </c>
      <c r="AS3" s="34">
        <v>44523947.880000003</v>
      </c>
      <c r="AT3" s="43"/>
      <c r="AU3" s="44">
        <v>0</v>
      </c>
      <c r="AV3" s="46">
        <v>0</v>
      </c>
      <c r="AW3" s="46">
        <v>0</v>
      </c>
      <c r="AX3" s="43" t="s">
        <v>436</v>
      </c>
    </row>
    <row r="4" spans="1:51" ht="15.75" customHeight="1" x14ac:dyDescent="0.25">
      <c r="A4" s="47" t="s">
        <v>535</v>
      </c>
      <c r="B4" s="49">
        <v>45211</v>
      </c>
      <c r="C4" s="43" t="s">
        <v>498</v>
      </c>
      <c r="D4" s="39" t="s">
        <v>536</v>
      </c>
      <c r="E4" s="42" t="s">
        <v>537</v>
      </c>
      <c r="F4" s="40">
        <v>45230</v>
      </c>
      <c r="G4" s="41" t="s">
        <v>538</v>
      </c>
      <c r="H4" s="43" t="s">
        <v>140</v>
      </c>
      <c r="I4" s="43" t="s">
        <v>501</v>
      </c>
      <c r="J4" s="55">
        <v>288944067.75</v>
      </c>
      <c r="K4" s="55">
        <v>288944067.75</v>
      </c>
      <c r="L4" s="55">
        <v>0</v>
      </c>
      <c r="M4" s="55">
        <v>0</v>
      </c>
      <c r="N4" s="44">
        <v>288944067.75</v>
      </c>
      <c r="O4" s="34">
        <v>288944067.75</v>
      </c>
      <c r="P4" s="34">
        <v>288944067.75</v>
      </c>
      <c r="Q4" s="43" t="s">
        <v>539</v>
      </c>
      <c r="R4" s="43" t="s">
        <v>540</v>
      </c>
      <c r="S4" s="43" t="s">
        <v>541</v>
      </c>
      <c r="T4" s="43" t="s">
        <v>81</v>
      </c>
      <c r="U4" s="48">
        <v>100</v>
      </c>
      <c r="V4" s="41">
        <v>0</v>
      </c>
      <c r="W4" s="41" t="s">
        <v>392</v>
      </c>
      <c r="X4" s="50">
        <v>188</v>
      </c>
      <c r="Y4" s="34">
        <v>574.54999999999995</v>
      </c>
      <c r="Z4" s="44">
        <v>108015.4</v>
      </c>
      <c r="AA4" s="44">
        <v>502905</v>
      </c>
      <c r="AB4" s="44">
        <v>502905</v>
      </c>
      <c r="AC4" s="44">
        <v>0</v>
      </c>
      <c r="AD4" s="44">
        <v>0</v>
      </c>
      <c r="AE4" s="44"/>
      <c r="AF4" s="44">
        <v>0</v>
      </c>
      <c r="AG4" s="44"/>
      <c r="AH4" s="44">
        <v>0</v>
      </c>
      <c r="AI4" s="44">
        <v>2675.0265957446809</v>
      </c>
      <c r="AJ4" s="44">
        <v>2676</v>
      </c>
      <c r="AK4" s="40">
        <v>45301</v>
      </c>
      <c r="AL4" s="40"/>
      <c r="AM4" s="40"/>
      <c r="AN4" s="40">
        <v>45332</v>
      </c>
      <c r="AO4" s="40"/>
      <c r="AP4" s="49"/>
      <c r="AQ4" s="41" t="s">
        <v>61</v>
      </c>
      <c r="AR4" s="41">
        <v>10</v>
      </c>
      <c r="AS4" s="34">
        <v>28894406.774999999</v>
      </c>
      <c r="AT4" s="43"/>
      <c r="AU4" s="44">
        <v>0</v>
      </c>
      <c r="AV4" s="46">
        <v>288944067.75</v>
      </c>
      <c r="AW4" s="46">
        <v>288944067.75</v>
      </c>
      <c r="AX4" s="43" t="s">
        <v>329</v>
      </c>
    </row>
    <row r="5" spans="1:51" ht="15.75" customHeight="1" x14ac:dyDescent="0.25">
      <c r="A5" s="47"/>
      <c r="B5" s="40"/>
      <c r="C5" s="41"/>
      <c r="D5" s="39"/>
      <c r="E5" s="43"/>
      <c r="F5" s="40"/>
      <c r="G5" s="41"/>
      <c r="H5" s="43"/>
      <c r="I5" s="43"/>
      <c r="J5" s="44">
        <v>0</v>
      </c>
      <c r="K5" s="44">
        <v>0</v>
      </c>
      <c r="L5" s="55">
        <v>0</v>
      </c>
      <c r="M5" s="55">
        <v>0</v>
      </c>
      <c r="N5" s="44">
        <v>0</v>
      </c>
      <c r="O5" s="34">
        <f t="shared" ref="O3:P21" si="0">N5</f>
        <v>0</v>
      </c>
      <c r="P5" s="34">
        <f t="shared" si="0"/>
        <v>0</v>
      </c>
      <c r="Q5" s="43"/>
      <c r="R5" s="43"/>
      <c r="S5" s="43"/>
      <c r="T5" s="43"/>
      <c r="U5" s="48"/>
      <c r="V5" s="41"/>
      <c r="W5" s="41"/>
      <c r="X5" s="50"/>
      <c r="Y5" s="34" t="e">
        <f>P5/AA5</f>
        <v>#DIV/0!</v>
      </c>
      <c r="Z5" s="44" t="e">
        <f t="shared" ref="Z3:Z66" si="1">Y5*X5</f>
        <v>#DIV/0!</v>
      </c>
      <c r="AA5" s="44">
        <f t="shared" ref="AA3:AA66" si="2">AB5+AC5+AD5</f>
        <v>0</v>
      </c>
      <c r="AB5" s="44">
        <v>0</v>
      </c>
      <c r="AC5" s="44">
        <v>0</v>
      </c>
      <c r="AD5" s="44">
        <v>0</v>
      </c>
      <c r="AE5" s="44"/>
      <c r="AF5" s="44" t="e">
        <f t="shared" ref="AF3:AF66" si="3">Y5*AE5</f>
        <v>#DIV/0!</v>
      </c>
      <c r="AG5" s="44"/>
      <c r="AH5" s="44" t="e">
        <f t="shared" ref="AH3:AH66" si="4">Y5*AG5</f>
        <v>#DIV/0!</v>
      </c>
      <c r="AI5" s="44" t="e">
        <f t="shared" ref="AI3:AI66" si="5">AA5/X5</f>
        <v>#DIV/0!</v>
      </c>
      <c r="AJ5" s="44" t="e">
        <f t="shared" ref="AJ3:AJ66" si="6">_xlfn.CEILING.MATH(AI5)</f>
        <v>#DIV/0!</v>
      </c>
      <c r="AK5" s="43"/>
      <c r="AL5" s="40"/>
      <c r="AM5" s="40"/>
      <c r="AN5" s="40"/>
      <c r="AO5" s="40"/>
      <c r="AP5" s="40"/>
      <c r="AQ5" s="49"/>
      <c r="AR5" s="41"/>
      <c r="AS5" s="41">
        <v>10</v>
      </c>
      <c r="AT5" s="34">
        <f>(J5*10)/100</f>
        <v>0</v>
      </c>
      <c r="AU5" s="43"/>
      <c r="AV5" s="44">
        <v>0</v>
      </c>
      <c r="AW5" s="46">
        <f t="shared" ref="AW3:AW66" si="7">AX5-AV5</f>
        <v>0</v>
      </c>
      <c r="AX5" s="46">
        <f>O5</f>
        <v>0</v>
      </c>
      <c r="AY5" s="43"/>
    </row>
    <row r="6" spans="1:51" ht="15.75" customHeight="1" x14ac:dyDescent="0.25">
      <c r="A6" s="47"/>
      <c r="B6" s="40"/>
      <c r="C6" s="41"/>
      <c r="D6" s="39"/>
      <c r="E6" s="43"/>
      <c r="F6" s="40"/>
      <c r="G6" s="41"/>
      <c r="H6" s="43"/>
      <c r="I6" s="43"/>
      <c r="J6" s="44">
        <v>0</v>
      </c>
      <c r="K6" s="44">
        <v>0</v>
      </c>
      <c r="L6" s="55">
        <v>0</v>
      </c>
      <c r="M6" s="55">
        <v>0</v>
      </c>
      <c r="N6" s="44">
        <v>0</v>
      </c>
      <c r="O6" s="34">
        <f t="shared" si="0"/>
        <v>0</v>
      </c>
      <c r="P6" s="34">
        <f t="shared" si="0"/>
        <v>0</v>
      </c>
      <c r="Q6" s="43"/>
      <c r="R6" s="43"/>
      <c r="S6" s="43"/>
      <c r="T6" s="43"/>
      <c r="U6" s="48"/>
      <c r="V6" s="41"/>
      <c r="W6" s="41"/>
      <c r="X6" s="50"/>
      <c r="Y6" s="34" t="e">
        <f>P6/AA6</f>
        <v>#DIV/0!</v>
      </c>
      <c r="Z6" s="44" t="e">
        <f t="shared" si="1"/>
        <v>#DIV/0!</v>
      </c>
      <c r="AA6" s="44">
        <f t="shared" si="2"/>
        <v>0</v>
      </c>
      <c r="AB6" s="44">
        <v>0</v>
      </c>
      <c r="AC6" s="44">
        <v>0</v>
      </c>
      <c r="AD6" s="44">
        <v>0</v>
      </c>
      <c r="AE6" s="44"/>
      <c r="AF6" s="44" t="e">
        <f t="shared" si="3"/>
        <v>#DIV/0!</v>
      </c>
      <c r="AG6" s="44"/>
      <c r="AH6" s="44" t="e">
        <f t="shared" si="4"/>
        <v>#DIV/0!</v>
      </c>
      <c r="AI6" s="44" t="e">
        <f t="shared" si="5"/>
        <v>#DIV/0!</v>
      </c>
      <c r="AJ6" s="44" t="e">
        <f t="shared" si="6"/>
        <v>#DIV/0!</v>
      </c>
      <c r="AK6" s="43"/>
      <c r="AL6" s="40"/>
      <c r="AM6" s="40"/>
      <c r="AN6" s="40"/>
      <c r="AO6" s="40"/>
      <c r="AP6" s="40"/>
      <c r="AQ6" s="49"/>
      <c r="AR6" s="41"/>
      <c r="AS6" s="41">
        <v>10</v>
      </c>
      <c r="AT6" s="34">
        <f>(J6*10)/100</f>
        <v>0</v>
      </c>
      <c r="AU6" s="43"/>
      <c r="AV6" s="44">
        <v>0</v>
      </c>
      <c r="AW6" s="46">
        <f t="shared" si="7"/>
        <v>0</v>
      </c>
      <c r="AX6" s="46">
        <f>O6</f>
        <v>0</v>
      </c>
      <c r="AY6" s="43"/>
    </row>
    <row r="7" spans="1:51" ht="15.75" customHeight="1" x14ac:dyDescent="0.25">
      <c r="A7" s="47"/>
      <c r="B7" s="40"/>
      <c r="C7" s="41"/>
      <c r="D7" s="39"/>
      <c r="E7" s="43"/>
      <c r="F7" s="40"/>
      <c r="G7" s="41"/>
      <c r="H7" s="43"/>
      <c r="I7" s="43"/>
      <c r="J7" s="44">
        <v>0</v>
      </c>
      <c r="K7" s="44">
        <v>0</v>
      </c>
      <c r="L7" s="55">
        <v>0</v>
      </c>
      <c r="M7" s="55">
        <v>0</v>
      </c>
      <c r="N7" s="44">
        <v>0</v>
      </c>
      <c r="O7" s="34">
        <f t="shared" si="0"/>
        <v>0</v>
      </c>
      <c r="P7" s="34">
        <f t="shared" si="0"/>
        <v>0</v>
      </c>
      <c r="Q7" s="43"/>
      <c r="R7" s="43"/>
      <c r="S7" s="43"/>
      <c r="T7" s="43"/>
      <c r="U7" s="48"/>
      <c r="V7" s="41"/>
      <c r="W7" s="41"/>
      <c r="X7" s="50"/>
      <c r="Y7" s="34" t="e">
        <f>P7/AA7</f>
        <v>#DIV/0!</v>
      </c>
      <c r="Z7" s="44" t="e">
        <f t="shared" si="1"/>
        <v>#DIV/0!</v>
      </c>
      <c r="AA7" s="44">
        <f t="shared" si="2"/>
        <v>0</v>
      </c>
      <c r="AB7" s="44">
        <v>0</v>
      </c>
      <c r="AC7" s="44">
        <v>0</v>
      </c>
      <c r="AD7" s="44">
        <v>0</v>
      </c>
      <c r="AE7" s="44"/>
      <c r="AF7" s="44" t="e">
        <f t="shared" si="3"/>
        <v>#DIV/0!</v>
      </c>
      <c r="AG7" s="44"/>
      <c r="AH7" s="44" t="e">
        <f t="shared" si="4"/>
        <v>#DIV/0!</v>
      </c>
      <c r="AI7" s="44" t="e">
        <f t="shared" si="5"/>
        <v>#DIV/0!</v>
      </c>
      <c r="AJ7" s="44" t="e">
        <f t="shared" si="6"/>
        <v>#DIV/0!</v>
      </c>
      <c r="AK7" s="43"/>
      <c r="AL7" s="40"/>
      <c r="AM7" s="40"/>
      <c r="AN7" s="40"/>
      <c r="AO7" s="40"/>
      <c r="AP7" s="40"/>
      <c r="AQ7" s="49"/>
      <c r="AR7" s="41"/>
      <c r="AS7" s="41">
        <v>10</v>
      </c>
      <c r="AT7" s="34">
        <f>(J7*10)/100</f>
        <v>0</v>
      </c>
      <c r="AU7" s="43"/>
      <c r="AV7" s="44">
        <v>0</v>
      </c>
      <c r="AW7" s="46">
        <f t="shared" si="7"/>
        <v>0</v>
      </c>
      <c r="AX7" s="46">
        <f>O7</f>
        <v>0</v>
      </c>
      <c r="AY7" s="43"/>
    </row>
    <row r="8" spans="1:51" ht="15.75" customHeight="1" x14ac:dyDescent="0.25">
      <c r="A8" s="47"/>
      <c r="B8" s="40"/>
      <c r="C8" s="41"/>
      <c r="D8" s="39"/>
      <c r="E8" s="43"/>
      <c r="F8" s="40"/>
      <c r="G8" s="41"/>
      <c r="H8" s="43"/>
      <c r="I8" s="43"/>
      <c r="J8" s="44">
        <v>0</v>
      </c>
      <c r="K8" s="44">
        <v>0</v>
      </c>
      <c r="L8" s="55">
        <v>0</v>
      </c>
      <c r="M8" s="55">
        <v>0</v>
      </c>
      <c r="N8" s="44">
        <v>0</v>
      </c>
      <c r="O8" s="34">
        <f t="shared" si="0"/>
        <v>0</v>
      </c>
      <c r="P8" s="34">
        <f t="shared" si="0"/>
        <v>0</v>
      </c>
      <c r="Q8" s="43"/>
      <c r="R8" s="43"/>
      <c r="S8" s="43"/>
      <c r="T8" s="43"/>
      <c r="U8" s="48"/>
      <c r="V8" s="41"/>
      <c r="W8" s="41"/>
      <c r="X8" s="50"/>
      <c r="Y8" s="34" t="e">
        <f>P8/AA8</f>
        <v>#DIV/0!</v>
      </c>
      <c r="Z8" s="44" t="e">
        <f t="shared" si="1"/>
        <v>#DIV/0!</v>
      </c>
      <c r="AA8" s="44">
        <f t="shared" si="2"/>
        <v>0</v>
      </c>
      <c r="AB8" s="44">
        <v>0</v>
      </c>
      <c r="AC8" s="44">
        <v>0</v>
      </c>
      <c r="AD8" s="44">
        <v>0</v>
      </c>
      <c r="AE8" s="44"/>
      <c r="AF8" s="44" t="e">
        <f t="shared" si="3"/>
        <v>#DIV/0!</v>
      </c>
      <c r="AG8" s="44"/>
      <c r="AH8" s="44" t="e">
        <f t="shared" si="4"/>
        <v>#DIV/0!</v>
      </c>
      <c r="AI8" s="44" t="e">
        <f t="shared" si="5"/>
        <v>#DIV/0!</v>
      </c>
      <c r="AJ8" s="44" t="e">
        <f t="shared" si="6"/>
        <v>#DIV/0!</v>
      </c>
      <c r="AK8" s="43"/>
      <c r="AL8" s="40"/>
      <c r="AM8" s="40"/>
      <c r="AN8" s="40"/>
      <c r="AO8" s="40"/>
      <c r="AP8" s="40"/>
      <c r="AQ8" s="49"/>
      <c r="AR8" s="41"/>
      <c r="AS8" s="41">
        <v>10</v>
      </c>
      <c r="AT8" s="34">
        <f>(J8*10)/100</f>
        <v>0</v>
      </c>
      <c r="AU8" s="43"/>
      <c r="AV8" s="44">
        <v>0</v>
      </c>
      <c r="AW8" s="46">
        <f t="shared" si="7"/>
        <v>0</v>
      </c>
      <c r="AX8" s="46">
        <f>O8</f>
        <v>0</v>
      </c>
      <c r="AY8" s="43"/>
    </row>
    <row r="9" spans="1:51" ht="15.75" customHeight="1" x14ac:dyDescent="0.25">
      <c r="A9" s="47"/>
      <c r="B9" s="40"/>
      <c r="C9" s="41"/>
      <c r="D9" s="39"/>
      <c r="E9" s="43"/>
      <c r="F9" s="40"/>
      <c r="G9" s="41"/>
      <c r="H9" s="43"/>
      <c r="I9" s="43"/>
      <c r="J9" s="44">
        <v>0</v>
      </c>
      <c r="K9" s="44">
        <v>0</v>
      </c>
      <c r="L9" s="55">
        <v>0</v>
      </c>
      <c r="M9" s="55">
        <v>0</v>
      </c>
      <c r="N9" s="44">
        <v>0</v>
      </c>
      <c r="O9" s="34">
        <f t="shared" si="0"/>
        <v>0</v>
      </c>
      <c r="P9" s="34">
        <f t="shared" si="0"/>
        <v>0</v>
      </c>
      <c r="Q9" s="43"/>
      <c r="R9" s="43"/>
      <c r="S9" s="43"/>
      <c r="T9" s="43"/>
      <c r="U9" s="48"/>
      <c r="V9" s="41"/>
      <c r="W9" s="41"/>
      <c r="X9" s="50"/>
      <c r="Y9" s="34" t="e">
        <f>P9/AA9</f>
        <v>#DIV/0!</v>
      </c>
      <c r="Z9" s="44" t="e">
        <f t="shared" si="1"/>
        <v>#DIV/0!</v>
      </c>
      <c r="AA9" s="44">
        <f t="shared" si="2"/>
        <v>0</v>
      </c>
      <c r="AB9" s="44">
        <v>0</v>
      </c>
      <c r="AC9" s="44">
        <v>0</v>
      </c>
      <c r="AD9" s="44">
        <v>0</v>
      </c>
      <c r="AE9" s="44"/>
      <c r="AF9" s="44" t="e">
        <f t="shared" si="3"/>
        <v>#DIV/0!</v>
      </c>
      <c r="AG9" s="44"/>
      <c r="AH9" s="44" t="e">
        <f t="shared" si="4"/>
        <v>#DIV/0!</v>
      </c>
      <c r="AI9" s="44" t="e">
        <f t="shared" si="5"/>
        <v>#DIV/0!</v>
      </c>
      <c r="AJ9" s="44" t="e">
        <f t="shared" si="6"/>
        <v>#DIV/0!</v>
      </c>
      <c r="AK9" s="43"/>
      <c r="AL9" s="40"/>
      <c r="AM9" s="40"/>
      <c r="AN9" s="40"/>
      <c r="AO9" s="40"/>
      <c r="AP9" s="40"/>
      <c r="AQ9" s="49"/>
      <c r="AR9" s="41"/>
      <c r="AS9" s="41">
        <v>10</v>
      </c>
      <c r="AT9" s="34">
        <f>(J9*10)/100</f>
        <v>0</v>
      </c>
      <c r="AU9" s="43"/>
      <c r="AV9" s="44">
        <v>0</v>
      </c>
      <c r="AW9" s="46">
        <f t="shared" si="7"/>
        <v>0</v>
      </c>
      <c r="AX9" s="46">
        <f>O9</f>
        <v>0</v>
      </c>
      <c r="AY9" s="43"/>
    </row>
    <row r="10" spans="1:51" ht="15.75" customHeight="1" x14ac:dyDescent="0.25">
      <c r="A10" s="47"/>
      <c r="B10" s="40"/>
      <c r="C10" s="41"/>
      <c r="D10" s="39"/>
      <c r="E10" s="43"/>
      <c r="F10" s="40"/>
      <c r="G10" s="41"/>
      <c r="H10" s="43"/>
      <c r="I10" s="43"/>
      <c r="J10" s="44">
        <v>0</v>
      </c>
      <c r="K10" s="44">
        <v>0</v>
      </c>
      <c r="L10" s="55">
        <v>0</v>
      </c>
      <c r="M10" s="55">
        <v>0</v>
      </c>
      <c r="N10" s="44">
        <v>0</v>
      </c>
      <c r="O10" s="34">
        <f t="shared" si="0"/>
        <v>0</v>
      </c>
      <c r="P10" s="34">
        <f t="shared" si="0"/>
        <v>0</v>
      </c>
      <c r="Q10" s="43"/>
      <c r="R10" s="43"/>
      <c r="S10" s="43"/>
      <c r="T10" s="43"/>
      <c r="U10" s="48"/>
      <c r="V10" s="41"/>
      <c r="W10" s="41"/>
      <c r="X10" s="50"/>
      <c r="Y10" s="34" t="e">
        <f>P10/AA10</f>
        <v>#DIV/0!</v>
      </c>
      <c r="Z10" s="44" t="e">
        <f t="shared" si="1"/>
        <v>#DIV/0!</v>
      </c>
      <c r="AA10" s="44">
        <f t="shared" si="2"/>
        <v>0</v>
      </c>
      <c r="AB10" s="44">
        <v>0</v>
      </c>
      <c r="AC10" s="44">
        <v>0</v>
      </c>
      <c r="AD10" s="44">
        <v>0</v>
      </c>
      <c r="AE10" s="44"/>
      <c r="AF10" s="44" t="e">
        <f t="shared" si="3"/>
        <v>#DIV/0!</v>
      </c>
      <c r="AG10" s="44"/>
      <c r="AH10" s="44" t="e">
        <f t="shared" si="4"/>
        <v>#DIV/0!</v>
      </c>
      <c r="AI10" s="44" t="e">
        <f t="shared" si="5"/>
        <v>#DIV/0!</v>
      </c>
      <c r="AJ10" s="44" t="e">
        <f t="shared" si="6"/>
        <v>#DIV/0!</v>
      </c>
      <c r="AK10" s="43"/>
      <c r="AL10" s="40"/>
      <c r="AM10" s="40"/>
      <c r="AN10" s="40"/>
      <c r="AO10" s="40"/>
      <c r="AP10" s="40"/>
      <c r="AQ10" s="49"/>
      <c r="AR10" s="41"/>
      <c r="AS10" s="41">
        <v>10</v>
      </c>
      <c r="AT10" s="34">
        <f>(J10*10)/100</f>
        <v>0</v>
      </c>
      <c r="AU10" s="43"/>
      <c r="AV10" s="44">
        <v>0</v>
      </c>
      <c r="AW10" s="46">
        <f t="shared" si="7"/>
        <v>0</v>
      </c>
      <c r="AX10" s="46">
        <f>O10</f>
        <v>0</v>
      </c>
      <c r="AY10" s="43"/>
    </row>
    <row r="11" spans="1:51" ht="15.75" customHeight="1" x14ac:dyDescent="0.25">
      <c r="A11" s="47"/>
      <c r="B11" s="40"/>
      <c r="C11" s="41"/>
      <c r="D11" s="39"/>
      <c r="E11" s="43"/>
      <c r="F11" s="40"/>
      <c r="G11" s="41"/>
      <c r="H11" s="43"/>
      <c r="I11" s="43"/>
      <c r="J11" s="44">
        <v>0</v>
      </c>
      <c r="K11" s="44">
        <v>0</v>
      </c>
      <c r="L11" s="55">
        <v>0</v>
      </c>
      <c r="M11" s="55">
        <v>0</v>
      </c>
      <c r="N11" s="44">
        <v>0</v>
      </c>
      <c r="O11" s="34">
        <f t="shared" si="0"/>
        <v>0</v>
      </c>
      <c r="P11" s="34">
        <f t="shared" si="0"/>
        <v>0</v>
      </c>
      <c r="Q11" s="43"/>
      <c r="R11" s="43"/>
      <c r="S11" s="43"/>
      <c r="T11" s="43"/>
      <c r="U11" s="48"/>
      <c r="V11" s="41"/>
      <c r="W11" s="41"/>
      <c r="X11" s="50"/>
      <c r="Y11" s="34" t="e">
        <f>P11/AA11</f>
        <v>#DIV/0!</v>
      </c>
      <c r="Z11" s="44" t="e">
        <f t="shared" si="1"/>
        <v>#DIV/0!</v>
      </c>
      <c r="AA11" s="44">
        <f t="shared" si="2"/>
        <v>0</v>
      </c>
      <c r="AB11" s="44">
        <v>0</v>
      </c>
      <c r="AC11" s="44">
        <v>0</v>
      </c>
      <c r="AD11" s="44">
        <v>0</v>
      </c>
      <c r="AE11" s="44"/>
      <c r="AF11" s="44" t="e">
        <f t="shared" si="3"/>
        <v>#DIV/0!</v>
      </c>
      <c r="AG11" s="44"/>
      <c r="AH11" s="44" t="e">
        <f t="shared" si="4"/>
        <v>#DIV/0!</v>
      </c>
      <c r="AI11" s="44" t="e">
        <f t="shared" si="5"/>
        <v>#DIV/0!</v>
      </c>
      <c r="AJ11" s="44" t="e">
        <f t="shared" si="6"/>
        <v>#DIV/0!</v>
      </c>
      <c r="AK11" s="43"/>
      <c r="AL11" s="40"/>
      <c r="AM11" s="40"/>
      <c r="AN11" s="40"/>
      <c r="AO11" s="40"/>
      <c r="AP11" s="40"/>
      <c r="AQ11" s="49"/>
      <c r="AR11" s="41"/>
      <c r="AS11" s="41">
        <v>10</v>
      </c>
      <c r="AT11" s="34">
        <f>(J11*10)/100</f>
        <v>0</v>
      </c>
      <c r="AU11" s="43"/>
      <c r="AV11" s="44">
        <v>0</v>
      </c>
      <c r="AW11" s="46">
        <f t="shared" si="7"/>
        <v>0</v>
      </c>
      <c r="AX11" s="46">
        <f>O11</f>
        <v>0</v>
      </c>
      <c r="AY11" s="43"/>
    </row>
    <row r="12" spans="1:51" ht="15.75" customHeight="1" x14ac:dyDescent="0.25">
      <c r="A12" s="47"/>
      <c r="B12" s="40"/>
      <c r="C12" s="41"/>
      <c r="D12" s="39"/>
      <c r="E12" s="43"/>
      <c r="F12" s="40"/>
      <c r="G12" s="41"/>
      <c r="H12" s="43"/>
      <c r="I12" s="43"/>
      <c r="J12" s="44">
        <v>0</v>
      </c>
      <c r="K12" s="44">
        <v>0</v>
      </c>
      <c r="L12" s="55">
        <v>0</v>
      </c>
      <c r="M12" s="55">
        <v>0</v>
      </c>
      <c r="N12" s="44">
        <v>0</v>
      </c>
      <c r="O12" s="34">
        <f t="shared" si="0"/>
        <v>0</v>
      </c>
      <c r="P12" s="34">
        <f t="shared" si="0"/>
        <v>0</v>
      </c>
      <c r="Q12" s="43"/>
      <c r="R12" s="43"/>
      <c r="S12" s="43"/>
      <c r="T12" s="43"/>
      <c r="U12" s="48"/>
      <c r="V12" s="41"/>
      <c r="W12" s="41"/>
      <c r="X12" s="50"/>
      <c r="Y12" s="34" t="e">
        <f>P12/AA12</f>
        <v>#DIV/0!</v>
      </c>
      <c r="Z12" s="44" t="e">
        <f t="shared" si="1"/>
        <v>#DIV/0!</v>
      </c>
      <c r="AA12" s="44">
        <f t="shared" si="2"/>
        <v>0</v>
      </c>
      <c r="AB12" s="44">
        <v>0</v>
      </c>
      <c r="AC12" s="44">
        <v>0</v>
      </c>
      <c r="AD12" s="44">
        <v>0</v>
      </c>
      <c r="AE12" s="44"/>
      <c r="AF12" s="44" t="e">
        <f t="shared" si="3"/>
        <v>#DIV/0!</v>
      </c>
      <c r="AG12" s="44"/>
      <c r="AH12" s="44" t="e">
        <f t="shared" si="4"/>
        <v>#DIV/0!</v>
      </c>
      <c r="AI12" s="44" t="e">
        <f t="shared" si="5"/>
        <v>#DIV/0!</v>
      </c>
      <c r="AJ12" s="44" t="e">
        <f t="shared" si="6"/>
        <v>#DIV/0!</v>
      </c>
      <c r="AK12" s="43"/>
      <c r="AL12" s="40"/>
      <c r="AM12" s="40"/>
      <c r="AN12" s="40"/>
      <c r="AO12" s="40"/>
      <c r="AP12" s="40"/>
      <c r="AQ12" s="49"/>
      <c r="AR12" s="41"/>
      <c r="AS12" s="41">
        <v>10</v>
      </c>
      <c r="AT12" s="34">
        <f>(J12*10)/100</f>
        <v>0</v>
      </c>
      <c r="AU12" s="43"/>
      <c r="AV12" s="44">
        <v>0</v>
      </c>
      <c r="AW12" s="46">
        <f t="shared" si="7"/>
        <v>0</v>
      </c>
      <c r="AX12" s="46">
        <f>O12</f>
        <v>0</v>
      </c>
      <c r="AY12" s="43"/>
    </row>
    <row r="13" spans="1:51" ht="15.75" customHeight="1" x14ac:dyDescent="0.25">
      <c r="A13" s="47"/>
      <c r="B13" s="40"/>
      <c r="C13" s="41"/>
      <c r="D13" s="39"/>
      <c r="E13" s="43"/>
      <c r="F13" s="40"/>
      <c r="G13" s="41"/>
      <c r="H13" s="43"/>
      <c r="I13" s="43"/>
      <c r="J13" s="44">
        <v>0</v>
      </c>
      <c r="K13" s="44">
        <v>0</v>
      </c>
      <c r="L13" s="55">
        <v>0</v>
      </c>
      <c r="M13" s="55">
        <v>0</v>
      </c>
      <c r="N13" s="44">
        <v>0</v>
      </c>
      <c r="O13" s="34">
        <f t="shared" si="0"/>
        <v>0</v>
      </c>
      <c r="P13" s="34">
        <f t="shared" si="0"/>
        <v>0</v>
      </c>
      <c r="Q13" s="43"/>
      <c r="R13" s="43"/>
      <c r="S13" s="43"/>
      <c r="T13" s="43"/>
      <c r="U13" s="48"/>
      <c r="V13" s="41"/>
      <c r="W13" s="41"/>
      <c r="X13" s="50"/>
      <c r="Y13" s="34" t="e">
        <f>P13/AA13</f>
        <v>#DIV/0!</v>
      </c>
      <c r="Z13" s="44" t="e">
        <f t="shared" si="1"/>
        <v>#DIV/0!</v>
      </c>
      <c r="AA13" s="44">
        <f t="shared" si="2"/>
        <v>0</v>
      </c>
      <c r="AB13" s="44">
        <v>0</v>
      </c>
      <c r="AC13" s="44">
        <v>0</v>
      </c>
      <c r="AD13" s="44">
        <v>0</v>
      </c>
      <c r="AE13" s="44"/>
      <c r="AF13" s="44" t="e">
        <f t="shared" si="3"/>
        <v>#DIV/0!</v>
      </c>
      <c r="AG13" s="44"/>
      <c r="AH13" s="44" t="e">
        <f t="shared" si="4"/>
        <v>#DIV/0!</v>
      </c>
      <c r="AI13" s="44" t="e">
        <f t="shared" si="5"/>
        <v>#DIV/0!</v>
      </c>
      <c r="AJ13" s="44" t="e">
        <f t="shared" si="6"/>
        <v>#DIV/0!</v>
      </c>
      <c r="AK13" s="43"/>
      <c r="AL13" s="40"/>
      <c r="AM13" s="40"/>
      <c r="AN13" s="40"/>
      <c r="AO13" s="40"/>
      <c r="AP13" s="40"/>
      <c r="AQ13" s="49"/>
      <c r="AR13" s="41"/>
      <c r="AS13" s="41">
        <v>10</v>
      </c>
      <c r="AT13" s="34">
        <f>(J13*10)/100</f>
        <v>0</v>
      </c>
      <c r="AU13" s="43"/>
      <c r="AV13" s="44">
        <v>0</v>
      </c>
      <c r="AW13" s="46">
        <f t="shared" si="7"/>
        <v>0</v>
      </c>
      <c r="AX13" s="46">
        <f>O13</f>
        <v>0</v>
      </c>
      <c r="AY13" s="43"/>
    </row>
    <row r="14" spans="1:51" ht="15.75" customHeight="1" x14ac:dyDescent="0.25">
      <c r="A14" s="47"/>
      <c r="B14" s="40"/>
      <c r="C14" s="41"/>
      <c r="D14" s="39"/>
      <c r="E14" s="43"/>
      <c r="F14" s="40"/>
      <c r="G14" s="41"/>
      <c r="H14" s="43"/>
      <c r="I14" s="43"/>
      <c r="J14" s="44">
        <v>0</v>
      </c>
      <c r="K14" s="44">
        <v>0</v>
      </c>
      <c r="L14" s="55">
        <v>0</v>
      </c>
      <c r="M14" s="55">
        <v>0</v>
      </c>
      <c r="N14" s="44">
        <v>0</v>
      </c>
      <c r="O14" s="34">
        <f t="shared" si="0"/>
        <v>0</v>
      </c>
      <c r="P14" s="34">
        <f t="shared" si="0"/>
        <v>0</v>
      </c>
      <c r="Q14" s="43"/>
      <c r="R14" s="43"/>
      <c r="S14" s="43"/>
      <c r="T14" s="43"/>
      <c r="U14" s="48"/>
      <c r="V14" s="41"/>
      <c r="W14" s="41"/>
      <c r="X14" s="50"/>
      <c r="Y14" s="34" t="e">
        <f>P14/AA14</f>
        <v>#DIV/0!</v>
      </c>
      <c r="Z14" s="44" t="e">
        <f t="shared" si="1"/>
        <v>#DIV/0!</v>
      </c>
      <c r="AA14" s="44">
        <f t="shared" si="2"/>
        <v>0</v>
      </c>
      <c r="AB14" s="44">
        <v>0</v>
      </c>
      <c r="AC14" s="44">
        <v>0</v>
      </c>
      <c r="AD14" s="44">
        <v>0</v>
      </c>
      <c r="AE14" s="44"/>
      <c r="AF14" s="44" t="e">
        <f t="shared" si="3"/>
        <v>#DIV/0!</v>
      </c>
      <c r="AG14" s="44"/>
      <c r="AH14" s="44" t="e">
        <f t="shared" si="4"/>
        <v>#DIV/0!</v>
      </c>
      <c r="AI14" s="44" t="e">
        <f t="shared" si="5"/>
        <v>#DIV/0!</v>
      </c>
      <c r="AJ14" s="44" t="e">
        <f t="shared" si="6"/>
        <v>#DIV/0!</v>
      </c>
      <c r="AK14" s="43"/>
      <c r="AL14" s="40"/>
      <c r="AM14" s="40"/>
      <c r="AN14" s="40"/>
      <c r="AO14" s="40"/>
      <c r="AP14" s="40"/>
      <c r="AQ14" s="49"/>
      <c r="AR14" s="41"/>
      <c r="AS14" s="41">
        <v>10</v>
      </c>
      <c r="AT14" s="34">
        <f>(J14*10)/100</f>
        <v>0</v>
      </c>
      <c r="AU14" s="43"/>
      <c r="AV14" s="44">
        <v>0</v>
      </c>
      <c r="AW14" s="46">
        <f t="shared" si="7"/>
        <v>0</v>
      </c>
      <c r="AX14" s="46">
        <f>O14</f>
        <v>0</v>
      </c>
      <c r="AY14" s="43"/>
    </row>
    <row r="15" spans="1:51" ht="15.75" customHeight="1" x14ac:dyDescent="0.25">
      <c r="A15" s="47"/>
      <c r="B15" s="40"/>
      <c r="C15" s="41"/>
      <c r="D15" s="39"/>
      <c r="E15" s="43"/>
      <c r="F15" s="40"/>
      <c r="G15" s="41"/>
      <c r="H15" s="43"/>
      <c r="I15" s="43"/>
      <c r="J15" s="44">
        <v>0</v>
      </c>
      <c r="K15" s="44">
        <v>0</v>
      </c>
      <c r="L15" s="55">
        <v>0</v>
      </c>
      <c r="M15" s="55">
        <v>0</v>
      </c>
      <c r="N15" s="44">
        <v>0</v>
      </c>
      <c r="O15" s="34">
        <f t="shared" si="0"/>
        <v>0</v>
      </c>
      <c r="P15" s="34">
        <f t="shared" si="0"/>
        <v>0</v>
      </c>
      <c r="Q15" s="43"/>
      <c r="R15" s="43"/>
      <c r="S15" s="43"/>
      <c r="T15" s="43"/>
      <c r="U15" s="48"/>
      <c r="V15" s="41"/>
      <c r="W15" s="41"/>
      <c r="X15" s="50"/>
      <c r="Y15" s="34" t="e">
        <f>P15/AA15</f>
        <v>#DIV/0!</v>
      </c>
      <c r="Z15" s="44" t="e">
        <f t="shared" si="1"/>
        <v>#DIV/0!</v>
      </c>
      <c r="AA15" s="44">
        <f t="shared" si="2"/>
        <v>0</v>
      </c>
      <c r="AB15" s="44">
        <v>0</v>
      </c>
      <c r="AC15" s="44">
        <v>0</v>
      </c>
      <c r="AD15" s="44">
        <v>0</v>
      </c>
      <c r="AE15" s="44"/>
      <c r="AF15" s="44" t="e">
        <f t="shared" si="3"/>
        <v>#DIV/0!</v>
      </c>
      <c r="AG15" s="44"/>
      <c r="AH15" s="44" t="e">
        <f t="shared" si="4"/>
        <v>#DIV/0!</v>
      </c>
      <c r="AI15" s="44" t="e">
        <f t="shared" si="5"/>
        <v>#DIV/0!</v>
      </c>
      <c r="AJ15" s="44" t="e">
        <f t="shared" si="6"/>
        <v>#DIV/0!</v>
      </c>
      <c r="AK15" s="43"/>
      <c r="AL15" s="40"/>
      <c r="AM15" s="40"/>
      <c r="AN15" s="40"/>
      <c r="AO15" s="40"/>
      <c r="AP15" s="40"/>
      <c r="AQ15" s="49"/>
      <c r="AR15" s="41"/>
      <c r="AS15" s="41">
        <v>10</v>
      </c>
      <c r="AT15" s="34">
        <f>(J15*10)/100</f>
        <v>0</v>
      </c>
      <c r="AU15" s="43"/>
      <c r="AV15" s="44">
        <v>0</v>
      </c>
      <c r="AW15" s="46">
        <f t="shared" si="7"/>
        <v>0</v>
      </c>
      <c r="AX15" s="46">
        <f>O15</f>
        <v>0</v>
      </c>
      <c r="AY15" s="43"/>
    </row>
    <row r="16" spans="1:51" ht="15.75" customHeight="1" x14ac:dyDescent="0.25">
      <c r="A16" s="47"/>
      <c r="B16" s="40"/>
      <c r="C16" s="41"/>
      <c r="D16" s="39"/>
      <c r="E16" s="43"/>
      <c r="F16" s="40"/>
      <c r="G16" s="41"/>
      <c r="H16" s="43"/>
      <c r="I16" s="43"/>
      <c r="J16" s="44">
        <v>0</v>
      </c>
      <c r="K16" s="44">
        <v>0</v>
      </c>
      <c r="L16" s="55">
        <v>0</v>
      </c>
      <c r="M16" s="55">
        <v>0</v>
      </c>
      <c r="N16" s="44">
        <v>0</v>
      </c>
      <c r="O16" s="34">
        <f t="shared" si="0"/>
        <v>0</v>
      </c>
      <c r="P16" s="34">
        <f t="shared" si="0"/>
        <v>0</v>
      </c>
      <c r="Q16" s="43"/>
      <c r="R16" s="43"/>
      <c r="S16" s="43"/>
      <c r="T16" s="43"/>
      <c r="U16" s="48"/>
      <c r="V16" s="41"/>
      <c r="W16" s="41"/>
      <c r="X16" s="50"/>
      <c r="Y16" s="34" t="e">
        <f>P16/AA16</f>
        <v>#DIV/0!</v>
      </c>
      <c r="Z16" s="44" t="e">
        <f t="shared" si="1"/>
        <v>#DIV/0!</v>
      </c>
      <c r="AA16" s="44">
        <f t="shared" si="2"/>
        <v>0</v>
      </c>
      <c r="AB16" s="44">
        <v>0</v>
      </c>
      <c r="AC16" s="44">
        <v>0</v>
      </c>
      <c r="AD16" s="44">
        <v>0</v>
      </c>
      <c r="AE16" s="44"/>
      <c r="AF16" s="44" t="e">
        <f t="shared" si="3"/>
        <v>#DIV/0!</v>
      </c>
      <c r="AG16" s="44"/>
      <c r="AH16" s="44" t="e">
        <f t="shared" si="4"/>
        <v>#DIV/0!</v>
      </c>
      <c r="AI16" s="44" t="e">
        <f t="shared" si="5"/>
        <v>#DIV/0!</v>
      </c>
      <c r="AJ16" s="44" t="e">
        <f t="shared" si="6"/>
        <v>#DIV/0!</v>
      </c>
      <c r="AK16" s="43"/>
      <c r="AL16" s="40"/>
      <c r="AM16" s="40"/>
      <c r="AN16" s="40"/>
      <c r="AO16" s="40"/>
      <c r="AP16" s="40"/>
      <c r="AQ16" s="49"/>
      <c r="AR16" s="41"/>
      <c r="AS16" s="41">
        <v>10</v>
      </c>
      <c r="AT16" s="34">
        <f>(J16*10)/100</f>
        <v>0</v>
      </c>
      <c r="AU16" s="43"/>
      <c r="AV16" s="44">
        <v>0</v>
      </c>
      <c r="AW16" s="46">
        <f t="shared" si="7"/>
        <v>0</v>
      </c>
      <c r="AX16" s="46">
        <f>O16</f>
        <v>0</v>
      </c>
      <c r="AY16" s="43"/>
    </row>
    <row r="17" spans="1:51" ht="15.75" customHeight="1" x14ac:dyDescent="0.25">
      <c r="A17" s="47"/>
      <c r="B17" s="40"/>
      <c r="C17" s="41"/>
      <c r="D17" s="39"/>
      <c r="E17" s="43"/>
      <c r="F17" s="40"/>
      <c r="G17" s="41"/>
      <c r="H17" s="43"/>
      <c r="I17" s="43"/>
      <c r="J17" s="44">
        <v>0</v>
      </c>
      <c r="K17" s="44">
        <v>0</v>
      </c>
      <c r="L17" s="55">
        <v>0</v>
      </c>
      <c r="M17" s="55">
        <v>0</v>
      </c>
      <c r="N17" s="44">
        <v>0</v>
      </c>
      <c r="O17" s="34">
        <f t="shared" si="0"/>
        <v>0</v>
      </c>
      <c r="P17" s="34">
        <f t="shared" si="0"/>
        <v>0</v>
      </c>
      <c r="Q17" s="43"/>
      <c r="R17" s="43"/>
      <c r="S17" s="43"/>
      <c r="T17" s="43"/>
      <c r="U17" s="48"/>
      <c r="V17" s="41"/>
      <c r="W17" s="41"/>
      <c r="X17" s="50"/>
      <c r="Y17" s="34" t="e">
        <f>P17/AA17</f>
        <v>#DIV/0!</v>
      </c>
      <c r="Z17" s="44" t="e">
        <f t="shared" si="1"/>
        <v>#DIV/0!</v>
      </c>
      <c r="AA17" s="44">
        <f t="shared" si="2"/>
        <v>0</v>
      </c>
      <c r="AB17" s="44">
        <v>0</v>
      </c>
      <c r="AC17" s="44">
        <v>0</v>
      </c>
      <c r="AD17" s="44">
        <v>0</v>
      </c>
      <c r="AE17" s="44"/>
      <c r="AF17" s="44" t="e">
        <f t="shared" si="3"/>
        <v>#DIV/0!</v>
      </c>
      <c r="AG17" s="44"/>
      <c r="AH17" s="44" t="e">
        <f t="shared" si="4"/>
        <v>#DIV/0!</v>
      </c>
      <c r="AI17" s="44" t="e">
        <f t="shared" si="5"/>
        <v>#DIV/0!</v>
      </c>
      <c r="AJ17" s="44" t="e">
        <f t="shared" si="6"/>
        <v>#DIV/0!</v>
      </c>
      <c r="AK17" s="43"/>
      <c r="AL17" s="40"/>
      <c r="AM17" s="40"/>
      <c r="AN17" s="40"/>
      <c r="AO17" s="40"/>
      <c r="AP17" s="40"/>
      <c r="AQ17" s="49"/>
      <c r="AR17" s="41"/>
      <c r="AS17" s="41">
        <v>10</v>
      </c>
      <c r="AT17" s="34">
        <f>(J17*10)/100</f>
        <v>0</v>
      </c>
      <c r="AU17" s="43"/>
      <c r="AV17" s="44">
        <v>0</v>
      </c>
      <c r="AW17" s="46">
        <f t="shared" si="7"/>
        <v>0</v>
      </c>
      <c r="AX17" s="46">
        <f>O17</f>
        <v>0</v>
      </c>
      <c r="AY17" s="43"/>
    </row>
    <row r="18" spans="1:51" ht="15.75" customHeight="1" x14ac:dyDescent="0.25">
      <c r="A18" s="47"/>
      <c r="B18" s="40"/>
      <c r="C18" s="41"/>
      <c r="D18" s="39"/>
      <c r="E18" s="43"/>
      <c r="F18" s="40"/>
      <c r="G18" s="41"/>
      <c r="H18" s="43"/>
      <c r="I18" s="43"/>
      <c r="J18" s="44">
        <v>0</v>
      </c>
      <c r="K18" s="44">
        <v>0</v>
      </c>
      <c r="L18" s="55">
        <v>0</v>
      </c>
      <c r="M18" s="55">
        <v>0</v>
      </c>
      <c r="N18" s="44">
        <v>0</v>
      </c>
      <c r="O18" s="34">
        <f t="shared" si="0"/>
        <v>0</v>
      </c>
      <c r="P18" s="34">
        <f t="shared" si="0"/>
        <v>0</v>
      </c>
      <c r="Q18" s="43"/>
      <c r="R18" s="43"/>
      <c r="S18" s="43"/>
      <c r="T18" s="43"/>
      <c r="U18" s="48"/>
      <c r="V18" s="41"/>
      <c r="W18" s="41"/>
      <c r="X18" s="50"/>
      <c r="Y18" s="34" t="e">
        <f>P18/AA18</f>
        <v>#DIV/0!</v>
      </c>
      <c r="Z18" s="44" t="e">
        <f t="shared" si="1"/>
        <v>#DIV/0!</v>
      </c>
      <c r="AA18" s="44">
        <f t="shared" si="2"/>
        <v>0</v>
      </c>
      <c r="AB18" s="44">
        <v>0</v>
      </c>
      <c r="AC18" s="44">
        <v>0</v>
      </c>
      <c r="AD18" s="44">
        <v>0</v>
      </c>
      <c r="AE18" s="44"/>
      <c r="AF18" s="44" t="e">
        <f t="shared" si="3"/>
        <v>#DIV/0!</v>
      </c>
      <c r="AG18" s="44"/>
      <c r="AH18" s="44" t="e">
        <f t="shared" si="4"/>
        <v>#DIV/0!</v>
      </c>
      <c r="AI18" s="44" t="e">
        <f t="shared" si="5"/>
        <v>#DIV/0!</v>
      </c>
      <c r="AJ18" s="44" t="e">
        <f t="shared" si="6"/>
        <v>#DIV/0!</v>
      </c>
      <c r="AK18" s="43"/>
      <c r="AL18" s="40"/>
      <c r="AM18" s="40"/>
      <c r="AN18" s="40"/>
      <c r="AO18" s="40"/>
      <c r="AP18" s="40"/>
      <c r="AQ18" s="49"/>
      <c r="AR18" s="41"/>
      <c r="AS18" s="41">
        <v>10</v>
      </c>
      <c r="AT18" s="34">
        <f>(J18*10)/100</f>
        <v>0</v>
      </c>
      <c r="AU18" s="43"/>
      <c r="AV18" s="44">
        <v>0</v>
      </c>
      <c r="AW18" s="46">
        <f t="shared" si="7"/>
        <v>0</v>
      </c>
      <c r="AX18" s="46">
        <f>O18</f>
        <v>0</v>
      </c>
      <c r="AY18" s="43"/>
    </row>
    <row r="19" spans="1:51" ht="15.75" customHeight="1" x14ac:dyDescent="0.25">
      <c r="A19" s="47"/>
      <c r="B19" s="40"/>
      <c r="C19" s="41"/>
      <c r="D19" s="39"/>
      <c r="E19" s="43"/>
      <c r="F19" s="40"/>
      <c r="G19" s="41"/>
      <c r="H19" s="43"/>
      <c r="I19" s="43"/>
      <c r="J19" s="44">
        <v>0</v>
      </c>
      <c r="K19" s="44">
        <v>0</v>
      </c>
      <c r="L19" s="55">
        <v>0</v>
      </c>
      <c r="M19" s="55">
        <v>0</v>
      </c>
      <c r="N19" s="44">
        <v>0</v>
      </c>
      <c r="O19" s="34">
        <f t="shared" si="0"/>
        <v>0</v>
      </c>
      <c r="P19" s="34">
        <f t="shared" si="0"/>
        <v>0</v>
      </c>
      <c r="Q19" s="43"/>
      <c r="R19" s="43"/>
      <c r="S19" s="43"/>
      <c r="T19" s="43"/>
      <c r="U19" s="48"/>
      <c r="V19" s="41"/>
      <c r="W19" s="41"/>
      <c r="X19" s="50"/>
      <c r="Y19" s="34" t="e">
        <f>P19/AA19</f>
        <v>#DIV/0!</v>
      </c>
      <c r="Z19" s="44" t="e">
        <f t="shared" si="1"/>
        <v>#DIV/0!</v>
      </c>
      <c r="AA19" s="44">
        <f t="shared" si="2"/>
        <v>0</v>
      </c>
      <c r="AB19" s="44">
        <v>0</v>
      </c>
      <c r="AC19" s="44">
        <v>0</v>
      </c>
      <c r="AD19" s="44">
        <v>0</v>
      </c>
      <c r="AE19" s="44"/>
      <c r="AF19" s="44" t="e">
        <f t="shared" si="3"/>
        <v>#DIV/0!</v>
      </c>
      <c r="AG19" s="44"/>
      <c r="AH19" s="44" t="e">
        <f t="shared" si="4"/>
        <v>#DIV/0!</v>
      </c>
      <c r="AI19" s="44" t="e">
        <f t="shared" si="5"/>
        <v>#DIV/0!</v>
      </c>
      <c r="AJ19" s="44" t="e">
        <f t="shared" si="6"/>
        <v>#DIV/0!</v>
      </c>
      <c r="AK19" s="43"/>
      <c r="AL19" s="40"/>
      <c r="AM19" s="40"/>
      <c r="AN19" s="40"/>
      <c r="AO19" s="40"/>
      <c r="AP19" s="40"/>
      <c r="AQ19" s="49"/>
      <c r="AR19" s="41"/>
      <c r="AS19" s="41">
        <v>10</v>
      </c>
      <c r="AT19" s="34">
        <f>(J19*10)/100</f>
        <v>0</v>
      </c>
      <c r="AU19" s="43"/>
      <c r="AV19" s="44">
        <v>0</v>
      </c>
      <c r="AW19" s="46">
        <f t="shared" si="7"/>
        <v>0</v>
      </c>
      <c r="AX19" s="46">
        <f>O19</f>
        <v>0</v>
      </c>
      <c r="AY19" s="43"/>
    </row>
    <row r="20" spans="1:51" ht="15.75" customHeight="1" x14ac:dyDescent="0.25">
      <c r="A20" s="47"/>
      <c r="B20" s="40"/>
      <c r="C20" s="41"/>
      <c r="D20" s="39"/>
      <c r="E20" s="43"/>
      <c r="F20" s="40"/>
      <c r="G20" s="41"/>
      <c r="H20" s="43"/>
      <c r="I20" s="43"/>
      <c r="J20" s="44">
        <v>0</v>
      </c>
      <c r="K20" s="44">
        <v>0</v>
      </c>
      <c r="L20" s="55">
        <v>0</v>
      </c>
      <c r="M20" s="55">
        <v>0</v>
      </c>
      <c r="N20" s="44">
        <v>0</v>
      </c>
      <c r="O20" s="34">
        <f t="shared" si="0"/>
        <v>0</v>
      </c>
      <c r="P20" s="34">
        <f t="shared" si="0"/>
        <v>0</v>
      </c>
      <c r="Q20" s="43"/>
      <c r="R20" s="43"/>
      <c r="S20" s="43"/>
      <c r="T20" s="43"/>
      <c r="U20" s="48"/>
      <c r="V20" s="41"/>
      <c r="W20" s="41"/>
      <c r="X20" s="50"/>
      <c r="Y20" s="34" t="e">
        <f>P20/AA20</f>
        <v>#DIV/0!</v>
      </c>
      <c r="Z20" s="44" t="e">
        <f t="shared" si="1"/>
        <v>#DIV/0!</v>
      </c>
      <c r="AA20" s="44">
        <f t="shared" si="2"/>
        <v>0</v>
      </c>
      <c r="AB20" s="44">
        <v>0</v>
      </c>
      <c r="AC20" s="44">
        <v>0</v>
      </c>
      <c r="AD20" s="44">
        <v>0</v>
      </c>
      <c r="AE20" s="44"/>
      <c r="AF20" s="44" t="e">
        <f t="shared" si="3"/>
        <v>#DIV/0!</v>
      </c>
      <c r="AG20" s="44"/>
      <c r="AH20" s="44" t="e">
        <f t="shared" si="4"/>
        <v>#DIV/0!</v>
      </c>
      <c r="AI20" s="44" t="e">
        <f t="shared" si="5"/>
        <v>#DIV/0!</v>
      </c>
      <c r="AJ20" s="44" t="e">
        <f t="shared" si="6"/>
        <v>#DIV/0!</v>
      </c>
      <c r="AK20" s="43"/>
      <c r="AL20" s="40"/>
      <c r="AM20" s="40"/>
      <c r="AN20" s="40"/>
      <c r="AO20" s="40"/>
      <c r="AP20" s="40"/>
      <c r="AQ20" s="49"/>
      <c r="AR20" s="41"/>
      <c r="AS20" s="41">
        <v>10</v>
      </c>
      <c r="AT20" s="34">
        <f>(J20*10)/100</f>
        <v>0</v>
      </c>
      <c r="AU20" s="43"/>
      <c r="AV20" s="44">
        <v>0</v>
      </c>
      <c r="AW20" s="46">
        <f t="shared" si="7"/>
        <v>0</v>
      </c>
      <c r="AX20" s="46">
        <f>O20</f>
        <v>0</v>
      </c>
      <c r="AY20" s="43"/>
    </row>
    <row r="21" spans="1:51" ht="15.75" customHeight="1" x14ac:dyDescent="0.25">
      <c r="A21" s="47"/>
      <c r="B21" s="40"/>
      <c r="C21" s="41"/>
      <c r="D21" s="39"/>
      <c r="E21" s="43"/>
      <c r="F21" s="40"/>
      <c r="G21" s="41"/>
      <c r="H21" s="43"/>
      <c r="I21" s="43"/>
      <c r="J21" s="44">
        <v>0</v>
      </c>
      <c r="K21" s="44">
        <v>0</v>
      </c>
      <c r="L21" s="55">
        <v>0</v>
      </c>
      <c r="M21" s="55">
        <v>0</v>
      </c>
      <c r="N21" s="44">
        <v>0</v>
      </c>
      <c r="O21" s="34">
        <f t="shared" si="0"/>
        <v>0</v>
      </c>
      <c r="P21" s="34">
        <f t="shared" si="0"/>
        <v>0</v>
      </c>
      <c r="Q21" s="43"/>
      <c r="R21" s="43"/>
      <c r="S21" s="43"/>
      <c r="T21" s="43"/>
      <c r="U21" s="48"/>
      <c r="V21" s="41"/>
      <c r="W21" s="41"/>
      <c r="X21" s="50"/>
      <c r="Y21" s="34" t="e">
        <f>P21/AA21</f>
        <v>#DIV/0!</v>
      </c>
      <c r="Z21" s="44" t="e">
        <f t="shared" si="1"/>
        <v>#DIV/0!</v>
      </c>
      <c r="AA21" s="44">
        <f t="shared" si="2"/>
        <v>0</v>
      </c>
      <c r="AB21" s="44">
        <v>0</v>
      </c>
      <c r="AC21" s="44">
        <v>0</v>
      </c>
      <c r="AD21" s="44">
        <v>0</v>
      </c>
      <c r="AE21" s="44"/>
      <c r="AF21" s="44" t="e">
        <f t="shared" si="3"/>
        <v>#DIV/0!</v>
      </c>
      <c r="AG21" s="44"/>
      <c r="AH21" s="44" t="e">
        <f t="shared" si="4"/>
        <v>#DIV/0!</v>
      </c>
      <c r="AI21" s="44" t="e">
        <f t="shared" si="5"/>
        <v>#DIV/0!</v>
      </c>
      <c r="AJ21" s="44" t="e">
        <f t="shared" si="6"/>
        <v>#DIV/0!</v>
      </c>
      <c r="AK21" s="43"/>
      <c r="AL21" s="40"/>
      <c r="AM21" s="40"/>
      <c r="AN21" s="40"/>
      <c r="AO21" s="40"/>
      <c r="AP21" s="40"/>
      <c r="AQ21" s="49"/>
      <c r="AR21" s="41"/>
      <c r="AS21" s="41">
        <v>10</v>
      </c>
      <c r="AT21" s="34">
        <f>(J21*10)/100</f>
        <v>0</v>
      </c>
      <c r="AU21" s="43"/>
      <c r="AV21" s="44">
        <v>0</v>
      </c>
      <c r="AW21" s="46">
        <f t="shared" si="7"/>
        <v>0</v>
      </c>
      <c r="AX21" s="46">
        <f>O21</f>
        <v>0</v>
      </c>
      <c r="AY21" s="43"/>
    </row>
    <row r="22" spans="1:51" ht="15.75" customHeight="1" x14ac:dyDescent="0.25">
      <c r="A22" s="47"/>
      <c r="B22" s="40"/>
      <c r="C22" s="41"/>
      <c r="D22" s="39"/>
      <c r="E22" s="43"/>
      <c r="F22" s="40"/>
      <c r="G22" s="41"/>
      <c r="H22" s="43"/>
      <c r="I22" s="43"/>
      <c r="J22" s="44">
        <v>0</v>
      </c>
      <c r="K22" s="44">
        <v>0</v>
      </c>
      <c r="L22" s="55">
        <v>0</v>
      </c>
      <c r="M22" s="55">
        <v>0</v>
      </c>
      <c r="N22" s="44">
        <v>0</v>
      </c>
      <c r="O22" s="34">
        <f t="shared" ref="O22:P37" si="8">N22</f>
        <v>0</v>
      </c>
      <c r="P22" s="34">
        <f t="shared" si="8"/>
        <v>0</v>
      </c>
      <c r="Q22" s="43"/>
      <c r="R22" s="43"/>
      <c r="S22" s="43"/>
      <c r="T22" s="43"/>
      <c r="U22" s="48"/>
      <c r="V22" s="41"/>
      <c r="W22" s="41"/>
      <c r="X22" s="50"/>
      <c r="Y22" s="34" t="e">
        <f>P22/AA22</f>
        <v>#DIV/0!</v>
      </c>
      <c r="Z22" s="44" t="e">
        <f t="shared" si="1"/>
        <v>#DIV/0!</v>
      </c>
      <c r="AA22" s="44">
        <f t="shared" si="2"/>
        <v>0</v>
      </c>
      <c r="AB22" s="44">
        <v>0</v>
      </c>
      <c r="AC22" s="44">
        <v>0</v>
      </c>
      <c r="AD22" s="44">
        <v>0</v>
      </c>
      <c r="AE22" s="44"/>
      <c r="AF22" s="44" t="e">
        <f t="shared" si="3"/>
        <v>#DIV/0!</v>
      </c>
      <c r="AG22" s="44"/>
      <c r="AH22" s="44" t="e">
        <f t="shared" si="4"/>
        <v>#DIV/0!</v>
      </c>
      <c r="AI22" s="44" t="e">
        <f t="shared" si="5"/>
        <v>#DIV/0!</v>
      </c>
      <c r="AJ22" s="44" t="e">
        <f t="shared" si="6"/>
        <v>#DIV/0!</v>
      </c>
      <c r="AK22" s="43"/>
      <c r="AL22" s="40"/>
      <c r="AM22" s="40"/>
      <c r="AN22" s="40"/>
      <c r="AO22" s="40"/>
      <c r="AP22" s="40"/>
      <c r="AQ22" s="49"/>
      <c r="AR22" s="41"/>
      <c r="AS22" s="41">
        <v>10</v>
      </c>
      <c r="AT22" s="34">
        <f>(J22*10)/100</f>
        <v>0</v>
      </c>
      <c r="AU22" s="43"/>
      <c r="AV22" s="44">
        <v>0</v>
      </c>
      <c r="AW22" s="46">
        <f t="shared" si="7"/>
        <v>0</v>
      </c>
      <c r="AX22" s="46">
        <f>O22</f>
        <v>0</v>
      </c>
      <c r="AY22" s="43"/>
    </row>
    <row r="23" spans="1:51" ht="15.75" customHeight="1" x14ac:dyDescent="0.25">
      <c r="A23" s="47"/>
      <c r="B23" s="40"/>
      <c r="C23" s="41"/>
      <c r="D23" s="39"/>
      <c r="E23" s="43"/>
      <c r="F23" s="40"/>
      <c r="G23" s="41"/>
      <c r="H23" s="43"/>
      <c r="I23" s="43"/>
      <c r="J23" s="44">
        <v>0</v>
      </c>
      <c r="K23" s="44">
        <v>0</v>
      </c>
      <c r="L23" s="55">
        <v>0</v>
      </c>
      <c r="M23" s="55">
        <v>0</v>
      </c>
      <c r="N23" s="44">
        <v>0</v>
      </c>
      <c r="O23" s="34">
        <f t="shared" si="8"/>
        <v>0</v>
      </c>
      <c r="P23" s="34">
        <f t="shared" si="8"/>
        <v>0</v>
      </c>
      <c r="Q23" s="43"/>
      <c r="R23" s="43"/>
      <c r="S23" s="43"/>
      <c r="T23" s="43"/>
      <c r="U23" s="48"/>
      <c r="V23" s="41"/>
      <c r="W23" s="41"/>
      <c r="X23" s="50"/>
      <c r="Y23" s="34" t="e">
        <f>P23/AA23</f>
        <v>#DIV/0!</v>
      </c>
      <c r="Z23" s="44" t="e">
        <f t="shared" si="1"/>
        <v>#DIV/0!</v>
      </c>
      <c r="AA23" s="44">
        <f t="shared" si="2"/>
        <v>0</v>
      </c>
      <c r="AB23" s="44">
        <v>0</v>
      </c>
      <c r="AC23" s="44">
        <v>0</v>
      </c>
      <c r="AD23" s="44">
        <v>0</v>
      </c>
      <c r="AE23" s="44"/>
      <c r="AF23" s="44" t="e">
        <f t="shared" si="3"/>
        <v>#DIV/0!</v>
      </c>
      <c r="AG23" s="44"/>
      <c r="AH23" s="44" t="e">
        <f t="shared" si="4"/>
        <v>#DIV/0!</v>
      </c>
      <c r="AI23" s="44" t="e">
        <f t="shared" si="5"/>
        <v>#DIV/0!</v>
      </c>
      <c r="AJ23" s="44" t="e">
        <f t="shared" si="6"/>
        <v>#DIV/0!</v>
      </c>
      <c r="AK23" s="43"/>
      <c r="AL23" s="40"/>
      <c r="AM23" s="40"/>
      <c r="AN23" s="40"/>
      <c r="AO23" s="40"/>
      <c r="AP23" s="40"/>
      <c r="AQ23" s="49"/>
      <c r="AR23" s="41"/>
      <c r="AS23" s="41">
        <v>10</v>
      </c>
      <c r="AT23" s="34">
        <f>(J23*10)/100</f>
        <v>0</v>
      </c>
      <c r="AU23" s="43"/>
      <c r="AV23" s="44">
        <v>0</v>
      </c>
      <c r="AW23" s="46">
        <f t="shared" si="7"/>
        <v>0</v>
      </c>
      <c r="AX23" s="46">
        <f>O23</f>
        <v>0</v>
      </c>
      <c r="AY23" s="43"/>
    </row>
    <row r="24" spans="1:51" ht="15.75" customHeight="1" x14ac:dyDescent="0.25">
      <c r="A24" s="47"/>
      <c r="B24" s="40"/>
      <c r="C24" s="41"/>
      <c r="D24" s="39"/>
      <c r="E24" s="43"/>
      <c r="F24" s="40"/>
      <c r="G24" s="41"/>
      <c r="H24" s="43"/>
      <c r="I24" s="43"/>
      <c r="J24" s="44">
        <v>0</v>
      </c>
      <c r="K24" s="44">
        <v>0</v>
      </c>
      <c r="L24" s="55">
        <v>0</v>
      </c>
      <c r="M24" s="55">
        <v>0</v>
      </c>
      <c r="N24" s="44">
        <v>0</v>
      </c>
      <c r="O24" s="34">
        <f t="shared" si="8"/>
        <v>0</v>
      </c>
      <c r="P24" s="34">
        <f t="shared" si="8"/>
        <v>0</v>
      </c>
      <c r="Q24" s="43"/>
      <c r="R24" s="43"/>
      <c r="S24" s="43"/>
      <c r="T24" s="43"/>
      <c r="U24" s="48"/>
      <c r="V24" s="41"/>
      <c r="W24" s="41"/>
      <c r="X24" s="50"/>
      <c r="Y24" s="34" t="e">
        <f>P24/AA24</f>
        <v>#DIV/0!</v>
      </c>
      <c r="Z24" s="44" t="e">
        <f t="shared" si="1"/>
        <v>#DIV/0!</v>
      </c>
      <c r="AA24" s="44">
        <f t="shared" si="2"/>
        <v>0</v>
      </c>
      <c r="AB24" s="44">
        <v>0</v>
      </c>
      <c r="AC24" s="44">
        <v>0</v>
      </c>
      <c r="AD24" s="44">
        <v>0</v>
      </c>
      <c r="AE24" s="44"/>
      <c r="AF24" s="44" t="e">
        <f t="shared" si="3"/>
        <v>#DIV/0!</v>
      </c>
      <c r="AG24" s="44"/>
      <c r="AH24" s="44" t="e">
        <f t="shared" si="4"/>
        <v>#DIV/0!</v>
      </c>
      <c r="AI24" s="44" t="e">
        <f t="shared" si="5"/>
        <v>#DIV/0!</v>
      </c>
      <c r="AJ24" s="44" t="e">
        <f t="shared" si="6"/>
        <v>#DIV/0!</v>
      </c>
      <c r="AK24" s="43"/>
      <c r="AL24" s="40"/>
      <c r="AM24" s="40"/>
      <c r="AN24" s="40"/>
      <c r="AO24" s="40"/>
      <c r="AP24" s="40"/>
      <c r="AQ24" s="49"/>
      <c r="AR24" s="41"/>
      <c r="AS24" s="41">
        <v>10</v>
      </c>
      <c r="AT24" s="34">
        <f>(J24*10)/100</f>
        <v>0</v>
      </c>
      <c r="AU24" s="43"/>
      <c r="AV24" s="44">
        <v>0</v>
      </c>
      <c r="AW24" s="46">
        <f t="shared" si="7"/>
        <v>0</v>
      </c>
      <c r="AX24" s="46">
        <f>O24</f>
        <v>0</v>
      </c>
      <c r="AY24" s="43"/>
    </row>
    <row r="25" spans="1:51" ht="15.75" customHeight="1" x14ac:dyDescent="0.25">
      <c r="A25" s="47"/>
      <c r="B25" s="40"/>
      <c r="C25" s="41"/>
      <c r="D25" s="39"/>
      <c r="E25" s="43"/>
      <c r="F25" s="40"/>
      <c r="G25" s="41"/>
      <c r="H25" s="43"/>
      <c r="I25" s="43"/>
      <c r="J25" s="44">
        <v>0</v>
      </c>
      <c r="K25" s="44">
        <v>0</v>
      </c>
      <c r="L25" s="55">
        <v>0</v>
      </c>
      <c r="M25" s="55">
        <v>0</v>
      </c>
      <c r="N25" s="44">
        <v>0</v>
      </c>
      <c r="O25" s="34">
        <f t="shared" si="8"/>
        <v>0</v>
      </c>
      <c r="P25" s="34">
        <f t="shared" si="8"/>
        <v>0</v>
      </c>
      <c r="Q25" s="43"/>
      <c r="R25" s="43"/>
      <c r="S25" s="43"/>
      <c r="T25" s="43"/>
      <c r="U25" s="48"/>
      <c r="V25" s="41"/>
      <c r="W25" s="41"/>
      <c r="X25" s="50"/>
      <c r="Y25" s="34" t="e">
        <f>P25/AA25</f>
        <v>#DIV/0!</v>
      </c>
      <c r="Z25" s="44" t="e">
        <f t="shared" si="1"/>
        <v>#DIV/0!</v>
      </c>
      <c r="AA25" s="44">
        <f t="shared" si="2"/>
        <v>0</v>
      </c>
      <c r="AB25" s="44">
        <v>0</v>
      </c>
      <c r="AC25" s="44">
        <v>0</v>
      </c>
      <c r="AD25" s="44">
        <v>0</v>
      </c>
      <c r="AE25" s="44"/>
      <c r="AF25" s="44" t="e">
        <f t="shared" si="3"/>
        <v>#DIV/0!</v>
      </c>
      <c r="AG25" s="44"/>
      <c r="AH25" s="44" t="e">
        <f t="shared" si="4"/>
        <v>#DIV/0!</v>
      </c>
      <c r="AI25" s="44" t="e">
        <f t="shared" si="5"/>
        <v>#DIV/0!</v>
      </c>
      <c r="AJ25" s="44" t="e">
        <f t="shared" si="6"/>
        <v>#DIV/0!</v>
      </c>
      <c r="AK25" s="43"/>
      <c r="AL25" s="40"/>
      <c r="AM25" s="40"/>
      <c r="AN25" s="40"/>
      <c r="AO25" s="40"/>
      <c r="AP25" s="40"/>
      <c r="AQ25" s="49"/>
      <c r="AR25" s="41"/>
      <c r="AS25" s="41">
        <v>10</v>
      </c>
      <c r="AT25" s="34">
        <f>(J25*10)/100</f>
        <v>0</v>
      </c>
      <c r="AU25" s="43"/>
      <c r="AV25" s="44">
        <v>0</v>
      </c>
      <c r="AW25" s="46">
        <f t="shared" si="7"/>
        <v>0</v>
      </c>
      <c r="AX25" s="46">
        <f>O25</f>
        <v>0</v>
      </c>
      <c r="AY25" s="43"/>
    </row>
    <row r="26" spans="1:51" ht="15.75" customHeight="1" x14ac:dyDescent="0.25">
      <c r="A26" s="47"/>
      <c r="B26" s="40"/>
      <c r="C26" s="41"/>
      <c r="D26" s="39"/>
      <c r="E26" s="43"/>
      <c r="F26" s="40"/>
      <c r="G26" s="41"/>
      <c r="H26" s="43"/>
      <c r="I26" s="43"/>
      <c r="J26" s="44">
        <v>0</v>
      </c>
      <c r="K26" s="44">
        <v>0</v>
      </c>
      <c r="L26" s="55">
        <v>0</v>
      </c>
      <c r="M26" s="55">
        <v>0</v>
      </c>
      <c r="N26" s="44">
        <v>0</v>
      </c>
      <c r="O26" s="34">
        <f t="shared" si="8"/>
        <v>0</v>
      </c>
      <c r="P26" s="34">
        <f t="shared" si="8"/>
        <v>0</v>
      </c>
      <c r="Q26" s="43"/>
      <c r="R26" s="43"/>
      <c r="S26" s="43"/>
      <c r="T26" s="43"/>
      <c r="U26" s="48"/>
      <c r="V26" s="41"/>
      <c r="W26" s="41"/>
      <c r="X26" s="50"/>
      <c r="Y26" s="34" t="e">
        <f>P26/AA26</f>
        <v>#DIV/0!</v>
      </c>
      <c r="Z26" s="44" t="e">
        <f t="shared" si="1"/>
        <v>#DIV/0!</v>
      </c>
      <c r="AA26" s="44">
        <f t="shared" si="2"/>
        <v>0</v>
      </c>
      <c r="AB26" s="44">
        <v>0</v>
      </c>
      <c r="AC26" s="44">
        <v>0</v>
      </c>
      <c r="AD26" s="44">
        <v>0</v>
      </c>
      <c r="AE26" s="44"/>
      <c r="AF26" s="44" t="e">
        <f t="shared" si="3"/>
        <v>#DIV/0!</v>
      </c>
      <c r="AG26" s="44"/>
      <c r="AH26" s="44" t="e">
        <f t="shared" si="4"/>
        <v>#DIV/0!</v>
      </c>
      <c r="AI26" s="44" t="e">
        <f t="shared" si="5"/>
        <v>#DIV/0!</v>
      </c>
      <c r="AJ26" s="44" t="e">
        <f t="shared" si="6"/>
        <v>#DIV/0!</v>
      </c>
      <c r="AK26" s="43"/>
      <c r="AL26" s="40"/>
      <c r="AM26" s="40"/>
      <c r="AN26" s="40"/>
      <c r="AO26" s="40"/>
      <c r="AP26" s="40"/>
      <c r="AQ26" s="49"/>
      <c r="AR26" s="41"/>
      <c r="AS26" s="41">
        <v>10</v>
      </c>
      <c r="AT26" s="34">
        <f>(J26*10)/100</f>
        <v>0</v>
      </c>
      <c r="AU26" s="43"/>
      <c r="AV26" s="44">
        <v>0</v>
      </c>
      <c r="AW26" s="46">
        <f t="shared" si="7"/>
        <v>0</v>
      </c>
      <c r="AX26" s="46">
        <f>O26</f>
        <v>0</v>
      </c>
      <c r="AY26" s="43"/>
    </row>
    <row r="27" spans="1:51" ht="15.75" customHeight="1" x14ac:dyDescent="0.25">
      <c r="A27" s="47"/>
      <c r="B27" s="40"/>
      <c r="C27" s="41"/>
      <c r="D27" s="39"/>
      <c r="E27" s="43"/>
      <c r="F27" s="40"/>
      <c r="G27" s="41"/>
      <c r="H27" s="43"/>
      <c r="I27" s="43"/>
      <c r="J27" s="44">
        <v>0</v>
      </c>
      <c r="K27" s="44">
        <v>0</v>
      </c>
      <c r="L27" s="55">
        <v>0</v>
      </c>
      <c r="M27" s="55">
        <v>0</v>
      </c>
      <c r="N27" s="44">
        <v>0</v>
      </c>
      <c r="O27" s="34">
        <f t="shared" si="8"/>
        <v>0</v>
      </c>
      <c r="P27" s="34">
        <f t="shared" si="8"/>
        <v>0</v>
      </c>
      <c r="Q27" s="43"/>
      <c r="R27" s="43"/>
      <c r="S27" s="43"/>
      <c r="T27" s="43"/>
      <c r="U27" s="48"/>
      <c r="V27" s="41"/>
      <c r="W27" s="41"/>
      <c r="X27" s="50"/>
      <c r="Y27" s="34" t="e">
        <f>P27/AA27</f>
        <v>#DIV/0!</v>
      </c>
      <c r="Z27" s="44" t="e">
        <f t="shared" si="1"/>
        <v>#DIV/0!</v>
      </c>
      <c r="AA27" s="44">
        <f t="shared" si="2"/>
        <v>0</v>
      </c>
      <c r="AB27" s="44">
        <v>0</v>
      </c>
      <c r="AC27" s="44">
        <v>0</v>
      </c>
      <c r="AD27" s="44">
        <v>0</v>
      </c>
      <c r="AE27" s="44"/>
      <c r="AF27" s="44" t="e">
        <f t="shared" si="3"/>
        <v>#DIV/0!</v>
      </c>
      <c r="AG27" s="44"/>
      <c r="AH27" s="44" t="e">
        <f t="shared" si="4"/>
        <v>#DIV/0!</v>
      </c>
      <c r="AI27" s="44" t="e">
        <f t="shared" si="5"/>
        <v>#DIV/0!</v>
      </c>
      <c r="AJ27" s="44" t="e">
        <f t="shared" si="6"/>
        <v>#DIV/0!</v>
      </c>
      <c r="AK27" s="43"/>
      <c r="AL27" s="40"/>
      <c r="AM27" s="40"/>
      <c r="AN27" s="40"/>
      <c r="AO27" s="40"/>
      <c r="AP27" s="40"/>
      <c r="AQ27" s="49"/>
      <c r="AR27" s="41"/>
      <c r="AS27" s="41">
        <v>10</v>
      </c>
      <c r="AT27" s="34">
        <f>(J27*10)/100</f>
        <v>0</v>
      </c>
      <c r="AU27" s="43"/>
      <c r="AV27" s="44">
        <v>0</v>
      </c>
      <c r="AW27" s="46">
        <f t="shared" si="7"/>
        <v>0</v>
      </c>
      <c r="AX27" s="46">
        <f>O27</f>
        <v>0</v>
      </c>
      <c r="AY27" s="43"/>
    </row>
    <row r="28" spans="1:51" ht="15.75" customHeight="1" x14ac:dyDescent="0.25">
      <c r="A28" s="47"/>
      <c r="B28" s="40"/>
      <c r="C28" s="41"/>
      <c r="D28" s="39"/>
      <c r="E28" s="43"/>
      <c r="F28" s="40"/>
      <c r="G28" s="41"/>
      <c r="H28" s="43"/>
      <c r="I28" s="43"/>
      <c r="J28" s="44">
        <v>0</v>
      </c>
      <c r="K28" s="44">
        <v>0</v>
      </c>
      <c r="L28" s="55">
        <v>0</v>
      </c>
      <c r="M28" s="55">
        <v>0</v>
      </c>
      <c r="N28" s="44">
        <v>0</v>
      </c>
      <c r="O28" s="34">
        <f t="shared" si="8"/>
        <v>0</v>
      </c>
      <c r="P28" s="34">
        <f t="shared" si="8"/>
        <v>0</v>
      </c>
      <c r="Q28" s="43"/>
      <c r="R28" s="43"/>
      <c r="S28" s="43"/>
      <c r="T28" s="43"/>
      <c r="U28" s="48"/>
      <c r="V28" s="41"/>
      <c r="W28" s="41"/>
      <c r="X28" s="50"/>
      <c r="Y28" s="34" t="e">
        <f>P28/AA28</f>
        <v>#DIV/0!</v>
      </c>
      <c r="Z28" s="44" t="e">
        <f t="shared" si="1"/>
        <v>#DIV/0!</v>
      </c>
      <c r="AA28" s="44">
        <f t="shared" si="2"/>
        <v>0</v>
      </c>
      <c r="AB28" s="44">
        <v>0</v>
      </c>
      <c r="AC28" s="44">
        <v>0</v>
      </c>
      <c r="AD28" s="44">
        <v>0</v>
      </c>
      <c r="AE28" s="44"/>
      <c r="AF28" s="44" t="e">
        <f t="shared" si="3"/>
        <v>#DIV/0!</v>
      </c>
      <c r="AG28" s="44"/>
      <c r="AH28" s="44" t="e">
        <f t="shared" si="4"/>
        <v>#DIV/0!</v>
      </c>
      <c r="AI28" s="44" t="e">
        <f t="shared" si="5"/>
        <v>#DIV/0!</v>
      </c>
      <c r="AJ28" s="44" t="e">
        <f t="shared" si="6"/>
        <v>#DIV/0!</v>
      </c>
      <c r="AK28" s="43"/>
      <c r="AL28" s="40"/>
      <c r="AM28" s="40"/>
      <c r="AN28" s="40"/>
      <c r="AO28" s="40"/>
      <c r="AP28" s="40"/>
      <c r="AQ28" s="49"/>
      <c r="AR28" s="41"/>
      <c r="AS28" s="41">
        <v>10</v>
      </c>
      <c r="AT28" s="34">
        <f>(J28*10)/100</f>
        <v>0</v>
      </c>
      <c r="AU28" s="43"/>
      <c r="AV28" s="44">
        <v>0</v>
      </c>
      <c r="AW28" s="46">
        <f t="shared" si="7"/>
        <v>0</v>
      </c>
      <c r="AX28" s="46">
        <f>O28</f>
        <v>0</v>
      </c>
      <c r="AY28" s="43"/>
    </row>
    <row r="29" spans="1:51" ht="15.75" customHeight="1" x14ac:dyDescent="0.25">
      <c r="A29" s="47"/>
      <c r="B29" s="40"/>
      <c r="C29" s="41"/>
      <c r="D29" s="39"/>
      <c r="E29" s="43"/>
      <c r="F29" s="40"/>
      <c r="G29" s="41"/>
      <c r="H29" s="43"/>
      <c r="I29" s="43"/>
      <c r="J29" s="44">
        <v>0</v>
      </c>
      <c r="K29" s="44">
        <v>0</v>
      </c>
      <c r="L29" s="55">
        <v>0</v>
      </c>
      <c r="M29" s="55">
        <v>0</v>
      </c>
      <c r="N29" s="44">
        <v>0</v>
      </c>
      <c r="O29" s="34">
        <f t="shared" si="8"/>
        <v>0</v>
      </c>
      <c r="P29" s="34">
        <f t="shared" si="8"/>
        <v>0</v>
      </c>
      <c r="Q29" s="43"/>
      <c r="R29" s="43"/>
      <c r="S29" s="43"/>
      <c r="T29" s="43"/>
      <c r="U29" s="48"/>
      <c r="V29" s="41"/>
      <c r="W29" s="41"/>
      <c r="X29" s="50"/>
      <c r="Y29" s="34" t="e">
        <f>P29/AA29</f>
        <v>#DIV/0!</v>
      </c>
      <c r="Z29" s="44" t="e">
        <f t="shared" si="1"/>
        <v>#DIV/0!</v>
      </c>
      <c r="AA29" s="44">
        <f t="shared" si="2"/>
        <v>0</v>
      </c>
      <c r="AB29" s="44">
        <v>0</v>
      </c>
      <c r="AC29" s="44">
        <v>0</v>
      </c>
      <c r="AD29" s="44">
        <v>0</v>
      </c>
      <c r="AE29" s="44"/>
      <c r="AF29" s="44" t="e">
        <f t="shared" si="3"/>
        <v>#DIV/0!</v>
      </c>
      <c r="AG29" s="44"/>
      <c r="AH29" s="44" t="e">
        <f t="shared" si="4"/>
        <v>#DIV/0!</v>
      </c>
      <c r="AI29" s="44" t="e">
        <f t="shared" si="5"/>
        <v>#DIV/0!</v>
      </c>
      <c r="AJ29" s="44" t="e">
        <f t="shared" si="6"/>
        <v>#DIV/0!</v>
      </c>
      <c r="AK29" s="43"/>
      <c r="AL29" s="40"/>
      <c r="AM29" s="40"/>
      <c r="AN29" s="40"/>
      <c r="AO29" s="40"/>
      <c r="AP29" s="40"/>
      <c r="AQ29" s="49"/>
      <c r="AR29" s="41"/>
      <c r="AS29" s="41">
        <v>10</v>
      </c>
      <c r="AT29" s="34">
        <f>(J29*10)/100</f>
        <v>0</v>
      </c>
      <c r="AU29" s="43"/>
      <c r="AV29" s="44">
        <v>0</v>
      </c>
      <c r="AW29" s="46">
        <f t="shared" si="7"/>
        <v>0</v>
      </c>
      <c r="AX29" s="46">
        <f>O29</f>
        <v>0</v>
      </c>
      <c r="AY29" s="43"/>
    </row>
    <row r="30" spans="1:51" ht="15.75" customHeight="1" x14ac:dyDescent="0.25">
      <c r="A30" s="47"/>
      <c r="B30" s="40"/>
      <c r="C30" s="41"/>
      <c r="D30" s="39"/>
      <c r="E30" s="43"/>
      <c r="F30" s="40"/>
      <c r="G30" s="41"/>
      <c r="H30" s="43"/>
      <c r="I30" s="43"/>
      <c r="J30" s="44">
        <v>0</v>
      </c>
      <c r="K30" s="44">
        <v>0</v>
      </c>
      <c r="L30" s="55">
        <v>0</v>
      </c>
      <c r="M30" s="55">
        <v>0</v>
      </c>
      <c r="N30" s="44">
        <v>0</v>
      </c>
      <c r="O30" s="34">
        <f t="shared" si="8"/>
        <v>0</v>
      </c>
      <c r="P30" s="34">
        <f t="shared" si="8"/>
        <v>0</v>
      </c>
      <c r="Q30" s="43"/>
      <c r="R30" s="43"/>
      <c r="S30" s="43"/>
      <c r="T30" s="43"/>
      <c r="U30" s="48"/>
      <c r="V30" s="41"/>
      <c r="W30" s="41"/>
      <c r="X30" s="50"/>
      <c r="Y30" s="34" t="e">
        <f>P30/AA30</f>
        <v>#DIV/0!</v>
      </c>
      <c r="Z30" s="44" t="e">
        <f t="shared" si="1"/>
        <v>#DIV/0!</v>
      </c>
      <c r="AA30" s="44">
        <f t="shared" si="2"/>
        <v>0</v>
      </c>
      <c r="AB30" s="44">
        <v>0</v>
      </c>
      <c r="AC30" s="44">
        <v>0</v>
      </c>
      <c r="AD30" s="44">
        <v>0</v>
      </c>
      <c r="AE30" s="44"/>
      <c r="AF30" s="44" t="e">
        <f t="shared" si="3"/>
        <v>#DIV/0!</v>
      </c>
      <c r="AG30" s="44"/>
      <c r="AH30" s="44" t="e">
        <f t="shared" si="4"/>
        <v>#DIV/0!</v>
      </c>
      <c r="AI30" s="44" t="e">
        <f t="shared" si="5"/>
        <v>#DIV/0!</v>
      </c>
      <c r="AJ30" s="44" t="e">
        <f t="shared" si="6"/>
        <v>#DIV/0!</v>
      </c>
      <c r="AK30" s="43"/>
      <c r="AL30" s="40"/>
      <c r="AM30" s="40"/>
      <c r="AN30" s="40"/>
      <c r="AO30" s="40"/>
      <c r="AP30" s="40"/>
      <c r="AQ30" s="49"/>
      <c r="AR30" s="41"/>
      <c r="AS30" s="41">
        <v>10</v>
      </c>
      <c r="AT30" s="34">
        <f>(J30*10)/100</f>
        <v>0</v>
      </c>
      <c r="AU30" s="43"/>
      <c r="AV30" s="44">
        <v>0</v>
      </c>
      <c r="AW30" s="46">
        <f t="shared" si="7"/>
        <v>0</v>
      </c>
      <c r="AX30" s="46">
        <f>O30</f>
        <v>0</v>
      </c>
      <c r="AY30" s="43"/>
    </row>
    <row r="31" spans="1:51" ht="15.75" customHeight="1" x14ac:dyDescent="0.25">
      <c r="A31" s="47"/>
      <c r="B31" s="40"/>
      <c r="C31" s="41"/>
      <c r="D31" s="39"/>
      <c r="E31" s="43"/>
      <c r="F31" s="40"/>
      <c r="G31" s="41"/>
      <c r="H31" s="43"/>
      <c r="I31" s="43"/>
      <c r="J31" s="44">
        <v>0</v>
      </c>
      <c r="K31" s="44">
        <v>0</v>
      </c>
      <c r="L31" s="55">
        <v>0</v>
      </c>
      <c r="M31" s="55">
        <v>0</v>
      </c>
      <c r="N31" s="44">
        <v>0</v>
      </c>
      <c r="O31" s="34">
        <f t="shared" si="8"/>
        <v>0</v>
      </c>
      <c r="P31" s="34">
        <f t="shared" si="8"/>
        <v>0</v>
      </c>
      <c r="Q31" s="43"/>
      <c r="R31" s="43"/>
      <c r="S31" s="43"/>
      <c r="T31" s="43"/>
      <c r="U31" s="48"/>
      <c r="V31" s="41"/>
      <c r="W31" s="41"/>
      <c r="X31" s="50"/>
      <c r="Y31" s="34" t="e">
        <f>P31/AA31</f>
        <v>#DIV/0!</v>
      </c>
      <c r="Z31" s="44" t="e">
        <f t="shared" si="1"/>
        <v>#DIV/0!</v>
      </c>
      <c r="AA31" s="44">
        <f t="shared" si="2"/>
        <v>0</v>
      </c>
      <c r="AB31" s="44">
        <v>0</v>
      </c>
      <c r="AC31" s="44">
        <v>0</v>
      </c>
      <c r="AD31" s="44">
        <v>0</v>
      </c>
      <c r="AE31" s="44"/>
      <c r="AF31" s="44" t="e">
        <f t="shared" si="3"/>
        <v>#DIV/0!</v>
      </c>
      <c r="AG31" s="44"/>
      <c r="AH31" s="44" t="e">
        <f t="shared" si="4"/>
        <v>#DIV/0!</v>
      </c>
      <c r="AI31" s="44" t="e">
        <f t="shared" si="5"/>
        <v>#DIV/0!</v>
      </c>
      <c r="AJ31" s="44" t="e">
        <f t="shared" si="6"/>
        <v>#DIV/0!</v>
      </c>
      <c r="AK31" s="43"/>
      <c r="AL31" s="40"/>
      <c r="AM31" s="40"/>
      <c r="AN31" s="40"/>
      <c r="AO31" s="40"/>
      <c r="AP31" s="40"/>
      <c r="AQ31" s="49"/>
      <c r="AR31" s="41"/>
      <c r="AS31" s="41">
        <v>10</v>
      </c>
      <c r="AT31" s="34">
        <f>(J31*10)/100</f>
        <v>0</v>
      </c>
      <c r="AU31" s="43"/>
      <c r="AV31" s="44">
        <v>0</v>
      </c>
      <c r="AW31" s="46">
        <f t="shared" si="7"/>
        <v>0</v>
      </c>
      <c r="AX31" s="46">
        <f>O31</f>
        <v>0</v>
      </c>
      <c r="AY31" s="43"/>
    </row>
    <row r="32" spans="1:51" ht="15.75" customHeight="1" x14ac:dyDescent="0.25">
      <c r="A32" s="47"/>
      <c r="B32" s="40"/>
      <c r="C32" s="41"/>
      <c r="D32" s="39"/>
      <c r="E32" s="43"/>
      <c r="F32" s="40"/>
      <c r="G32" s="41"/>
      <c r="H32" s="43"/>
      <c r="I32" s="43"/>
      <c r="J32" s="44">
        <v>0</v>
      </c>
      <c r="K32" s="44">
        <v>0</v>
      </c>
      <c r="L32" s="55">
        <v>0</v>
      </c>
      <c r="M32" s="55">
        <v>0</v>
      </c>
      <c r="N32" s="44">
        <v>0</v>
      </c>
      <c r="O32" s="34">
        <f t="shared" si="8"/>
        <v>0</v>
      </c>
      <c r="P32" s="34">
        <f t="shared" si="8"/>
        <v>0</v>
      </c>
      <c r="Q32" s="43"/>
      <c r="R32" s="43"/>
      <c r="S32" s="43"/>
      <c r="T32" s="43"/>
      <c r="U32" s="48"/>
      <c r="V32" s="41"/>
      <c r="W32" s="41"/>
      <c r="X32" s="50"/>
      <c r="Y32" s="34" t="e">
        <f>P32/AA32</f>
        <v>#DIV/0!</v>
      </c>
      <c r="Z32" s="44" t="e">
        <f t="shared" si="1"/>
        <v>#DIV/0!</v>
      </c>
      <c r="AA32" s="44">
        <f t="shared" si="2"/>
        <v>0</v>
      </c>
      <c r="AB32" s="44">
        <v>0</v>
      </c>
      <c r="AC32" s="44">
        <v>0</v>
      </c>
      <c r="AD32" s="44">
        <v>0</v>
      </c>
      <c r="AE32" s="44"/>
      <c r="AF32" s="44" t="e">
        <f t="shared" si="3"/>
        <v>#DIV/0!</v>
      </c>
      <c r="AG32" s="44"/>
      <c r="AH32" s="44" t="e">
        <f t="shared" si="4"/>
        <v>#DIV/0!</v>
      </c>
      <c r="AI32" s="44" t="e">
        <f t="shared" si="5"/>
        <v>#DIV/0!</v>
      </c>
      <c r="AJ32" s="44" t="e">
        <f t="shared" si="6"/>
        <v>#DIV/0!</v>
      </c>
      <c r="AK32" s="43"/>
      <c r="AL32" s="40"/>
      <c r="AM32" s="40"/>
      <c r="AN32" s="40"/>
      <c r="AO32" s="40"/>
      <c r="AP32" s="40"/>
      <c r="AQ32" s="49"/>
      <c r="AR32" s="41"/>
      <c r="AS32" s="41">
        <v>10</v>
      </c>
      <c r="AT32" s="34">
        <f>(J32*10)/100</f>
        <v>0</v>
      </c>
      <c r="AU32" s="43"/>
      <c r="AV32" s="44">
        <v>0</v>
      </c>
      <c r="AW32" s="46">
        <f t="shared" si="7"/>
        <v>0</v>
      </c>
      <c r="AX32" s="46">
        <f>O32</f>
        <v>0</v>
      </c>
      <c r="AY32" s="43"/>
    </row>
    <row r="33" spans="1:51" ht="15.75" customHeight="1" x14ac:dyDescent="0.25">
      <c r="A33" s="47"/>
      <c r="B33" s="40"/>
      <c r="C33" s="41"/>
      <c r="D33" s="39"/>
      <c r="E33" s="43"/>
      <c r="F33" s="40"/>
      <c r="G33" s="41"/>
      <c r="H33" s="43"/>
      <c r="I33" s="43"/>
      <c r="J33" s="44">
        <v>0</v>
      </c>
      <c r="K33" s="44">
        <v>0</v>
      </c>
      <c r="L33" s="55">
        <v>0</v>
      </c>
      <c r="M33" s="55">
        <v>0</v>
      </c>
      <c r="N33" s="44">
        <v>0</v>
      </c>
      <c r="O33" s="34">
        <f t="shared" si="8"/>
        <v>0</v>
      </c>
      <c r="P33" s="34">
        <f t="shared" si="8"/>
        <v>0</v>
      </c>
      <c r="Q33" s="43"/>
      <c r="R33" s="43"/>
      <c r="S33" s="43"/>
      <c r="T33" s="43"/>
      <c r="U33" s="48"/>
      <c r="V33" s="41"/>
      <c r="W33" s="41"/>
      <c r="X33" s="50"/>
      <c r="Y33" s="34" t="e">
        <f>P33/AA33</f>
        <v>#DIV/0!</v>
      </c>
      <c r="Z33" s="44" t="e">
        <f t="shared" si="1"/>
        <v>#DIV/0!</v>
      </c>
      <c r="AA33" s="44">
        <f t="shared" si="2"/>
        <v>0</v>
      </c>
      <c r="AB33" s="44">
        <v>0</v>
      </c>
      <c r="AC33" s="44">
        <v>0</v>
      </c>
      <c r="AD33" s="44">
        <v>0</v>
      </c>
      <c r="AE33" s="44"/>
      <c r="AF33" s="44" t="e">
        <f t="shared" si="3"/>
        <v>#DIV/0!</v>
      </c>
      <c r="AG33" s="44"/>
      <c r="AH33" s="44" t="e">
        <f t="shared" si="4"/>
        <v>#DIV/0!</v>
      </c>
      <c r="AI33" s="44" t="e">
        <f t="shared" si="5"/>
        <v>#DIV/0!</v>
      </c>
      <c r="AJ33" s="44" t="e">
        <f t="shared" si="6"/>
        <v>#DIV/0!</v>
      </c>
      <c r="AK33" s="43"/>
      <c r="AL33" s="40"/>
      <c r="AM33" s="40"/>
      <c r="AN33" s="40"/>
      <c r="AO33" s="40"/>
      <c r="AP33" s="40"/>
      <c r="AQ33" s="49"/>
      <c r="AR33" s="41"/>
      <c r="AS33" s="41">
        <v>10</v>
      </c>
      <c r="AT33" s="34">
        <f>(J33*10)/100</f>
        <v>0</v>
      </c>
      <c r="AU33" s="43"/>
      <c r="AV33" s="44">
        <v>0</v>
      </c>
      <c r="AW33" s="46">
        <f t="shared" si="7"/>
        <v>0</v>
      </c>
      <c r="AX33" s="46">
        <f>O33</f>
        <v>0</v>
      </c>
      <c r="AY33" s="43"/>
    </row>
    <row r="34" spans="1:51" ht="15.75" customHeight="1" x14ac:dyDescent="0.25">
      <c r="A34" s="47"/>
      <c r="B34" s="40"/>
      <c r="C34" s="41"/>
      <c r="D34" s="39"/>
      <c r="E34" s="43"/>
      <c r="F34" s="40"/>
      <c r="G34" s="41"/>
      <c r="H34" s="43"/>
      <c r="I34" s="43"/>
      <c r="J34" s="44">
        <v>0</v>
      </c>
      <c r="K34" s="44">
        <v>0</v>
      </c>
      <c r="L34" s="55">
        <v>0</v>
      </c>
      <c r="M34" s="55">
        <v>0</v>
      </c>
      <c r="N34" s="44">
        <v>0</v>
      </c>
      <c r="O34" s="34">
        <f t="shared" si="8"/>
        <v>0</v>
      </c>
      <c r="P34" s="34">
        <f t="shared" si="8"/>
        <v>0</v>
      </c>
      <c r="Q34" s="43"/>
      <c r="R34" s="43"/>
      <c r="S34" s="43"/>
      <c r="T34" s="43"/>
      <c r="U34" s="48"/>
      <c r="V34" s="41"/>
      <c r="W34" s="41"/>
      <c r="X34" s="50"/>
      <c r="Y34" s="34" t="e">
        <f>P34/AA34</f>
        <v>#DIV/0!</v>
      </c>
      <c r="Z34" s="44" t="e">
        <f t="shared" si="1"/>
        <v>#DIV/0!</v>
      </c>
      <c r="AA34" s="44">
        <f t="shared" si="2"/>
        <v>0</v>
      </c>
      <c r="AB34" s="44">
        <v>0</v>
      </c>
      <c r="AC34" s="44">
        <v>0</v>
      </c>
      <c r="AD34" s="44">
        <v>0</v>
      </c>
      <c r="AE34" s="44"/>
      <c r="AF34" s="44" t="e">
        <f t="shared" si="3"/>
        <v>#DIV/0!</v>
      </c>
      <c r="AG34" s="44"/>
      <c r="AH34" s="44" t="e">
        <f t="shared" si="4"/>
        <v>#DIV/0!</v>
      </c>
      <c r="AI34" s="44" t="e">
        <f t="shared" si="5"/>
        <v>#DIV/0!</v>
      </c>
      <c r="AJ34" s="44" t="e">
        <f t="shared" si="6"/>
        <v>#DIV/0!</v>
      </c>
      <c r="AK34" s="43"/>
      <c r="AL34" s="40"/>
      <c r="AM34" s="40"/>
      <c r="AN34" s="40"/>
      <c r="AO34" s="40"/>
      <c r="AP34" s="40"/>
      <c r="AQ34" s="49"/>
      <c r="AR34" s="41"/>
      <c r="AS34" s="41">
        <v>10</v>
      </c>
      <c r="AT34" s="34">
        <f>(J34*10)/100</f>
        <v>0</v>
      </c>
      <c r="AU34" s="43"/>
      <c r="AV34" s="44">
        <v>0</v>
      </c>
      <c r="AW34" s="46">
        <f t="shared" si="7"/>
        <v>0</v>
      </c>
      <c r="AX34" s="46">
        <f>O34</f>
        <v>0</v>
      </c>
      <c r="AY34" s="43"/>
    </row>
    <row r="35" spans="1:51" ht="15.75" customHeight="1" x14ac:dyDescent="0.25">
      <c r="A35" s="47"/>
      <c r="B35" s="40"/>
      <c r="C35" s="41"/>
      <c r="D35" s="39"/>
      <c r="E35" s="43"/>
      <c r="F35" s="40"/>
      <c r="G35" s="41"/>
      <c r="H35" s="43"/>
      <c r="I35" s="43"/>
      <c r="J35" s="44">
        <v>0</v>
      </c>
      <c r="K35" s="44">
        <v>0</v>
      </c>
      <c r="L35" s="55">
        <v>0</v>
      </c>
      <c r="M35" s="55">
        <v>0</v>
      </c>
      <c r="N35" s="44">
        <v>0</v>
      </c>
      <c r="O35" s="34">
        <f t="shared" si="8"/>
        <v>0</v>
      </c>
      <c r="P35" s="34">
        <f t="shared" si="8"/>
        <v>0</v>
      </c>
      <c r="Q35" s="43"/>
      <c r="R35" s="43"/>
      <c r="S35" s="43"/>
      <c r="T35" s="43"/>
      <c r="U35" s="48"/>
      <c r="V35" s="41"/>
      <c r="W35" s="41"/>
      <c r="X35" s="50"/>
      <c r="Y35" s="34" t="e">
        <f>P35/AA35</f>
        <v>#DIV/0!</v>
      </c>
      <c r="Z35" s="44" t="e">
        <f t="shared" si="1"/>
        <v>#DIV/0!</v>
      </c>
      <c r="AA35" s="44">
        <f t="shared" si="2"/>
        <v>0</v>
      </c>
      <c r="AB35" s="44">
        <v>0</v>
      </c>
      <c r="AC35" s="44">
        <v>0</v>
      </c>
      <c r="AD35" s="44">
        <v>0</v>
      </c>
      <c r="AE35" s="44"/>
      <c r="AF35" s="44" t="e">
        <f t="shared" si="3"/>
        <v>#DIV/0!</v>
      </c>
      <c r="AG35" s="44"/>
      <c r="AH35" s="44" t="e">
        <f t="shared" si="4"/>
        <v>#DIV/0!</v>
      </c>
      <c r="AI35" s="44" t="e">
        <f t="shared" si="5"/>
        <v>#DIV/0!</v>
      </c>
      <c r="AJ35" s="44" t="e">
        <f t="shared" si="6"/>
        <v>#DIV/0!</v>
      </c>
      <c r="AK35" s="43"/>
      <c r="AL35" s="40"/>
      <c r="AM35" s="40"/>
      <c r="AN35" s="40"/>
      <c r="AO35" s="40"/>
      <c r="AP35" s="40"/>
      <c r="AQ35" s="49"/>
      <c r="AR35" s="41"/>
      <c r="AS35" s="41">
        <v>10</v>
      </c>
      <c r="AT35" s="34">
        <f>(J35*10)/100</f>
        <v>0</v>
      </c>
      <c r="AU35" s="43"/>
      <c r="AV35" s="44">
        <v>0</v>
      </c>
      <c r="AW35" s="46">
        <f t="shared" si="7"/>
        <v>0</v>
      </c>
      <c r="AX35" s="46">
        <f>O35</f>
        <v>0</v>
      </c>
      <c r="AY35" s="43"/>
    </row>
    <row r="36" spans="1:51" ht="15.75" customHeight="1" x14ac:dyDescent="0.25">
      <c r="A36" s="47"/>
      <c r="B36" s="40"/>
      <c r="C36" s="41"/>
      <c r="D36" s="39"/>
      <c r="E36" s="43"/>
      <c r="F36" s="40"/>
      <c r="G36" s="41"/>
      <c r="H36" s="43"/>
      <c r="I36" s="43"/>
      <c r="J36" s="44">
        <v>0</v>
      </c>
      <c r="K36" s="44">
        <v>0</v>
      </c>
      <c r="L36" s="55">
        <v>0</v>
      </c>
      <c r="M36" s="55">
        <v>0</v>
      </c>
      <c r="N36" s="44">
        <v>0</v>
      </c>
      <c r="O36" s="34">
        <f t="shared" si="8"/>
        <v>0</v>
      </c>
      <c r="P36" s="34">
        <f t="shared" si="8"/>
        <v>0</v>
      </c>
      <c r="Q36" s="43"/>
      <c r="R36" s="43"/>
      <c r="S36" s="43"/>
      <c r="T36" s="43"/>
      <c r="U36" s="48"/>
      <c r="V36" s="41"/>
      <c r="W36" s="41"/>
      <c r="X36" s="50"/>
      <c r="Y36" s="34" t="e">
        <f>P36/AA36</f>
        <v>#DIV/0!</v>
      </c>
      <c r="Z36" s="44" t="e">
        <f t="shared" si="1"/>
        <v>#DIV/0!</v>
      </c>
      <c r="AA36" s="44">
        <f t="shared" si="2"/>
        <v>0</v>
      </c>
      <c r="AB36" s="44">
        <v>0</v>
      </c>
      <c r="AC36" s="44">
        <v>0</v>
      </c>
      <c r="AD36" s="44">
        <v>0</v>
      </c>
      <c r="AE36" s="44"/>
      <c r="AF36" s="44" t="e">
        <f t="shared" si="3"/>
        <v>#DIV/0!</v>
      </c>
      <c r="AG36" s="44"/>
      <c r="AH36" s="44" t="e">
        <f t="shared" si="4"/>
        <v>#DIV/0!</v>
      </c>
      <c r="AI36" s="44" t="e">
        <f t="shared" si="5"/>
        <v>#DIV/0!</v>
      </c>
      <c r="AJ36" s="44" t="e">
        <f t="shared" si="6"/>
        <v>#DIV/0!</v>
      </c>
      <c r="AK36" s="43"/>
      <c r="AL36" s="40"/>
      <c r="AM36" s="40"/>
      <c r="AN36" s="40"/>
      <c r="AO36" s="40"/>
      <c r="AP36" s="40"/>
      <c r="AQ36" s="49"/>
      <c r="AR36" s="41"/>
      <c r="AS36" s="41">
        <v>10</v>
      </c>
      <c r="AT36" s="34">
        <f>(J36*10)/100</f>
        <v>0</v>
      </c>
      <c r="AU36" s="43"/>
      <c r="AV36" s="44">
        <v>0</v>
      </c>
      <c r="AW36" s="46">
        <f t="shared" si="7"/>
        <v>0</v>
      </c>
      <c r="AX36" s="46">
        <f>O36</f>
        <v>0</v>
      </c>
      <c r="AY36" s="43"/>
    </row>
    <row r="37" spans="1:51" ht="15.75" customHeight="1" x14ac:dyDescent="0.25">
      <c r="A37" s="47"/>
      <c r="B37" s="40"/>
      <c r="C37" s="41"/>
      <c r="D37" s="39"/>
      <c r="E37" s="43"/>
      <c r="F37" s="40"/>
      <c r="G37" s="41"/>
      <c r="H37" s="43"/>
      <c r="I37" s="43"/>
      <c r="J37" s="44">
        <v>0</v>
      </c>
      <c r="K37" s="44">
        <v>0</v>
      </c>
      <c r="L37" s="55">
        <v>0</v>
      </c>
      <c r="M37" s="55">
        <v>0</v>
      </c>
      <c r="N37" s="44">
        <v>0</v>
      </c>
      <c r="O37" s="34">
        <f t="shared" si="8"/>
        <v>0</v>
      </c>
      <c r="P37" s="34">
        <f t="shared" si="8"/>
        <v>0</v>
      </c>
      <c r="Q37" s="43"/>
      <c r="R37" s="43"/>
      <c r="S37" s="43"/>
      <c r="T37" s="43"/>
      <c r="U37" s="48"/>
      <c r="V37" s="41"/>
      <c r="W37" s="41"/>
      <c r="X37" s="50"/>
      <c r="Y37" s="34" t="e">
        <f>P37/AA37</f>
        <v>#DIV/0!</v>
      </c>
      <c r="Z37" s="44" t="e">
        <f t="shared" si="1"/>
        <v>#DIV/0!</v>
      </c>
      <c r="AA37" s="44">
        <f t="shared" si="2"/>
        <v>0</v>
      </c>
      <c r="AB37" s="44">
        <v>0</v>
      </c>
      <c r="AC37" s="44">
        <v>0</v>
      </c>
      <c r="AD37" s="44">
        <v>0</v>
      </c>
      <c r="AE37" s="44"/>
      <c r="AF37" s="44" t="e">
        <f t="shared" si="3"/>
        <v>#DIV/0!</v>
      </c>
      <c r="AG37" s="44"/>
      <c r="AH37" s="44" t="e">
        <f t="shared" si="4"/>
        <v>#DIV/0!</v>
      </c>
      <c r="AI37" s="44" t="e">
        <f t="shared" si="5"/>
        <v>#DIV/0!</v>
      </c>
      <c r="AJ37" s="44" t="e">
        <f t="shared" si="6"/>
        <v>#DIV/0!</v>
      </c>
      <c r="AK37" s="43"/>
      <c r="AL37" s="40"/>
      <c r="AM37" s="40"/>
      <c r="AN37" s="40"/>
      <c r="AO37" s="40"/>
      <c r="AP37" s="40"/>
      <c r="AQ37" s="49"/>
      <c r="AR37" s="41"/>
      <c r="AS37" s="41">
        <v>10</v>
      </c>
      <c r="AT37" s="34">
        <f>(J37*10)/100</f>
        <v>0</v>
      </c>
      <c r="AU37" s="43"/>
      <c r="AV37" s="44">
        <v>0</v>
      </c>
      <c r="AW37" s="46">
        <f t="shared" si="7"/>
        <v>0</v>
      </c>
      <c r="AX37" s="46">
        <f>O37</f>
        <v>0</v>
      </c>
      <c r="AY37" s="43"/>
    </row>
    <row r="38" spans="1:51" ht="15.75" customHeight="1" x14ac:dyDescent="0.25">
      <c r="A38" s="47"/>
      <c r="B38" s="40"/>
      <c r="C38" s="41"/>
      <c r="D38" s="39"/>
      <c r="E38" s="43"/>
      <c r="F38" s="40"/>
      <c r="G38" s="41"/>
      <c r="H38" s="43"/>
      <c r="I38" s="43"/>
      <c r="J38" s="44">
        <v>0</v>
      </c>
      <c r="K38" s="44">
        <v>0</v>
      </c>
      <c r="L38" s="55">
        <v>0</v>
      </c>
      <c r="M38" s="55">
        <v>0</v>
      </c>
      <c r="N38" s="44">
        <v>0</v>
      </c>
      <c r="O38" s="34">
        <f t="shared" ref="O38:P101" si="9">N38</f>
        <v>0</v>
      </c>
      <c r="P38" s="34">
        <f t="shared" si="9"/>
        <v>0</v>
      </c>
      <c r="Q38" s="43"/>
      <c r="R38" s="43"/>
      <c r="S38" s="43"/>
      <c r="T38" s="43"/>
      <c r="U38" s="48"/>
      <c r="V38" s="41"/>
      <c r="W38" s="41"/>
      <c r="X38" s="50"/>
      <c r="Y38" s="34" t="e">
        <f>P38/AA38</f>
        <v>#DIV/0!</v>
      </c>
      <c r="Z38" s="44" t="e">
        <f t="shared" si="1"/>
        <v>#DIV/0!</v>
      </c>
      <c r="AA38" s="44">
        <f t="shared" si="2"/>
        <v>0</v>
      </c>
      <c r="AB38" s="44">
        <v>0</v>
      </c>
      <c r="AC38" s="44">
        <v>0</v>
      </c>
      <c r="AD38" s="44">
        <v>0</v>
      </c>
      <c r="AE38" s="44"/>
      <c r="AF38" s="44" t="e">
        <f t="shared" si="3"/>
        <v>#DIV/0!</v>
      </c>
      <c r="AG38" s="44"/>
      <c r="AH38" s="44" t="e">
        <f t="shared" si="4"/>
        <v>#DIV/0!</v>
      </c>
      <c r="AI38" s="44" t="e">
        <f t="shared" si="5"/>
        <v>#DIV/0!</v>
      </c>
      <c r="AJ38" s="44" t="e">
        <f t="shared" si="6"/>
        <v>#DIV/0!</v>
      </c>
      <c r="AK38" s="43"/>
      <c r="AL38" s="40"/>
      <c r="AM38" s="40"/>
      <c r="AN38" s="40"/>
      <c r="AO38" s="40"/>
      <c r="AP38" s="40"/>
      <c r="AQ38" s="49"/>
      <c r="AR38" s="41"/>
      <c r="AS38" s="41">
        <v>10</v>
      </c>
      <c r="AT38" s="34">
        <f>(J38*10)/100</f>
        <v>0</v>
      </c>
      <c r="AU38" s="43"/>
      <c r="AV38" s="44">
        <v>0</v>
      </c>
      <c r="AW38" s="46">
        <f t="shared" si="7"/>
        <v>0</v>
      </c>
      <c r="AX38" s="46">
        <f>O38</f>
        <v>0</v>
      </c>
      <c r="AY38" s="43"/>
    </row>
    <row r="39" spans="1:51" ht="15.75" customHeight="1" x14ac:dyDescent="0.25">
      <c r="A39" s="47"/>
      <c r="B39" s="40"/>
      <c r="C39" s="41"/>
      <c r="D39" s="39"/>
      <c r="E39" s="43"/>
      <c r="F39" s="40"/>
      <c r="G39" s="41"/>
      <c r="H39" s="43"/>
      <c r="I39" s="43"/>
      <c r="J39" s="44">
        <v>0</v>
      </c>
      <c r="K39" s="44">
        <v>0</v>
      </c>
      <c r="L39" s="55">
        <v>0</v>
      </c>
      <c r="M39" s="55">
        <v>0</v>
      </c>
      <c r="N39" s="44">
        <v>0</v>
      </c>
      <c r="O39" s="34">
        <f t="shared" si="9"/>
        <v>0</v>
      </c>
      <c r="P39" s="34">
        <f t="shared" si="9"/>
        <v>0</v>
      </c>
      <c r="Q39" s="43"/>
      <c r="R39" s="43"/>
      <c r="S39" s="43"/>
      <c r="T39" s="43"/>
      <c r="U39" s="48"/>
      <c r="V39" s="41"/>
      <c r="W39" s="41"/>
      <c r="X39" s="50"/>
      <c r="Y39" s="34" t="e">
        <f>P39/AA39</f>
        <v>#DIV/0!</v>
      </c>
      <c r="Z39" s="44" t="e">
        <f t="shared" si="1"/>
        <v>#DIV/0!</v>
      </c>
      <c r="AA39" s="44">
        <f t="shared" si="2"/>
        <v>0</v>
      </c>
      <c r="AB39" s="44">
        <v>0</v>
      </c>
      <c r="AC39" s="44">
        <v>0</v>
      </c>
      <c r="AD39" s="44">
        <v>0</v>
      </c>
      <c r="AE39" s="44"/>
      <c r="AF39" s="44" t="e">
        <f t="shared" si="3"/>
        <v>#DIV/0!</v>
      </c>
      <c r="AG39" s="44"/>
      <c r="AH39" s="44" t="e">
        <f t="shared" si="4"/>
        <v>#DIV/0!</v>
      </c>
      <c r="AI39" s="44" t="e">
        <f t="shared" si="5"/>
        <v>#DIV/0!</v>
      </c>
      <c r="AJ39" s="44" t="e">
        <f t="shared" si="6"/>
        <v>#DIV/0!</v>
      </c>
      <c r="AK39" s="43"/>
      <c r="AL39" s="40"/>
      <c r="AM39" s="40"/>
      <c r="AN39" s="40"/>
      <c r="AO39" s="40"/>
      <c r="AP39" s="40"/>
      <c r="AQ39" s="49"/>
      <c r="AR39" s="41"/>
      <c r="AS39" s="41">
        <v>10</v>
      </c>
      <c r="AT39" s="34">
        <f>(J39*10)/100</f>
        <v>0</v>
      </c>
      <c r="AU39" s="43"/>
      <c r="AV39" s="44">
        <v>0</v>
      </c>
      <c r="AW39" s="46">
        <f t="shared" si="7"/>
        <v>0</v>
      </c>
      <c r="AX39" s="46">
        <f>O39</f>
        <v>0</v>
      </c>
      <c r="AY39" s="43"/>
    </row>
    <row r="40" spans="1:51" ht="15.75" customHeight="1" x14ac:dyDescent="0.25">
      <c r="A40" s="47"/>
      <c r="B40" s="40"/>
      <c r="C40" s="41"/>
      <c r="D40" s="39"/>
      <c r="E40" s="43"/>
      <c r="F40" s="40"/>
      <c r="G40" s="41"/>
      <c r="H40" s="43"/>
      <c r="I40" s="43"/>
      <c r="J40" s="44">
        <v>0</v>
      </c>
      <c r="K40" s="44">
        <v>0</v>
      </c>
      <c r="L40" s="55">
        <v>0</v>
      </c>
      <c r="M40" s="55">
        <v>0</v>
      </c>
      <c r="N40" s="44">
        <v>0</v>
      </c>
      <c r="O40" s="34">
        <f t="shared" si="9"/>
        <v>0</v>
      </c>
      <c r="P40" s="34">
        <f t="shared" si="9"/>
        <v>0</v>
      </c>
      <c r="Q40" s="43"/>
      <c r="R40" s="43"/>
      <c r="S40" s="43"/>
      <c r="T40" s="43"/>
      <c r="U40" s="48"/>
      <c r="V40" s="41"/>
      <c r="W40" s="41"/>
      <c r="X40" s="50"/>
      <c r="Y40" s="34" t="e">
        <f>P40/AA40</f>
        <v>#DIV/0!</v>
      </c>
      <c r="Z40" s="44" t="e">
        <f t="shared" si="1"/>
        <v>#DIV/0!</v>
      </c>
      <c r="AA40" s="44">
        <f t="shared" si="2"/>
        <v>0</v>
      </c>
      <c r="AB40" s="44">
        <v>0</v>
      </c>
      <c r="AC40" s="44">
        <v>0</v>
      </c>
      <c r="AD40" s="44">
        <v>0</v>
      </c>
      <c r="AE40" s="44"/>
      <c r="AF40" s="44" t="e">
        <f t="shared" si="3"/>
        <v>#DIV/0!</v>
      </c>
      <c r="AG40" s="44"/>
      <c r="AH40" s="44" t="e">
        <f t="shared" si="4"/>
        <v>#DIV/0!</v>
      </c>
      <c r="AI40" s="44" t="e">
        <f t="shared" si="5"/>
        <v>#DIV/0!</v>
      </c>
      <c r="AJ40" s="44" t="e">
        <f t="shared" si="6"/>
        <v>#DIV/0!</v>
      </c>
      <c r="AK40" s="43"/>
      <c r="AL40" s="40"/>
      <c r="AM40" s="40"/>
      <c r="AN40" s="40"/>
      <c r="AO40" s="40"/>
      <c r="AP40" s="40"/>
      <c r="AQ40" s="49"/>
      <c r="AR40" s="41"/>
      <c r="AS40" s="41">
        <v>10</v>
      </c>
      <c r="AT40" s="34">
        <f>(J40*10)/100</f>
        <v>0</v>
      </c>
      <c r="AU40" s="43"/>
      <c r="AV40" s="44">
        <v>0</v>
      </c>
      <c r="AW40" s="46">
        <f t="shared" si="7"/>
        <v>0</v>
      </c>
      <c r="AX40" s="46">
        <f>O40</f>
        <v>0</v>
      </c>
      <c r="AY40" s="43"/>
    </row>
    <row r="41" spans="1:51" ht="15.75" customHeight="1" x14ac:dyDescent="0.25">
      <c r="A41" s="47"/>
      <c r="B41" s="40"/>
      <c r="C41" s="41"/>
      <c r="D41" s="39"/>
      <c r="E41" s="43"/>
      <c r="F41" s="40"/>
      <c r="G41" s="41"/>
      <c r="H41" s="43"/>
      <c r="I41" s="43"/>
      <c r="J41" s="44">
        <v>0</v>
      </c>
      <c r="K41" s="44">
        <v>0</v>
      </c>
      <c r="L41" s="55">
        <v>0</v>
      </c>
      <c r="M41" s="55">
        <v>0</v>
      </c>
      <c r="N41" s="44">
        <v>0</v>
      </c>
      <c r="O41" s="34">
        <f t="shared" si="9"/>
        <v>0</v>
      </c>
      <c r="P41" s="34">
        <f t="shared" si="9"/>
        <v>0</v>
      </c>
      <c r="Q41" s="43"/>
      <c r="R41" s="43"/>
      <c r="S41" s="43"/>
      <c r="T41" s="43"/>
      <c r="U41" s="48"/>
      <c r="V41" s="41"/>
      <c r="W41" s="41"/>
      <c r="X41" s="50"/>
      <c r="Y41" s="34" t="e">
        <f>P41/AA41</f>
        <v>#DIV/0!</v>
      </c>
      <c r="Z41" s="44" t="e">
        <f t="shared" si="1"/>
        <v>#DIV/0!</v>
      </c>
      <c r="AA41" s="44">
        <f t="shared" si="2"/>
        <v>0</v>
      </c>
      <c r="AB41" s="44">
        <v>0</v>
      </c>
      <c r="AC41" s="44">
        <v>0</v>
      </c>
      <c r="AD41" s="44">
        <v>0</v>
      </c>
      <c r="AE41" s="44"/>
      <c r="AF41" s="44" t="e">
        <f t="shared" si="3"/>
        <v>#DIV/0!</v>
      </c>
      <c r="AG41" s="44"/>
      <c r="AH41" s="44" t="e">
        <f t="shared" si="4"/>
        <v>#DIV/0!</v>
      </c>
      <c r="AI41" s="44" t="e">
        <f t="shared" si="5"/>
        <v>#DIV/0!</v>
      </c>
      <c r="AJ41" s="44" t="e">
        <f t="shared" si="6"/>
        <v>#DIV/0!</v>
      </c>
      <c r="AK41" s="43"/>
      <c r="AL41" s="40"/>
      <c r="AM41" s="40"/>
      <c r="AN41" s="40"/>
      <c r="AO41" s="40"/>
      <c r="AP41" s="40"/>
      <c r="AQ41" s="49"/>
      <c r="AR41" s="41"/>
      <c r="AS41" s="41">
        <v>10</v>
      </c>
      <c r="AT41" s="34">
        <f>(J41*10)/100</f>
        <v>0</v>
      </c>
      <c r="AU41" s="43"/>
      <c r="AV41" s="44">
        <v>0</v>
      </c>
      <c r="AW41" s="46">
        <f t="shared" si="7"/>
        <v>0</v>
      </c>
      <c r="AX41" s="46">
        <f>O41</f>
        <v>0</v>
      </c>
      <c r="AY41" s="43"/>
    </row>
    <row r="42" spans="1:51" ht="15.75" customHeight="1" x14ac:dyDescent="0.25">
      <c r="A42" s="47"/>
      <c r="B42" s="40"/>
      <c r="C42" s="41"/>
      <c r="D42" s="39"/>
      <c r="E42" s="43"/>
      <c r="F42" s="40"/>
      <c r="G42" s="41"/>
      <c r="H42" s="43"/>
      <c r="I42" s="43"/>
      <c r="J42" s="44">
        <v>0</v>
      </c>
      <c r="K42" s="44">
        <v>0</v>
      </c>
      <c r="L42" s="55">
        <v>0</v>
      </c>
      <c r="M42" s="55">
        <v>0</v>
      </c>
      <c r="N42" s="44">
        <v>0</v>
      </c>
      <c r="O42" s="34">
        <f t="shared" si="9"/>
        <v>0</v>
      </c>
      <c r="P42" s="34">
        <f t="shared" si="9"/>
        <v>0</v>
      </c>
      <c r="Q42" s="43"/>
      <c r="R42" s="43"/>
      <c r="S42" s="43"/>
      <c r="T42" s="43"/>
      <c r="U42" s="48"/>
      <c r="V42" s="41"/>
      <c r="W42" s="41"/>
      <c r="X42" s="50"/>
      <c r="Y42" s="34" t="e">
        <f>P42/AA42</f>
        <v>#DIV/0!</v>
      </c>
      <c r="Z42" s="44" t="e">
        <f t="shared" si="1"/>
        <v>#DIV/0!</v>
      </c>
      <c r="AA42" s="44">
        <f t="shared" si="2"/>
        <v>0</v>
      </c>
      <c r="AB42" s="44">
        <v>0</v>
      </c>
      <c r="AC42" s="44">
        <v>0</v>
      </c>
      <c r="AD42" s="44">
        <v>0</v>
      </c>
      <c r="AE42" s="44"/>
      <c r="AF42" s="44" t="e">
        <f t="shared" si="3"/>
        <v>#DIV/0!</v>
      </c>
      <c r="AG42" s="44"/>
      <c r="AH42" s="44" t="e">
        <f t="shared" si="4"/>
        <v>#DIV/0!</v>
      </c>
      <c r="AI42" s="44" t="e">
        <f t="shared" si="5"/>
        <v>#DIV/0!</v>
      </c>
      <c r="AJ42" s="44" t="e">
        <f t="shared" si="6"/>
        <v>#DIV/0!</v>
      </c>
      <c r="AK42" s="43"/>
      <c r="AL42" s="40"/>
      <c r="AM42" s="40"/>
      <c r="AN42" s="40"/>
      <c r="AO42" s="40"/>
      <c r="AP42" s="40"/>
      <c r="AQ42" s="49"/>
      <c r="AR42" s="41"/>
      <c r="AS42" s="41">
        <v>10</v>
      </c>
      <c r="AT42" s="34">
        <f>(J42*10)/100</f>
        <v>0</v>
      </c>
      <c r="AU42" s="43"/>
      <c r="AV42" s="44">
        <v>0</v>
      </c>
      <c r="AW42" s="46">
        <f t="shared" si="7"/>
        <v>0</v>
      </c>
      <c r="AX42" s="46">
        <f>O42</f>
        <v>0</v>
      </c>
      <c r="AY42" s="43"/>
    </row>
    <row r="43" spans="1:51" ht="15.75" customHeight="1" x14ac:dyDescent="0.25">
      <c r="A43" s="47"/>
      <c r="B43" s="40"/>
      <c r="C43" s="41"/>
      <c r="D43" s="39"/>
      <c r="E43" s="43"/>
      <c r="F43" s="40"/>
      <c r="G43" s="41"/>
      <c r="H43" s="43"/>
      <c r="I43" s="43"/>
      <c r="J43" s="44">
        <v>0</v>
      </c>
      <c r="K43" s="44">
        <v>0</v>
      </c>
      <c r="L43" s="55">
        <v>0</v>
      </c>
      <c r="M43" s="55">
        <v>0</v>
      </c>
      <c r="N43" s="44">
        <v>0</v>
      </c>
      <c r="O43" s="34">
        <f t="shared" si="9"/>
        <v>0</v>
      </c>
      <c r="P43" s="34">
        <f t="shared" si="9"/>
        <v>0</v>
      </c>
      <c r="Q43" s="43"/>
      <c r="R43" s="43"/>
      <c r="S43" s="43"/>
      <c r="T43" s="43"/>
      <c r="U43" s="48"/>
      <c r="V43" s="41"/>
      <c r="W43" s="41"/>
      <c r="X43" s="50"/>
      <c r="Y43" s="34" t="e">
        <f>P43/AA43</f>
        <v>#DIV/0!</v>
      </c>
      <c r="Z43" s="44" t="e">
        <f t="shared" si="1"/>
        <v>#DIV/0!</v>
      </c>
      <c r="AA43" s="44">
        <f t="shared" si="2"/>
        <v>0</v>
      </c>
      <c r="AB43" s="44">
        <v>0</v>
      </c>
      <c r="AC43" s="44">
        <v>0</v>
      </c>
      <c r="AD43" s="44">
        <v>0</v>
      </c>
      <c r="AE43" s="44"/>
      <c r="AF43" s="44" t="e">
        <f t="shared" si="3"/>
        <v>#DIV/0!</v>
      </c>
      <c r="AG43" s="44"/>
      <c r="AH43" s="44" t="e">
        <f t="shared" si="4"/>
        <v>#DIV/0!</v>
      </c>
      <c r="AI43" s="44" t="e">
        <f t="shared" si="5"/>
        <v>#DIV/0!</v>
      </c>
      <c r="AJ43" s="44" t="e">
        <f t="shared" si="6"/>
        <v>#DIV/0!</v>
      </c>
      <c r="AK43" s="43"/>
      <c r="AL43" s="40"/>
      <c r="AM43" s="40"/>
      <c r="AN43" s="40"/>
      <c r="AO43" s="40"/>
      <c r="AP43" s="40"/>
      <c r="AQ43" s="49"/>
      <c r="AR43" s="41"/>
      <c r="AS43" s="41">
        <v>10</v>
      </c>
      <c r="AT43" s="34">
        <f>(J43*10)/100</f>
        <v>0</v>
      </c>
      <c r="AU43" s="43"/>
      <c r="AV43" s="44">
        <v>0</v>
      </c>
      <c r="AW43" s="46">
        <f t="shared" si="7"/>
        <v>0</v>
      </c>
      <c r="AX43" s="46">
        <f>O43</f>
        <v>0</v>
      </c>
      <c r="AY43" s="43"/>
    </row>
    <row r="44" spans="1:51" ht="15.75" customHeight="1" x14ac:dyDescent="0.25">
      <c r="A44" s="47"/>
      <c r="B44" s="40"/>
      <c r="C44" s="41"/>
      <c r="D44" s="39"/>
      <c r="E44" s="43"/>
      <c r="F44" s="40"/>
      <c r="G44" s="41"/>
      <c r="H44" s="43"/>
      <c r="I44" s="43"/>
      <c r="J44" s="44">
        <v>0</v>
      </c>
      <c r="K44" s="44">
        <v>0</v>
      </c>
      <c r="L44" s="55">
        <v>0</v>
      </c>
      <c r="M44" s="55">
        <v>0</v>
      </c>
      <c r="N44" s="44">
        <v>0</v>
      </c>
      <c r="O44" s="34">
        <f t="shared" si="9"/>
        <v>0</v>
      </c>
      <c r="P44" s="34">
        <f t="shared" si="9"/>
        <v>0</v>
      </c>
      <c r="Q44" s="43"/>
      <c r="R44" s="43"/>
      <c r="S44" s="43"/>
      <c r="T44" s="43"/>
      <c r="U44" s="48"/>
      <c r="V44" s="41"/>
      <c r="W44" s="41"/>
      <c r="X44" s="50"/>
      <c r="Y44" s="34" t="e">
        <f>P44/AA44</f>
        <v>#DIV/0!</v>
      </c>
      <c r="Z44" s="44" t="e">
        <f t="shared" si="1"/>
        <v>#DIV/0!</v>
      </c>
      <c r="AA44" s="44">
        <f t="shared" si="2"/>
        <v>0</v>
      </c>
      <c r="AB44" s="44">
        <v>0</v>
      </c>
      <c r="AC44" s="44">
        <v>0</v>
      </c>
      <c r="AD44" s="44">
        <v>0</v>
      </c>
      <c r="AE44" s="44"/>
      <c r="AF44" s="44" t="e">
        <f t="shared" si="3"/>
        <v>#DIV/0!</v>
      </c>
      <c r="AG44" s="44"/>
      <c r="AH44" s="44" t="e">
        <f t="shared" si="4"/>
        <v>#DIV/0!</v>
      </c>
      <c r="AI44" s="44" t="e">
        <f t="shared" si="5"/>
        <v>#DIV/0!</v>
      </c>
      <c r="AJ44" s="44" t="e">
        <f t="shared" si="6"/>
        <v>#DIV/0!</v>
      </c>
      <c r="AK44" s="43"/>
      <c r="AL44" s="40"/>
      <c r="AM44" s="40"/>
      <c r="AN44" s="40"/>
      <c r="AO44" s="40"/>
      <c r="AP44" s="40"/>
      <c r="AQ44" s="49"/>
      <c r="AR44" s="41"/>
      <c r="AS44" s="41">
        <v>10</v>
      </c>
      <c r="AT44" s="34">
        <f>(J44*10)/100</f>
        <v>0</v>
      </c>
      <c r="AU44" s="43"/>
      <c r="AV44" s="44">
        <v>0</v>
      </c>
      <c r="AW44" s="46">
        <f t="shared" si="7"/>
        <v>0</v>
      </c>
      <c r="AX44" s="46">
        <f>O44</f>
        <v>0</v>
      </c>
      <c r="AY44" s="43"/>
    </row>
    <row r="45" spans="1:51" ht="15.75" customHeight="1" x14ac:dyDescent="0.25">
      <c r="A45" s="47"/>
      <c r="B45" s="40"/>
      <c r="C45" s="41"/>
      <c r="D45" s="39"/>
      <c r="E45" s="43"/>
      <c r="F45" s="40"/>
      <c r="G45" s="41"/>
      <c r="H45" s="43"/>
      <c r="I45" s="43"/>
      <c r="J45" s="44">
        <v>0</v>
      </c>
      <c r="K45" s="44">
        <v>0</v>
      </c>
      <c r="L45" s="55">
        <v>0</v>
      </c>
      <c r="M45" s="55">
        <v>0</v>
      </c>
      <c r="N45" s="44">
        <v>0</v>
      </c>
      <c r="O45" s="34">
        <f t="shared" si="9"/>
        <v>0</v>
      </c>
      <c r="P45" s="34">
        <f t="shared" si="9"/>
        <v>0</v>
      </c>
      <c r="Q45" s="43"/>
      <c r="R45" s="43"/>
      <c r="S45" s="43"/>
      <c r="T45" s="43"/>
      <c r="U45" s="48"/>
      <c r="V45" s="41"/>
      <c r="W45" s="41"/>
      <c r="X45" s="50"/>
      <c r="Y45" s="34" t="e">
        <f>P45/AA45</f>
        <v>#DIV/0!</v>
      </c>
      <c r="Z45" s="44" t="e">
        <f t="shared" si="1"/>
        <v>#DIV/0!</v>
      </c>
      <c r="AA45" s="44">
        <f t="shared" si="2"/>
        <v>0</v>
      </c>
      <c r="AB45" s="44">
        <v>0</v>
      </c>
      <c r="AC45" s="44">
        <v>0</v>
      </c>
      <c r="AD45" s="44">
        <v>0</v>
      </c>
      <c r="AE45" s="44"/>
      <c r="AF45" s="44" t="e">
        <f t="shared" si="3"/>
        <v>#DIV/0!</v>
      </c>
      <c r="AG45" s="44"/>
      <c r="AH45" s="44" t="e">
        <f t="shared" si="4"/>
        <v>#DIV/0!</v>
      </c>
      <c r="AI45" s="44" t="e">
        <f t="shared" si="5"/>
        <v>#DIV/0!</v>
      </c>
      <c r="AJ45" s="44" t="e">
        <f t="shared" si="6"/>
        <v>#DIV/0!</v>
      </c>
      <c r="AK45" s="43"/>
      <c r="AL45" s="40"/>
      <c r="AM45" s="40"/>
      <c r="AN45" s="40"/>
      <c r="AO45" s="40"/>
      <c r="AP45" s="40"/>
      <c r="AQ45" s="49"/>
      <c r="AR45" s="41"/>
      <c r="AS45" s="41">
        <v>10</v>
      </c>
      <c r="AT45" s="34">
        <f>(J45*10)/100</f>
        <v>0</v>
      </c>
      <c r="AU45" s="43"/>
      <c r="AV45" s="44">
        <v>0</v>
      </c>
      <c r="AW45" s="46">
        <f t="shared" si="7"/>
        <v>0</v>
      </c>
      <c r="AX45" s="46">
        <f>O45</f>
        <v>0</v>
      </c>
      <c r="AY45" s="43"/>
    </row>
    <row r="46" spans="1:51" ht="15.75" customHeight="1" x14ac:dyDescent="0.25">
      <c r="A46" s="47"/>
      <c r="B46" s="40"/>
      <c r="C46" s="41"/>
      <c r="D46" s="39"/>
      <c r="E46" s="43"/>
      <c r="F46" s="40"/>
      <c r="G46" s="41"/>
      <c r="H46" s="43"/>
      <c r="I46" s="43"/>
      <c r="J46" s="44">
        <v>0</v>
      </c>
      <c r="K46" s="44">
        <v>0</v>
      </c>
      <c r="L46" s="55">
        <v>0</v>
      </c>
      <c r="M46" s="55">
        <v>0</v>
      </c>
      <c r="N46" s="44">
        <v>0</v>
      </c>
      <c r="O46" s="34">
        <f t="shared" si="9"/>
        <v>0</v>
      </c>
      <c r="P46" s="34">
        <f t="shared" si="9"/>
        <v>0</v>
      </c>
      <c r="Q46" s="43"/>
      <c r="R46" s="43"/>
      <c r="S46" s="43"/>
      <c r="T46" s="43"/>
      <c r="U46" s="48"/>
      <c r="V46" s="41"/>
      <c r="W46" s="41"/>
      <c r="X46" s="50"/>
      <c r="Y46" s="34" t="e">
        <f>P46/AA46</f>
        <v>#DIV/0!</v>
      </c>
      <c r="Z46" s="44" t="e">
        <f t="shared" si="1"/>
        <v>#DIV/0!</v>
      </c>
      <c r="AA46" s="44">
        <f t="shared" si="2"/>
        <v>0</v>
      </c>
      <c r="AB46" s="44">
        <v>0</v>
      </c>
      <c r="AC46" s="44">
        <v>0</v>
      </c>
      <c r="AD46" s="44">
        <v>0</v>
      </c>
      <c r="AE46" s="44"/>
      <c r="AF46" s="44" t="e">
        <f t="shared" si="3"/>
        <v>#DIV/0!</v>
      </c>
      <c r="AG46" s="44"/>
      <c r="AH46" s="44" t="e">
        <f t="shared" si="4"/>
        <v>#DIV/0!</v>
      </c>
      <c r="AI46" s="44" t="e">
        <f t="shared" si="5"/>
        <v>#DIV/0!</v>
      </c>
      <c r="AJ46" s="44" t="e">
        <f t="shared" si="6"/>
        <v>#DIV/0!</v>
      </c>
      <c r="AK46" s="43"/>
      <c r="AL46" s="40"/>
      <c r="AM46" s="40"/>
      <c r="AN46" s="40"/>
      <c r="AO46" s="40"/>
      <c r="AP46" s="40"/>
      <c r="AQ46" s="49"/>
      <c r="AR46" s="41"/>
      <c r="AS46" s="41">
        <v>10</v>
      </c>
      <c r="AT46" s="34">
        <f>(J46*10)/100</f>
        <v>0</v>
      </c>
      <c r="AU46" s="43"/>
      <c r="AV46" s="44">
        <v>0</v>
      </c>
      <c r="AW46" s="46">
        <f t="shared" si="7"/>
        <v>0</v>
      </c>
      <c r="AX46" s="46">
        <f>O46</f>
        <v>0</v>
      </c>
      <c r="AY46" s="43"/>
    </row>
    <row r="47" spans="1:51" ht="15.75" customHeight="1" x14ac:dyDescent="0.25">
      <c r="A47" s="47"/>
      <c r="B47" s="40"/>
      <c r="C47" s="41"/>
      <c r="D47" s="39"/>
      <c r="E47" s="43"/>
      <c r="F47" s="40"/>
      <c r="G47" s="41"/>
      <c r="H47" s="43"/>
      <c r="I47" s="43"/>
      <c r="J47" s="44">
        <v>0</v>
      </c>
      <c r="K47" s="44">
        <v>0</v>
      </c>
      <c r="L47" s="55">
        <v>0</v>
      </c>
      <c r="M47" s="55">
        <v>0</v>
      </c>
      <c r="N47" s="44">
        <v>0</v>
      </c>
      <c r="O47" s="34">
        <f t="shared" si="9"/>
        <v>0</v>
      </c>
      <c r="P47" s="34">
        <f t="shared" si="9"/>
        <v>0</v>
      </c>
      <c r="Q47" s="43"/>
      <c r="R47" s="43"/>
      <c r="S47" s="43"/>
      <c r="T47" s="43"/>
      <c r="U47" s="48"/>
      <c r="V47" s="41"/>
      <c r="W47" s="41"/>
      <c r="X47" s="50"/>
      <c r="Y47" s="34" t="e">
        <f>P47/AA47</f>
        <v>#DIV/0!</v>
      </c>
      <c r="Z47" s="44" t="e">
        <f t="shared" si="1"/>
        <v>#DIV/0!</v>
      </c>
      <c r="AA47" s="44">
        <f t="shared" si="2"/>
        <v>0</v>
      </c>
      <c r="AB47" s="44">
        <v>0</v>
      </c>
      <c r="AC47" s="44">
        <v>0</v>
      </c>
      <c r="AD47" s="44">
        <v>0</v>
      </c>
      <c r="AE47" s="44"/>
      <c r="AF47" s="44" t="e">
        <f t="shared" si="3"/>
        <v>#DIV/0!</v>
      </c>
      <c r="AG47" s="44"/>
      <c r="AH47" s="44" t="e">
        <f t="shared" si="4"/>
        <v>#DIV/0!</v>
      </c>
      <c r="AI47" s="44" t="e">
        <f t="shared" si="5"/>
        <v>#DIV/0!</v>
      </c>
      <c r="AJ47" s="44" t="e">
        <f t="shared" si="6"/>
        <v>#DIV/0!</v>
      </c>
      <c r="AK47" s="43"/>
      <c r="AL47" s="40"/>
      <c r="AM47" s="40"/>
      <c r="AN47" s="40"/>
      <c r="AO47" s="40"/>
      <c r="AP47" s="40"/>
      <c r="AQ47" s="49"/>
      <c r="AR47" s="41"/>
      <c r="AS47" s="41">
        <v>10</v>
      </c>
      <c r="AT47" s="34">
        <f>(J47*10)/100</f>
        <v>0</v>
      </c>
      <c r="AU47" s="43"/>
      <c r="AV47" s="44">
        <v>0</v>
      </c>
      <c r="AW47" s="46">
        <f t="shared" si="7"/>
        <v>0</v>
      </c>
      <c r="AX47" s="46">
        <f>O47</f>
        <v>0</v>
      </c>
      <c r="AY47" s="43"/>
    </row>
    <row r="48" spans="1:51" ht="15.75" customHeight="1" x14ac:dyDescent="0.25">
      <c r="A48" s="47"/>
      <c r="B48" s="40"/>
      <c r="C48" s="41"/>
      <c r="D48" s="39"/>
      <c r="E48" s="43"/>
      <c r="F48" s="40"/>
      <c r="G48" s="41"/>
      <c r="H48" s="43"/>
      <c r="I48" s="43"/>
      <c r="J48" s="44">
        <v>0</v>
      </c>
      <c r="K48" s="44">
        <v>0</v>
      </c>
      <c r="L48" s="55">
        <v>0</v>
      </c>
      <c r="M48" s="55">
        <v>0</v>
      </c>
      <c r="N48" s="44">
        <v>0</v>
      </c>
      <c r="O48" s="34">
        <f t="shared" si="9"/>
        <v>0</v>
      </c>
      <c r="P48" s="34">
        <f t="shared" si="9"/>
        <v>0</v>
      </c>
      <c r="Q48" s="43"/>
      <c r="R48" s="43"/>
      <c r="S48" s="43"/>
      <c r="T48" s="43"/>
      <c r="U48" s="48"/>
      <c r="V48" s="41"/>
      <c r="W48" s="41"/>
      <c r="X48" s="50"/>
      <c r="Y48" s="34" t="e">
        <f>P48/AA48</f>
        <v>#DIV/0!</v>
      </c>
      <c r="Z48" s="44" t="e">
        <f t="shared" si="1"/>
        <v>#DIV/0!</v>
      </c>
      <c r="AA48" s="44">
        <f t="shared" si="2"/>
        <v>0</v>
      </c>
      <c r="AB48" s="44">
        <v>0</v>
      </c>
      <c r="AC48" s="44">
        <v>0</v>
      </c>
      <c r="AD48" s="44">
        <v>0</v>
      </c>
      <c r="AE48" s="44"/>
      <c r="AF48" s="44" t="e">
        <f t="shared" si="3"/>
        <v>#DIV/0!</v>
      </c>
      <c r="AG48" s="44"/>
      <c r="AH48" s="44" t="e">
        <f t="shared" si="4"/>
        <v>#DIV/0!</v>
      </c>
      <c r="AI48" s="44" t="e">
        <f t="shared" si="5"/>
        <v>#DIV/0!</v>
      </c>
      <c r="AJ48" s="44" t="e">
        <f t="shared" si="6"/>
        <v>#DIV/0!</v>
      </c>
      <c r="AK48" s="43"/>
      <c r="AL48" s="40"/>
      <c r="AM48" s="40"/>
      <c r="AN48" s="40"/>
      <c r="AO48" s="40"/>
      <c r="AP48" s="40"/>
      <c r="AQ48" s="49"/>
      <c r="AR48" s="41"/>
      <c r="AS48" s="41">
        <v>10</v>
      </c>
      <c r="AT48" s="34">
        <f>(J48*10)/100</f>
        <v>0</v>
      </c>
      <c r="AU48" s="43"/>
      <c r="AV48" s="44">
        <v>0</v>
      </c>
      <c r="AW48" s="46">
        <f t="shared" si="7"/>
        <v>0</v>
      </c>
      <c r="AX48" s="46">
        <f>O48</f>
        <v>0</v>
      </c>
      <c r="AY48" s="43"/>
    </row>
    <row r="49" spans="1:51" ht="15.75" customHeight="1" x14ac:dyDescent="0.25">
      <c r="A49" s="47"/>
      <c r="B49" s="40"/>
      <c r="C49" s="41"/>
      <c r="D49" s="39"/>
      <c r="E49" s="43"/>
      <c r="F49" s="40"/>
      <c r="G49" s="41"/>
      <c r="H49" s="43"/>
      <c r="I49" s="43"/>
      <c r="J49" s="44">
        <v>0</v>
      </c>
      <c r="K49" s="44">
        <v>0</v>
      </c>
      <c r="L49" s="55">
        <v>0</v>
      </c>
      <c r="M49" s="55">
        <v>0</v>
      </c>
      <c r="N49" s="44">
        <v>0</v>
      </c>
      <c r="O49" s="34">
        <f t="shared" si="9"/>
        <v>0</v>
      </c>
      <c r="P49" s="34">
        <f t="shared" si="9"/>
        <v>0</v>
      </c>
      <c r="Q49" s="43"/>
      <c r="R49" s="43"/>
      <c r="S49" s="43"/>
      <c r="T49" s="43"/>
      <c r="U49" s="48"/>
      <c r="V49" s="41"/>
      <c r="W49" s="41"/>
      <c r="X49" s="50"/>
      <c r="Y49" s="34" t="e">
        <f>P49/AA49</f>
        <v>#DIV/0!</v>
      </c>
      <c r="Z49" s="44" t="e">
        <f t="shared" si="1"/>
        <v>#DIV/0!</v>
      </c>
      <c r="AA49" s="44">
        <f t="shared" si="2"/>
        <v>0</v>
      </c>
      <c r="AB49" s="44">
        <v>0</v>
      </c>
      <c r="AC49" s="44">
        <v>0</v>
      </c>
      <c r="AD49" s="44">
        <v>0</v>
      </c>
      <c r="AE49" s="44"/>
      <c r="AF49" s="44" t="e">
        <f t="shared" si="3"/>
        <v>#DIV/0!</v>
      </c>
      <c r="AG49" s="44"/>
      <c r="AH49" s="44" t="e">
        <f t="shared" si="4"/>
        <v>#DIV/0!</v>
      </c>
      <c r="AI49" s="44" t="e">
        <f t="shared" si="5"/>
        <v>#DIV/0!</v>
      </c>
      <c r="AJ49" s="44" t="e">
        <f t="shared" si="6"/>
        <v>#DIV/0!</v>
      </c>
      <c r="AK49" s="43"/>
      <c r="AL49" s="40"/>
      <c r="AM49" s="40"/>
      <c r="AN49" s="40"/>
      <c r="AO49" s="40"/>
      <c r="AP49" s="40"/>
      <c r="AQ49" s="49"/>
      <c r="AR49" s="41"/>
      <c r="AS49" s="41">
        <v>10</v>
      </c>
      <c r="AT49" s="34">
        <f>(J49*10)/100</f>
        <v>0</v>
      </c>
      <c r="AU49" s="43"/>
      <c r="AV49" s="44">
        <v>0</v>
      </c>
      <c r="AW49" s="46">
        <f t="shared" si="7"/>
        <v>0</v>
      </c>
      <c r="AX49" s="46">
        <f>O49</f>
        <v>0</v>
      </c>
      <c r="AY49" s="43"/>
    </row>
    <row r="50" spans="1:51" ht="15.75" customHeight="1" x14ac:dyDescent="0.25">
      <c r="A50" s="47"/>
      <c r="B50" s="40"/>
      <c r="C50" s="41"/>
      <c r="D50" s="39"/>
      <c r="E50" s="43"/>
      <c r="F50" s="40"/>
      <c r="G50" s="41"/>
      <c r="H50" s="43"/>
      <c r="I50" s="43"/>
      <c r="J50" s="44">
        <v>0</v>
      </c>
      <c r="K50" s="44">
        <v>0</v>
      </c>
      <c r="L50" s="55">
        <v>0</v>
      </c>
      <c r="M50" s="55">
        <v>0</v>
      </c>
      <c r="N50" s="44">
        <v>0</v>
      </c>
      <c r="O50" s="34">
        <f t="shared" si="9"/>
        <v>0</v>
      </c>
      <c r="P50" s="34">
        <f t="shared" si="9"/>
        <v>0</v>
      </c>
      <c r="Q50" s="43"/>
      <c r="R50" s="43"/>
      <c r="S50" s="43"/>
      <c r="T50" s="43"/>
      <c r="U50" s="48"/>
      <c r="V50" s="41"/>
      <c r="W50" s="41"/>
      <c r="X50" s="50"/>
      <c r="Y50" s="34" t="e">
        <f>P50/AA50</f>
        <v>#DIV/0!</v>
      </c>
      <c r="Z50" s="44" t="e">
        <f t="shared" si="1"/>
        <v>#DIV/0!</v>
      </c>
      <c r="AA50" s="44">
        <f t="shared" si="2"/>
        <v>0</v>
      </c>
      <c r="AB50" s="44">
        <v>0</v>
      </c>
      <c r="AC50" s="44">
        <v>0</v>
      </c>
      <c r="AD50" s="44">
        <v>0</v>
      </c>
      <c r="AE50" s="44"/>
      <c r="AF50" s="44" t="e">
        <f t="shared" si="3"/>
        <v>#DIV/0!</v>
      </c>
      <c r="AG50" s="44"/>
      <c r="AH50" s="44" t="e">
        <f t="shared" si="4"/>
        <v>#DIV/0!</v>
      </c>
      <c r="AI50" s="44" t="e">
        <f t="shared" si="5"/>
        <v>#DIV/0!</v>
      </c>
      <c r="AJ50" s="44" t="e">
        <f t="shared" si="6"/>
        <v>#DIV/0!</v>
      </c>
      <c r="AK50" s="43"/>
      <c r="AL50" s="40"/>
      <c r="AM50" s="40"/>
      <c r="AN50" s="40"/>
      <c r="AO50" s="40"/>
      <c r="AP50" s="40"/>
      <c r="AQ50" s="49"/>
      <c r="AR50" s="41"/>
      <c r="AS50" s="41">
        <v>10</v>
      </c>
      <c r="AT50" s="34">
        <f>(J50*10)/100</f>
        <v>0</v>
      </c>
      <c r="AU50" s="43"/>
      <c r="AV50" s="44">
        <v>0</v>
      </c>
      <c r="AW50" s="46">
        <f t="shared" si="7"/>
        <v>0</v>
      </c>
      <c r="AX50" s="46">
        <f>O50</f>
        <v>0</v>
      </c>
      <c r="AY50" s="43"/>
    </row>
    <row r="51" spans="1:51" ht="15.75" customHeight="1" x14ac:dyDescent="0.25">
      <c r="A51" s="47"/>
      <c r="B51" s="40"/>
      <c r="C51" s="41"/>
      <c r="D51" s="39"/>
      <c r="E51" s="43"/>
      <c r="F51" s="40"/>
      <c r="G51" s="41"/>
      <c r="H51" s="43"/>
      <c r="I51" s="43"/>
      <c r="J51" s="44">
        <v>0</v>
      </c>
      <c r="K51" s="44">
        <v>0</v>
      </c>
      <c r="L51" s="55">
        <v>0</v>
      </c>
      <c r="M51" s="55">
        <v>0</v>
      </c>
      <c r="N51" s="44">
        <v>0</v>
      </c>
      <c r="O51" s="34">
        <f t="shared" si="9"/>
        <v>0</v>
      </c>
      <c r="P51" s="34">
        <f t="shared" si="9"/>
        <v>0</v>
      </c>
      <c r="Q51" s="43"/>
      <c r="R51" s="43"/>
      <c r="S51" s="43"/>
      <c r="T51" s="43"/>
      <c r="U51" s="48"/>
      <c r="V51" s="41"/>
      <c r="W51" s="41"/>
      <c r="X51" s="50"/>
      <c r="Y51" s="34" t="e">
        <f>P51/AA51</f>
        <v>#DIV/0!</v>
      </c>
      <c r="Z51" s="44" t="e">
        <f t="shared" si="1"/>
        <v>#DIV/0!</v>
      </c>
      <c r="AA51" s="44">
        <f t="shared" si="2"/>
        <v>0</v>
      </c>
      <c r="AB51" s="44">
        <v>0</v>
      </c>
      <c r="AC51" s="44">
        <v>0</v>
      </c>
      <c r="AD51" s="44">
        <v>0</v>
      </c>
      <c r="AE51" s="44"/>
      <c r="AF51" s="44" t="e">
        <f t="shared" si="3"/>
        <v>#DIV/0!</v>
      </c>
      <c r="AG51" s="44"/>
      <c r="AH51" s="44" t="e">
        <f t="shared" si="4"/>
        <v>#DIV/0!</v>
      </c>
      <c r="AI51" s="44" t="e">
        <f t="shared" si="5"/>
        <v>#DIV/0!</v>
      </c>
      <c r="AJ51" s="44" t="e">
        <f t="shared" si="6"/>
        <v>#DIV/0!</v>
      </c>
      <c r="AK51" s="43"/>
      <c r="AL51" s="40"/>
      <c r="AM51" s="40"/>
      <c r="AN51" s="40"/>
      <c r="AO51" s="40"/>
      <c r="AP51" s="40"/>
      <c r="AQ51" s="49"/>
      <c r="AR51" s="41"/>
      <c r="AS51" s="41">
        <v>10</v>
      </c>
      <c r="AT51" s="34">
        <f>(J51*10)/100</f>
        <v>0</v>
      </c>
      <c r="AU51" s="43"/>
      <c r="AV51" s="44">
        <v>0</v>
      </c>
      <c r="AW51" s="46">
        <f t="shared" si="7"/>
        <v>0</v>
      </c>
      <c r="AX51" s="46">
        <f>O51</f>
        <v>0</v>
      </c>
      <c r="AY51" s="43"/>
    </row>
    <row r="52" spans="1:51" ht="15.75" customHeight="1" x14ac:dyDescent="0.25">
      <c r="A52" s="47"/>
      <c r="B52" s="40"/>
      <c r="C52" s="41"/>
      <c r="D52" s="39"/>
      <c r="E52" s="43"/>
      <c r="F52" s="40"/>
      <c r="G52" s="41"/>
      <c r="H52" s="43"/>
      <c r="I52" s="43"/>
      <c r="J52" s="44">
        <v>0</v>
      </c>
      <c r="K52" s="44">
        <v>0</v>
      </c>
      <c r="L52" s="55">
        <v>0</v>
      </c>
      <c r="M52" s="55">
        <v>0</v>
      </c>
      <c r="N52" s="44">
        <v>0</v>
      </c>
      <c r="O52" s="34">
        <f t="shared" si="9"/>
        <v>0</v>
      </c>
      <c r="P52" s="34">
        <f t="shared" si="9"/>
        <v>0</v>
      </c>
      <c r="Q52" s="43"/>
      <c r="R52" s="43"/>
      <c r="S52" s="43"/>
      <c r="T52" s="43"/>
      <c r="U52" s="48"/>
      <c r="V52" s="41"/>
      <c r="W52" s="41"/>
      <c r="X52" s="50"/>
      <c r="Y52" s="34" t="e">
        <f>P52/AA52</f>
        <v>#DIV/0!</v>
      </c>
      <c r="Z52" s="44" t="e">
        <f t="shared" si="1"/>
        <v>#DIV/0!</v>
      </c>
      <c r="AA52" s="44">
        <f t="shared" si="2"/>
        <v>0</v>
      </c>
      <c r="AB52" s="44">
        <v>0</v>
      </c>
      <c r="AC52" s="44">
        <v>0</v>
      </c>
      <c r="AD52" s="44">
        <v>0</v>
      </c>
      <c r="AE52" s="44"/>
      <c r="AF52" s="44" t="e">
        <f t="shared" si="3"/>
        <v>#DIV/0!</v>
      </c>
      <c r="AG52" s="44"/>
      <c r="AH52" s="44" t="e">
        <f t="shared" si="4"/>
        <v>#DIV/0!</v>
      </c>
      <c r="AI52" s="44" t="e">
        <f t="shared" si="5"/>
        <v>#DIV/0!</v>
      </c>
      <c r="AJ52" s="44" t="e">
        <f t="shared" si="6"/>
        <v>#DIV/0!</v>
      </c>
      <c r="AK52" s="43"/>
      <c r="AL52" s="40"/>
      <c r="AM52" s="40"/>
      <c r="AN52" s="40"/>
      <c r="AO52" s="40"/>
      <c r="AP52" s="40"/>
      <c r="AQ52" s="49"/>
      <c r="AR52" s="41"/>
      <c r="AS52" s="41">
        <v>10</v>
      </c>
      <c r="AT52" s="34">
        <f>(J52*10)/100</f>
        <v>0</v>
      </c>
      <c r="AU52" s="43"/>
      <c r="AV52" s="44">
        <v>0</v>
      </c>
      <c r="AW52" s="46">
        <f t="shared" si="7"/>
        <v>0</v>
      </c>
      <c r="AX52" s="46">
        <f>O52</f>
        <v>0</v>
      </c>
      <c r="AY52" s="43"/>
    </row>
    <row r="53" spans="1:51" ht="15.75" customHeight="1" x14ac:dyDescent="0.25">
      <c r="A53" s="47"/>
      <c r="B53" s="40"/>
      <c r="C53" s="41"/>
      <c r="D53" s="39"/>
      <c r="E53" s="43"/>
      <c r="F53" s="40"/>
      <c r="G53" s="41"/>
      <c r="H53" s="43"/>
      <c r="I53" s="43"/>
      <c r="J53" s="44">
        <v>0</v>
      </c>
      <c r="K53" s="44">
        <v>0</v>
      </c>
      <c r="L53" s="55">
        <v>0</v>
      </c>
      <c r="M53" s="55">
        <v>0</v>
      </c>
      <c r="N53" s="44">
        <v>0</v>
      </c>
      <c r="O53" s="34">
        <f t="shared" si="9"/>
        <v>0</v>
      </c>
      <c r="P53" s="34">
        <f t="shared" si="9"/>
        <v>0</v>
      </c>
      <c r="Q53" s="43"/>
      <c r="R53" s="43"/>
      <c r="S53" s="43"/>
      <c r="T53" s="43"/>
      <c r="U53" s="48"/>
      <c r="V53" s="41"/>
      <c r="W53" s="41"/>
      <c r="X53" s="50"/>
      <c r="Y53" s="34" t="e">
        <f>P53/AA53</f>
        <v>#DIV/0!</v>
      </c>
      <c r="Z53" s="44" t="e">
        <f t="shared" si="1"/>
        <v>#DIV/0!</v>
      </c>
      <c r="AA53" s="44">
        <f t="shared" si="2"/>
        <v>0</v>
      </c>
      <c r="AB53" s="44">
        <v>0</v>
      </c>
      <c r="AC53" s="44">
        <v>0</v>
      </c>
      <c r="AD53" s="44">
        <v>0</v>
      </c>
      <c r="AE53" s="44"/>
      <c r="AF53" s="44" t="e">
        <f t="shared" si="3"/>
        <v>#DIV/0!</v>
      </c>
      <c r="AG53" s="44"/>
      <c r="AH53" s="44" t="e">
        <f t="shared" si="4"/>
        <v>#DIV/0!</v>
      </c>
      <c r="AI53" s="44" t="e">
        <f t="shared" si="5"/>
        <v>#DIV/0!</v>
      </c>
      <c r="AJ53" s="44" t="e">
        <f t="shared" si="6"/>
        <v>#DIV/0!</v>
      </c>
      <c r="AK53" s="43"/>
      <c r="AL53" s="40"/>
      <c r="AM53" s="40"/>
      <c r="AN53" s="40"/>
      <c r="AO53" s="40"/>
      <c r="AP53" s="40"/>
      <c r="AQ53" s="49"/>
      <c r="AR53" s="41"/>
      <c r="AS53" s="41">
        <v>10</v>
      </c>
      <c r="AT53" s="34">
        <f>(J53*10)/100</f>
        <v>0</v>
      </c>
      <c r="AU53" s="43"/>
      <c r="AV53" s="44">
        <v>0</v>
      </c>
      <c r="AW53" s="46">
        <f t="shared" si="7"/>
        <v>0</v>
      </c>
      <c r="AX53" s="46">
        <f>O53</f>
        <v>0</v>
      </c>
      <c r="AY53" s="43"/>
    </row>
    <row r="54" spans="1:51" ht="15.75" customHeight="1" x14ac:dyDescent="0.25">
      <c r="A54" s="47"/>
      <c r="B54" s="40"/>
      <c r="C54" s="41"/>
      <c r="D54" s="39"/>
      <c r="E54" s="43"/>
      <c r="F54" s="40"/>
      <c r="G54" s="41"/>
      <c r="H54" s="43"/>
      <c r="I54" s="43"/>
      <c r="J54" s="44">
        <v>0</v>
      </c>
      <c r="K54" s="44">
        <v>0</v>
      </c>
      <c r="L54" s="55">
        <v>0</v>
      </c>
      <c r="M54" s="55">
        <v>0</v>
      </c>
      <c r="N54" s="44">
        <v>0</v>
      </c>
      <c r="O54" s="34">
        <f t="shared" si="9"/>
        <v>0</v>
      </c>
      <c r="P54" s="34">
        <f t="shared" si="9"/>
        <v>0</v>
      </c>
      <c r="Q54" s="43"/>
      <c r="R54" s="43"/>
      <c r="S54" s="43"/>
      <c r="T54" s="43"/>
      <c r="U54" s="48"/>
      <c r="V54" s="41"/>
      <c r="W54" s="41"/>
      <c r="X54" s="50"/>
      <c r="Y54" s="34" t="e">
        <f>P54/AA54</f>
        <v>#DIV/0!</v>
      </c>
      <c r="Z54" s="44" t="e">
        <f t="shared" si="1"/>
        <v>#DIV/0!</v>
      </c>
      <c r="AA54" s="44">
        <f t="shared" si="2"/>
        <v>0</v>
      </c>
      <c r="AB54" s="44">
        <v>0</v>
      </c>
      <c r="AC54" s="44">
        <v>0</v>
      </c>
      <c r="AD54" s="44">
        <v>0</v>
      </c>
      <c r="AE54" s="44"/>
      <c r="AF54" s="44" t="e">
        <f t="shared" si="3"/>
        <v>#DIV/0!</v>
      </c>
      <c r="AG54" s="44"/>
      <c r="AH54" s="44" t="e">
        <f t="shared" si="4"/>
        <v>#DIV/0!</v>
      </c>
      <c r="AI54" s="44" t="e">
        <f t="shared" si="5"/>
        <v>#DIV/0!</v>
      </c>
      <c r="AJ54" s="44" t="e">
        <f t="shared" si="6"/>
        <v>#DIV/0!</v>
      </c>
      <c r="AK54" s="43"/>
      <c r="AL54" s="40"/>
      <c r="AM54" s="40"/>
      <c r="AN54" s="40"/>
      <c r="AO54" s="40"/>
      <c r="AP54" s="40"/>
      <c r="AQ54" s="49"/>
      <c r="AR54" s="41"/>
      <c r="AS54" s="41">
        <v>10</v>
      </c>
      <c r="AT54" s="34">
        <f>(J54*10)/100</f>
        <v>0</v>
      </c>
      <c r="AU54" s="43"/>
      <c r="AV54" s="44">
        <v>0</v>
      </c>
      <c r="AW54" s="46">
        <f t="shared" si="7"/>
        <v>0</v>
      </c>
      <c r="AX54" s="46">
        <f>O54</f>
        <v>0</v>
      </c>
      <c r="AY54" s="43"/>
    </row>
    <row r="55" spans="1:51" ht="15.75" customHeight="1" x14ac:dyDescent="0.25">
      <c r="A55" s="47"/>
      <c r="B55" s="40"/>
      <c r="C55" s="41"/>
      <c r="D55" s="39"/>
      <c r="E55" s="43"/>
      <c r="F55" s="40"/>
      <c r="G55" s="41"/>
      <c r="H55" s="43"/>
      <c r="I55" s="43"/>
      <c r="J55" s="44">
        <v>0</v>
      </c>
      <c r="K55" s="44">
        <v>0</v>
      </c>
      <c r="L55" s="55">
        <v>0</v>
      </c>
      <c r="M55" s="55">
        <v>0</v>
      </c>
      <c r="N55" s="44">
        <v>0</v>
      </c>
      <c r="O55" s="34">
        <f t="shared" si="9"/>
        <v>0</v>
      </c>
      <c r="P55" s="34">
        <f t="shared" si="9"/>
        <v>0</v>
      </c>
      <c r="Q55" s="43"/>
      <c r="R55" s="43"/>
      <c r="S55" s="43"/>
      <c r="T55" s="43"/>
      <c r="U55" s="48"/>
      <c r="V55" s="41"/>
      <c r="W55" s="41"/>
      <c r="X55" s="50"/>
      <c r="Y55" s="34" t="e">
        <f>P55/AA55</f>
        <v>#DIV/0!</v>
      </c>
      <c r="Z55" s="44" t="e">
        <f t="shared" si="1"/>
        <v>#DIV/0!</v>
      </c>
      <c r="AA55" s="44">
        <f t="shared" si="2"/>
        <v>0</v>
      </c>
      <c r="AB55" s="44">
        <v>0</v>
      </c>
      <c r="AC55" s="44">
        <v>0</v>
      </c>
      <c r="AD55" s="44">
        <v>0</v>
      </c>
      <c r="AE55" s="44"/>
      <c r="AF55" s="44" t="e">
        <f t="shared" si="3"/>
        <v>#DIV/0!</v>
      </c>
      <c r="AG55" s="44"/>
      <c r="AH55" s="44" t="e">
        <f t="shared" si="4"/>
        <v>#DIV/0!</v>
      </c>
      <c r="AI55" s="44" t="e">
        <f t="shared" si="5"/>
        <v>#DIV/0!</v>
      </c>
      <c r="AJ55" s="44" t="e">
        <f t="shared" si="6"/>
        <v>#DIV/0!</v>
      </c>
      <c r="AK55" s="43"/>
      <c r="AL55" s="40"/>
      <c r="AM55" s="40"/>
      <c r="AN55" s="40"/>
      <c r="AO55" s="40"/>
      <c r="AP55" s="40"/>
      <c r="AQ55" s="49"/>
      <c r="AR55" s="41"/>
      <c r="AS55" s="41">
        <v>10</v>
      </c>
      <c r="AT55" s="34">
        <f>(J55*10)/100</f>
        <v>0</v>
      </c>
      <c r="AU55" s="43"/>
      <c r="AV55" s="44">
        <v>0</v>
      </c>
      <c r="AW55" s="46">
        <f t="shared" si="7"/>
        <v>0</v>
      </c>
      <c r="AX55" s="46">
        <f>O55</f>
        <v>0</v>
      </c>
      <c r="AY55" s="43"/>
    </row>
    <row r="56" spans="1:51" ht="15.75" customHeight="1" x14ac:dyDescent="0.25">
      <c r="A56" s="47"/>
      <c r="B56" s="40"/>
      <c r="C56" s="41"/>
      <c r="D56" s="39"/>
      <c r="E56" s="43"/>
      <c r="F56" s="40"/>
      <c r="G56" s="41"/>
      <c r="H56" s="43"/>
      <c r="I56" s="43"/>
      <c r="J56" s="44">
        <v>0</v>
      </c>
      <c r="K56" s="44">
        <v>0</v>
      </c>
      <c r="L56" s="55">
        <v>0</v>
      </c>
      <c r="M56" s="55">
        <v>0</v>
      </c>
      <c r="N56" s="44">
        <v>0</v>
      </c>
      <c r="O56" s="34">
        <f t="shared" si="9"/>
        <v>0</v>
      </c>
      <c r="P56" s="34">
        <f t="shared" si="9"/>
        <v>0</v>
      </c>
      <c r="Q56" s="43"/>
      <c r="R56" s="43"/>
      <c r="S56" s="43"/>
      <c r="T56" s="43"/>
      <c r="U56" s="48"/>
      <c r="V56" s="41"/>
      <c r="W56" s="41"/>
      <c r="X56" s="50"/>
      <c r="Y56" s="34" t="e">
        <f>P56/AA56</f>
        <v>#DIV/0!</v>
      </c>
      <c r="Z56" s="44" t="e">
        <f t="shared" si="1"/>
        <v>#DIV/0!</v>
      </c>
      <c r="AA56" s="44">
        <f t="shared" si="2"/>
        <v>0</v>
      </c>
      <c r="AB56" s="44">
        <v>0</v>
      </c>
      <c r="AC56" s="44">
        <v>0</v>
      </c>
      <c r="AD56" s="44">
        <v>0</v>
      </c>
      <c r="AE56" s="44"/>
      <c r="AF56" s="44" t="e">
        <f t="shared" si="3"/>
        <v>#DIV/0!</v>
      </c>
      <c r="AG56" s="44"/>
      <c r="AH56" s="44" t="e">
        <f t="shared" si="4"/>
        <v>#DIV/0!</v>
      </c>
      <c r="AI56" s="44" t="e">
        <f t="shared" si="5"/>
        <v>#DIV/0!</v>
      </c>
      <c r="AJ56" s="44" t="e">
        <f t="shared" si="6"/>
        <v>#DIV/0!</v>
      </c>
      <c r="AK56" s="43"/>
      <c r="AL56" s="40"/>
      <c r="AM56" s="40"/>
      <c r="AN56" s="40"/>
      <c r="AO56" s="40"/>
      <c r="AP56" s="40"/>
      <c r="AQ56" s="49"/>
      <c r="AR56" s="41"/>
      <c r="AS56" s="41">
        <v>10</v>
      </c>
      <c r="AT56" s="34">
        <f>(J56*10)/100</f>
        <v>0</v>
      </c>
      <c r="AU56" s="43"/>
      <c r="AV56" s="44">
        <v>0</v>
      </c>
      <c r="AW56" s="46">
        <f t="shared" si="7"/>
        <v>0</v>
      </c>
      <c r="AX56" s="46">
        <f>O56</f>
        <v>0</v>
      </c>
      <c r="AY56" s="43"/>
    </row>
    <row r="57" spans="1:51" ht="15.75" customHeight="1" x14ac:dyDescent="0.25">
      <c r="A57" s="47"/>
      <c r="B57" s="40"/>
      <c r="C57" s="41"/>
      <c r="D57" s="39"/>
      <c r="E57" s="43"/>
      <c r="F57" s="40"/>
      <c r="G57" s="41"/>
      <c r="H57" s="43"/>
      <c r="I57" s="43"/>
      <c r="J57" s="44">
        <v>0</v>
      </c>
      <c r="K57" s="44">
        <v>0</v>
      </c>
      <c r="L57" s="55">
        <v>0</v>
      </c>
      <c r="M57" s="55">
        <v>0</v>
      </c>
      <c r="N57" s="44">
        <v>0</v>
      </c>
      <c r="O57" s="34">
        <f t="shared" si="9"/>
        <v>0</v>
      </c>
      <c r="P57" s="34">
        <f t="shared" si="9"/>
        <v>0</v>
      </c>
      <c r="Q57" s="43"/>
      <c r="R57" s="43"/>
      <c r="S57" s="43"/>
      <c r="T57" s="43"/>
      <c r="U57" s="48"/>
      <c r="V57" s="41"/>
      <c r="W57" s="41"/>
      <c r="X57" s="50"/>
      <c r="Y57" s="34" t="e">
        <f>P57/AA57</f>
        <v>#DIV/0!</v>
      </c>
      <c r="Z57" s="44" t="e">
        <f t="shared" si="1"/>
        <v>#DIV/0!</v>
      </c>
      <c r="AA57" s="44">
        <f t="shared" si="2"/>
        <v>0</v>
      </c>
      <c r="AB57" s="44">
        <v>0</v>
      </c>
      <c r="AC57" s="44">
        <v>0</v>
      </c>
      <c r="AD57" s="44">
        <v>0</v>
      </c>
      <c r="AE57" s="44"/>
      <c r="AF57" s="44" t="e">
        <f t="shared" si="3"/>
        <v>#DIV/0!</v>
      </c>
      <c r="AG57" s="44"/>
      <c r="AH57" s="44" t="e">
        <f t="shared" si="4"/>
        <v>#DIV/0!</v>
      </c>
      <c r="AI57" s="44" t="e">
        <f t="shared" si="5"/>
        <v>#DIV/0!</v>
      </c>
      <c r="AJ57" s="44" t="e">
        <f t="shared" si="6"/>
        <v>#DIV/0!</v>
      </c>
      <c r="AK57" s="43"/>
      <c r="AL57" s="40"/>
      <c r="AM57" s="40"/>
      <c r="AN57" s="40"/>
      <c r="AO57" s="40"/>
      <c r="AP57" s="40"/>
      <c r="AQ57" s="49"/>
      <c r="AR57" s="41"/>
      <c r="AS57" s="41">
        <v>10</v>
      </c>
      <c r="AT57" s="34">
        <f>(J57*10)/100</f>
        <v>0</v>
      </c>
      <c r="AU57" s="43"/>
      <c r="AV57" s="44">
        <v>0</v>
      </c>
      <c r="AW57" s="46">
        <f t="shared" si="7"/>
        <v>0</v>
      </c>
      <c r="AX57" s="46">
        <f>O57</f>
        <v>0</v>
      </c>
      <c r="AY57" s="43"/>
    </row>
    <row r="58" spans="1:51" ht="15.75" customHeight="1" x14ac:dyDescent="0.25">
      <c r="A58" s="47"/>
      <c r="B58" s="40"/>
      <c r="C58" s="41"/>
      <c r="D58" s="39"/>
      <c r="E58" s="43"/>
      <c r="F58" s="40"/>
      <c r="G58" s="41"/>
      <c r="H58" s="43"/>
      <c r="I58" s="43"/>
      <c r="J58" s="44">
        <v>0</v>
      </c>
      <c r="K58" s="44">
        <v>0</v>
      </c>
      <c r="L58" s="55">
        <v>0</v>
      </c>
      <c r="M58" s="55">
        <v>0</v>
      </c>
      <c r="N58" s="44">
        <v>0</v>
      </c>
      <c r="O58" s="34">
        <f t="shared" si="9"/>
        <v>0</v>
      </c>
      <c r="P58" s="34">
        <f t="shared" si="9"/>
        <v>0</v>
      </c>
      <c r="Q58" s="43"/>
      <c r="R58" s="43"/>
      <c r="S58" s="43"/>
      <c r="T58" s="43"/>
      <c r="U58" s="48"/>
      <c r="V58" s="41"/>
      <c r="W58" s="41"/>
      <c r="X58" s="50"/>
      <c r="Y58" s="34" t="e">
        <f>P58/AA58</f>
        <v>#DIV/0!</v>
      </c>
      <c r="Z58" s="44" t="e">
        <f t="shared" si="1"/>
        <v>#DIV/0!</v>
      </c>
      <c r="AA58" s="44">
        <f t="shared" si="2"/>
        <v>0</v>
      </c>
      <c r="AB58" s="44">
        <v>0</v>
      </c>
      <c r="AC58" s="44">
        <v>0</v>
      </c>
      <c r="AD58" s="44">
        <v>0</v>
      </c>
      <c r="AE58" s="44"/>
      <c r="AF58" s="44" t="e">
        <f t="shared" si="3"/>
        <v>#DIV/0!</v>
      </c>
      <c r="AG58" s="44"/>
      <c r="AH58" s="44" t="e">
        <f t="shared" si="4"/>
        <v>#DIV/0!</v>
      </c>
      <c r="AI58" s="44" t="e">
        <f t="shared" si="5"/>
        <v>#DIV/0!</v>
      </c>
      <c r="AJ58" s="44" t="e">
        <f t="shared" si="6"/>
        <v>#DIV/0!</v>
      </c>
      <c r="AK58" s="43"/>
      <c r="AL58" s="40"/>
      <c r="AM58" s="40"/>
      <c r="AN58" s="40"/>
      <c r="AO58" s="40"/>
      <c r="AP58" s="40"/>
      <c r="AQ58" s="49"/>
      <c r="AR58" s="41"/>
      <c r="AS58" s="41">
        <v>10</v>
      </c>
      <c r="AT58" s="34">
        <f>(J58*10)/100</f>
        <v>0</v>
      </c>
      <c r="AU58" s="43"/>
      <c r="AV58" s="44">
        <v>0</v>
      </c>
      <c r="AW58" s="46">
        <f t="shared" si="7"/>
        <v>0</v>
      </c>
      <c r="AX58" s="46">
        <f>O58</f>
        <v>0</v>
      </c>
      <c r="AY58" s="43"/>
    </row>
    <row r="59" spans="1:51" ht="15.75" customHeight="1" x14ac:dyDescent="0.25">
      <c r="A59" s="47"/>
      <c r="B59" s="40"/>
      <c r="C59" s="41"/>
      <c r="D59" s="39"/>
      <c r="E59" s="43"/>
      <c r="F59" s="40"/>
      <c r="G59" s="41"/>
      <c r="H59" s="43"/>
      <c r="I59" s="43"/>
      <c r="J59" s="44">
        <v>0</v>
      </c>
      <c r="K59" s="44">
        <v>0</v>
      </c>
      <c r="L59" s="55">
        <v>0</v>
      </c>
      <c r="M59" s="55">
        <v>0</v>
      </c>
      <c r="N59" s="44">
        <v>0</v>
      </c>
      <c r="O59" s="34">
        <f t="shared" si="9"/>
        <v>0</v>
      </c>
      <c r="P59" s="34">
        <f t="shared" si="9"/>
        <v>0</v>
      </c>
      <c r="Q59" s="43"/>
      <c r="R59" s="43"/>
      <c r="S59" s="43"/>
      <c r="T59" s="43"/>
      <c r="U59" s="48"/>
      <c r="V59" s="41"/>
      <c r="W59" s="41"/>
      <c r="X59" s="50"/>
      <c r="Y59" s="34" t="e">
        <f>P59/AA59</f>
        <v>#DIV/0!</v>
      </c>
      <c r="Z59" s="44" t="e">
        <f t="shared" si="1"/>
        <v>#DIV/0!</v>
      </c>
      <c r="AA59" s="44">
        <f t="shared" si="2"/>
        <v>0</v>
      </c>
      <c r="AB59" s="44">
        <v>0</v>
      </c>
      <c r="AC59" s="44">
        <v>0</v>
      </c>
      <c r="AD59" s="44">
        <v>0</v>
      </c>
      <c r="AE59" s="44"/>
      <c r="AF59" s="44" t="e">
        <f t="shared" si="3"/>
        <v>#DIV/0!</v>
      </c>
      <c r="AG59" s="44"/>
      <c r="AH59" s="44" t="e">
        <f t="shared" si="4"/>
        <v>#DIV/0!</v>
      </c>
      <c r="AI59" s="44" t="e">
        <f t="shared" si="5"/>
        <v>#DIV/0!</v>
      </c>
      <c r="AJ59" s="44" t="e">
        <f t="shared" si="6"/>
        <v>#DIV/0!</v>
      </c>
      <c r="AK59" s="43"/>
      <c r="AL59" s="40"/>
      <c r="AM59" s="40"/>
      <c r="AN59" s="40"/>
      <c r="AO59" s="40"/>
      <c r="AP59" s="40"/>
      <c r="AQ59" s="49"/>
      <c r="AR59" s="41"/>
      <c r="AS59" s="41">
        <v>10</v>
      </c>
      <c r="AT59" s="34">
        <f>(J59*10)/100</f>
        <v>0</v>
      </c>
      <c r="AU59" s="43"/>
      <c r="AV59" s="44">
        <v>0</v>
      </c>
      <c r="AW59" s="46">
        <f t="shared" si="7"/>
        <v>0</v>
      </c>
      <c r="AX59" s="46">
        <f>O59</f>
        <v>0</v>
      </c>
      <c r="AY59" s="43"/>
    </row>
    <row r="60" spans="1:51" ht="15.75" customHeight="1" x14ac:dyDescent="0.25">
      <c r="A60" s="47"/>
      <c r="B60" s="40"/>
      <c r="C60" s="41"/>
      <c r="D60" s="39"/>
      <c r="E60" s="43"/>
      <c r="F60" s="40"/>
      <c r="G60" s="41"/>
      <c r="H60" s="43"/>
      <c r="I60" s="43"/>
      <c r="J60" s="44">
        <v>0</v>
      </c>
      <c r="K60" s="44">
        <v>0</v>
      </c>
      <c r="L60" s="55">
        <v>0</v>
      </c>
      <c r="M60" s="55">
        <v>0</v>
      </c>
      <c r="N60" s="44">
        <v>0</v>
      </c>
      <c r="O60" s="34">
        <f t="shared" si="9"/>
        <v>0</v>
      </c>
      <c r="P60" s="34">
        <f t="shared" si="9"/>
        <v>0</v>
      </c>
      <c r="Q60" s="43"/>
      <c r="R60" s="43"/>
      <c r="S60" s="43"/>
      <c r="T60" s="43"/>
      <c r="U60" s="48"/>
      <c r="V60" s="41"/>
      <c r="W60" s="41"/>
      <c r="X60" s="50"/>
      <c r="Y60" s="34" t="e">
        <f>P60/AA60</f>
        <v>#DIV/0!</v>
      </c>
      <c r="Z60" s="44" t="e">
        <f t="shared" si="1"/>
        <v>#DIV/0!</v>
      </c>
      <c r="AA60" s="44">
        <f t="shared" si="2"/>
        <v>0</v>
      </c>
      <c r="AB60" s="44">
        <v>0</v>
      </c>
      <c r="AC60" s="44">
        <v>0</v>
      </c>
      <c r="AD60" s="44">
        <v>0</v>
      </c>
      <c r="AE60" s="44"/>
      <c r="AF60" s="44" t="e">
        <f t="shared" si="3"/>
        <v>#DIV/0!</v>
      </c>
      <c r="AG60" s="44"/>
      <c r="AH60" s="44" t="e">
        <f t="shared" si="4"/>
        <v>#DIV/0!</v>
      </c>
      <c r="AI60" s="44" t="e">
        <f t="shared" si="5"/>
        <v>#DIV/0!</v>
      </c>
      <c r="AJ60" s="44" t="e">
        <f t="shared" si="6"/>
        <v>#DIV/0!</v>
      </c>
      <c r="AK60" s="43"/>
      <c r="AL60" s="40"/>
      <c r="AM60" s="40"/>
      <c r="AN60" s="40"/>
      <c r="AO60" s="40"/>
      <c r="AP60" s="40"/>
      <c r="AQ60" s="49"/>
      <c r="AR60" s="41"/>
      <c r="AS60" s="41">
        <v>10</v>
      </c>
      <c r="AT60" s="34">
        <f>(J60*10)/100</f>
        <v>0</v>
      </c>
      <c r="AU60" s="43"/>
      <c r="AV60" s="44">
        <v>0</v>
      </c>
      <c r="AW60" s="46">
        <f t="shared" si="7"/>
        <v>0</v>
      </c>
      <c r="AX60" s="46">
        <f>O60</f>
        <v>0</v>
      </c>
      <c r="AY60" s="43"/>
    </row>
    <row r="61" spans="1:51" ht="15.75" customHeight="1" x14ac:dyDescent="0.25">
      <c r="A61" s="47"/>
      <c r="B61" s="40"/>
      <c r="C61" s="41"/>
      <c r="D61" s="39"/>
      <c r="E61" s="43"/>
      <c r="F61" s="40"/>
      <c r="G61" s="41"/>
      <c r="H61" s="43"/>
      <c r="I61" s="43"/>
      <c r="J61" s="44">
        <v>0</v>
      </c>
      <c r="K61" s="44">
        <v>0</v>
      </c>
      <c r="L61" s="55">
        <v>0</v>
      </c>
      <c r="M61" s="55">
        <v>0</v>
      </c>
      <c r="N61" s="44">
        <v>0</v>
      </c>
      <c r="O61" s="34">
        <f t="shared" si="9"/>
        <v>0</v>
      </c>
      <c r="P61" s="34">
        <f t="shared" si="9"/>
        <v>0</v>
      </c>
      <c r="Q61" s="43"/>
      <c r="R61" s="43"/>
      <c r="S61" s="43"/>
      <c r="T61" s="43"/>
      <c r="U61" s="48"/>
      <c r="V61" s="41"/>
      <c r="W61" s="41"/>
      <c r="X61" s="50"/>
      <c r="Y61" s="34" t="e">
        <f>P61/AA61</f>
        <v>#DIV/0!</v>
      </c>
      <c r="Z61" s="44" t="e">
        <f t="shared" si="1"/>
        <v>#DIV/0!</v>
      </c>
      <c r="AA61" s="44">
        <f t="shared" si="2"/>
        <v>0</v>
      </c>
      <c r="AB61" s="44">
        <v>0</v>
      </c>
      <c r="AC61" s="44">
        <v>0</v>
      </c>
      <c r="AD61" s="44">
        <v>0</v>
      </c>
      <c r="AE61" s="44"/>
      <c r="AF61" s="44" t="e">
        <f t="shared" si="3"/>
        <v>#DIV/0!</v>
      </c>
      <c r="AG61" s="44"/>
      <c r="AH61" s="44" t="e">
        <f t="shared" si="4"/>
        <v>#DIV/0!</v>
      </c>
      <c r="AI61" s="44" t="e">
        <f t="shared" si="5"/>
        <v>#DIV/0!</v>
      </c>
      <c r="AJ61" s="44" t="e">
        <f t="shared" si="6"/>
        <v>#DIV/0!</v>
      </c>
      <c r="AK61" s="43"/>
      <c r="AL61" s="40"/>
      <c r="AM61" s="40"/>
      <c r="AN61" s="40"/>
      <c r="AO61" s="40"/>
      <c r="AP61" s="40"/>
      <c r="AQ61" s="49"/>
      <c r="AR61" s="41"/>
      <c r="AS61" s="41">
        <v>10</v>
      </c>
      <c r="AT61" s="34">
        <f>(J61*10)/100</f>
        <v>0</v>
      </c>
      <c r="AU61" s="43"/>
      <c r="AV61" s="44">
        <v>0</v>
      </c>
      <c r="AW61" s="46">
        <f t="shared" si="7"/>
        <v>0</v>
      </c>
      <c r="AX61" s="46">
        <f>O61</f>
        <v>0</v>
      </c>
      <c r="AY61" s="43"/>
    </row>
    <row r="62" spans="1:51" ht="15.75" customHeight="1" x14ac:dyDescent="0.25">
      <c r="A62" s="47"/>
      <c r="B62" s="40"/>
      <c r="C62" s="41"/>
      <c r="D62" s="39"/>
      <c r="E62" s="43"/>
      <c r="F62" s="40"/>
      <c r="G62" s="41"/>
      <c r="H62" s="43"/>
      <c r="I62" s="43"/>
      <c r="J62" s="44">
        <v>0</v>
      </c>
      <c r="K62" s="44">
        <v>0</v>
      </c>
      <c r="L62" s="55">
        <v>0</v>
      </c>
      <c r="M62" s="55">
        <v>0</v>
      </c>
      <c r="N62" s="44">
        <v>0</v>
      </c>
      <c r="O62" s="34">
        <f t="shared" si="9"/>
        <v>0</v>
      </c>
      <c r="P62" s="34">
        <f t="shared" si="9"/>
        <v>0</v>
      </c>
      <c r="Q62" s="43"/>
      <c r="R62" s="43"/>
      <c r="S62" s="43"/>
      <c r="T62" s="43"/>
      <c r="U62" s="48"/>
      <c r="V62" s="41"/>
      <c r="W62" s="41"/>
      <c r="X62" s="50"/>
      <c r="Y62" s="34" t="e">
        <f>P62/AA62</f>
        <v>#DIV/0!</v>
      </c>
      <c r="Z62" s="44" t="e">
        <f t="shared" si="1"/>
        <v>#DIV/0!</v>
      </c>
      <c r="AA62" s="44">
        <f t="shared" si="2"/>
        <v>0</v>
      </c>
      <c r="AB62" s="44">
        <v>0</v>
      </c>
      <c r="AC62" s="44">
        <v>0</v>
      </c>
      <c r="AD62" s="44">
        <v>0</v>
      </c>
      <c r="AE62" s="44"/>
      <c r="AF62" s="44" t="e">
        <f t="shared" si="3"/>
        <v>#DIV/0!</v>
      </c>
      <c r="AG62" s="44"/>
      <c r="AH62" s="44" t="e">
        <f t="shared" si="4"/>
        <v>#DIV/0!</v>
      </c>
      <c r="AI62" s="44" t="e">
        <f t="shared" si="5"/>
        <v>#DIV/0!</v>
      </c>
      <c r="AJ62" s="44" t="e">
        <f t="shared" si="6"/>
        <v>#DIV/0!</v>
      </c>
      <c r="AK62" s="43"/>
      <c r="AL62" s="40"/>
      <c r="AM62" s="40"/>
      <c r="AN62" s="40"/>
      <c r="AO62" s="40"/>
      <c r="AP62" s="40"/>
      <c r="AQ62" s="49"/>
      <c r="AR62" s="41"/>
      <c r="AS62" s="41">
        <v>10</v>
      </c>
      <c r="AT62" s="34">
        <f>(J62*10)/100</f>
        <v>0</v>
      </c>
      <c r="AU62" s="43"/>
      <c r="AV62" s="44">
        <v>0</v>
      </c>
      <c r="AW62" s="46">
        <f t="shared" si="7"/>
        <v>0</v>
      </c>
      <c r="AX62" s="46">
        <f>O62</f>
        <v>0</v>
      </c>
      <c r="AY62" s="43"/>
    </row>
    <row r="63" spans="1:51" ht="15.75" customHeight="1" x14ac:dyDescent="0.25">
      <c r="A63" s="47"/>
      <c r="B63" s="40"/>
      <c r="C63" s="41"/>
      <c r="D63" s="39"/>
      <c r="E63" s="43"/>
      <c r="F63" s="40"/>
      <c r="G63" s="41"/>
      <c r="H63" s="43"/>
      <c r="I63" s="43"/>
      <c r="J63" s="44">
        <v>0</v>
      </c>
      <c r="K63" s="44">
        <v>0</v>
      </c>
      <c r="L63" s="55">
        <v>0</v>
      </c>
      <c r="M63" s="55">
        <v>0</v>
      </c>
      <c r="N63" s="44">
        <v>0</v>
      </c>
      <c r="O63" s="34">
        <f t="shared" si="9"/>
        <v>0</v>
      </c>
      <c r="P63" s="34">
        <f t="shared" si="9"/>
        <v>0</v>
      </c>
      <c r="Q63" s="43"/>
      <c r="R63" s="43"/>
      <c r="S63" s="43"/>
      <c r="T63" s="43"/>
      <c r="U63" s="48"/>
      <c r="V63" s="41"/>
      <c r="W63" s="41"/>
      <c r="X63" s="50"/>
      <c r="Y63" s="34" t="e">
        <f>P63/AA63</f>
        <v>#DIV/0!</v>
      </c>
      <c r="Z63" s="44" t="e">
        <f t="shared" si="1"/>
        <v>#DIV/0!</v>
      </c>
      <c r="AA63" s="44">
        <f t="shared" si="2"/>
        <v>0</v>
      </c>
      <c r="AB63" s="44">
        <v>0</v>
      </c>
      <c r="AC63" s="44">
        <v>0</v>
      </c>
      <c r="AD63" s="44">
        <v>0</v>
      </c>
      <c r="AE63" s="44"/>
      <c r="AF63" s="44" t="e">
        <f t="shared" si="3"/>
        <v>#DIV/0!</v>
      </c>
      <c r="AG63" s="44"/>
      <c r="AH63" s="44" t="e">
        <f t="shared" si="4"/>
        <v>#DIV/0!</v>
      </c>
      <c r="AI63" s="44" t="e">
        <f t="shared" si="5"/>
        <v>#DIV/0!</v>
      </c>
      <c r="AJ63" s="44" t="e">
        <f t="shared" si="6"/>
        <v>#DIV/0!</v>
      </c>
      <c r="AK63" s="43"/>
      <c r="AL63" s="40"/>
      <c r="AM63" s="40"/>
      <c r="AN63" s="40"/>
      <c r="AO63" s="40"/>
      <c r="AP63" s="40"/>
      <c r="AQ63" s="49"/>
      <c r="AR63" s="41"/>
      <c r="AS63" s="41">
        <v>10</v>
      </c>
      <c r="AT63" s="34">
        <f>(J63*10)/100</f>
        <v>0</v>
      </c>
      <c r="AU63" s="43"/>
      <c r="AV63" s="44">
        <v>0</v>
      </c>
      <c r="AW63" s="46">
        <f t="shared" si="7"/>
        <v>0</v>
      </c>
      <c r="AX63" s="46">
        <f>O63</f>
        <v>0</v>
      </c>
      <c r="AY63" s="43"/>
    </row>
    <row r="64" spans="1:51" ht="15.75" customHeight="1" x14ac:dyDescent="0.25">
      <c r="A64" s="47"/>
      <c r="B64" s="40"/>
      <c r="C64" s="41"/>
      <c r="D64" s="39"/>
      <c r="E64" s="43"/>
      <c r="F64" s="40"/>
      <c r="G64" s="41"/>
      <c r="H64" s="43"/>
      <c r="I64" s="43"/>
      <c r="J64" s="44">
        <v>0</v>
      </c>
      <c r="K64" s="44">
        <v>0</v>
      </c>
      <c r="L64" s="55">
        <v>0</v>
      </c>
      <c r="M64" s="55">
        <v>0</v>
      </c>
      <c r="N64" s="44">
        <v>0</v>
      </c>
      <c r="O64" s="34">
        <f t="shared" si="9"/>
        <v>0</v>
      </c>
      <c r="P64" s="34">
        <f t="shared" si="9"/>
        <v>0</v>
      </c>
      <c r="Q64" s="43"/>
      <c r="R64" s="43"/>
      <c r="S64" s="43"/>
      <c r="T64" s="43"/>
      <c r="U64" s="48"/>
      <c r="V64" s="41"/>
      <c r="W64" s="41"/>
      <c r="X64" s="50"/>
      <c r="Y64" s="34" t="e">
        <f>P64/AA64</f>
        <v>#DIV/0!</v>
      </c>
      <c r="Z64" s="44" t="e">
        <f t="shared" si="1"/>
        <v>#DIV/0!</v>
      </c>
      <c r="AA64" s="44">
        <f t="shared" si="2"/>
        <v>0</v>
      </c>
      <c r="AB64" s="44">
        <v>0</v>
      </c>
      <c r="AC64" s="44">
        <v>0</v>
      </c>
      <c r="AD64" s="44">
        <v>0</v>
      </c>
      <c r="AE64" s="44"/>
      <c r="AF64" s="44" t="e">
        <f t="shared" si="3"/>
        <v>#DIV/0!</v>
      </c>
      <c r="AG64" s="44"/>
      <c r="AH64" s="44" t="e">
        <f t="shared" si="4"/>
        <v>#DIV/0!</v>
      </c>
      <c r="AI64" s="44" t="e">
        <f t="shared" si="5"/>
        <v>#DIV/0!</v>
      </c>
      <c r="AJ64" s="44" t="e">
        <f t="shared" si="6"/>
        <v>#DIV/0!</v>
      </c>
      <c r="AK64" s="43"/>
      <c r="AL64" s="40"/>
      <c r="AM64" s="40"/>
      <c r="AN64" s="40"/>
      <c r="AO64" s="40"/>
      <c r="AP64" s="40"/>
      <c r="AQ64" s="49"/>
      <c r="AR64" s="41"/>
      <c r="AS64" s="41">
        <v>10</v>
      </c>
      <c r="AT64" s="34">
        <f>(J64*10)/100</f>
        <v>0</v>
      </c>
      <c r="AU64" s="43"/>
      <c r="AV64" s="44">
        <v>0</v>
      </c>
      <c r="AW64" s="46">
        <f t="shared" si="7"/>
        <v>0</v>
      </c>
      <c r="AX64" s="46">
        <f>O64</f>
        <v>0</v>
      </c>
      <c r="AY64" s="43"/>
    </row>
    <row r="65" spans="1:51" ht="15.75" customHeight="1" x14ac:dyDescent="0.25">
      <c r="A65" s="47"/>
      <c r="B65" s="40"/>
      <c r="C65" s="41"/>
      <c r="D65" s="39"/>
      <c r="E65" s="43"/>
      <c r="F65" s="40"/>
      <c r="G65" s="41"/>
      <c r="H65" s="43"/>
      <c r="I65" s="43"/>
      <c r="J65" s="44">
        <v>0</v>
      </c>
      <c r="K65" s="44">
        <v>0</v>
      </c>
      <c r="L65" s="55">
        <v>0</v>
      </c>
      <c r="M65" s="55">
        <v>0</v>
      </c>
      <c r="N65" s="44">
        <v>0</v>
      </c>
      <c r="O65" s="34">
        <f t="shared" si="9"/>
        <v>0</v>
      </c>
      <c r="P65" s="34">
        <f t="shared" si="9"/>
        <v>0</v>
      </c>
      <c r="Q65" s="43"/>
      <c r="R65" s="43"/>
      <c r="S65" s="43"/>
      <c r="T65" s="43"/>
      <c r="U65" s="48"/>
      <c r="V65" s="41"/>
      <c r="W65" s="41"/>
      <c r="X65" s="50"/>
      <c r="Y65" s="34" t="e">
        <f>P65/AA65</f>
        <v>#DIV/0!</v>
      </c>
      <c r="Z65" s="44" t="e">
        <f t="shared" si="1"/>
        <v>#DIV/0!</v>
      </c>
      <c r="AA65" s="44">
        <f t="shared" si="2"/>
        <v>0</v>
      </c>
      <c r="AB65" s="44">
        <v>0</v>
      </c>
      <c r="AC65" s="44">
        <v>0</v>
      </c>
      <c r="AD65" s="44">
        <v>0</v>
      </c>
      <c r="AE65" s="44"/>
      <c r="AF65" s="44" t="e">
        <f t="shared" si="3"/>
        <v>#DIV/0!</v>
      </c>
      <c r="AG65" s="44"/>
      <c r="AH65" s="44" t="e">
        <f t="shared" si="4"/>
        <v>#DIV/0!</v>
      </c>
      <c r="AI65" s="44" t="e">
        <f t="shared" si="5"/>
        <v>#DIV/0!</v>
      </c>
      <c r="AJ65" s="44" t="e">
        <f t="shared" si="6"/>
        <v>#DIV/0!</v>
      </c>
      <c r="AK65" s="43"/>
      <c r="AL65" s="40"/>
      <c r="AM65" s="40"/>
      <c r="AN65" s="40"/>
      <c r="AO65" s="40"/>
      <c r="AP65" s="40"/>
      <c r="AQ65" s="49"/>
      <c r="AR65" s="41"/>
      <c r="AS65" s="41">
        <v>10</v>
      </c>
      <c r="AT65" s="34">
        <f>(J65*10)/100</f>
        <v>0</v>
      </c>
      <c r="AU65" s="43"/>
      <c r="AV65" s="44">
        <v>0</v>
      </c>
      <c r="AW65" s="46">
        <f t="shared" si="7"/>
        <v>0</v>
      </c>
      <c r="AX65" s="46">
        <f>O65</f>
        <v>0</v>
      </c>
      <c r="AY65" s="43"/>
    </row>
    <row r="66" spans="1:51" ht="15.75" customHeight="1" x14ac:dyDescent="0.25">
      <c r="A66" s="47"/>
      <c r="B66" s="40"/>
      <c r="C66" s="41"/>
      <c r="D66" s="39"/>
      <c r="E66" s="43"/>
      <c r="F66" s="40"/>
      <c r="G66" s="41"/>
      <c r="H66" s="43"/>
      <c r="I66" s="43"/>
      <c r="J66" s="44">
        <v>0</v>
      </c>
      <c r="K66" s="44">
        <v>0</v>
      </c>
      <c r="L66" s="55">
        <v>0</v>
      </c>
      <c r="M66" s="55">
        <v>0</v>
      </c>
      <c r="N66" s="44">
        <v>0</v>
      </c>
      <c r="O66" s="34">
        <f t="shared" si="9"/>
        <v>0</v>
      </c>
      <c r="P66" s="34">
        <f t="shared" si="9"/>
        <v>0</v>
      </c>
      <c r="Q66" s="43"/>
      <c r="R66" s="43"/>
      <c r="S66" s="43"/>
      <c r="T66" s="43"/>
      <c r="U66" s="48"/>
      <c r="V66" s="41"/>
      <c r="W66" s="41"/>
      <c r="X66" s="50"/>
      <c r="Y66" s="34" t="e">
        <f>P66/AA66</f>
        <v>#DIV/0!</v>
      </c>
      <c r="Z66" s="44" t="e">
        <f t="shared" si="1"/>
        <v>#DIV/0!</v>
      </c>
      <c r="AA66" s="44">
        <f t="shared" si="2"/>
        <v>0</v>
      </c>
      <c r="AB66" s="44">
        <v>0</v>
      </c>
      <c r="AC66" s="44">
        <v>0</v>
      </c>
      <c r="AD66" s="44">
        <v>0</v>
      </c>
      <c r="AE66" s="44"/>
      <c r="AF66" s="44" t="e">
        <f t="shared" si="3"/>
        <v>#DIV/0!</v>
      </c>
      <c r="AG66" s="44"/>
      <c r="AH66" s="44" t="e">
        <f t="shared" si="4"/>
        <v>#DIV/0!</v>
      </c>
      <c r="AI66" s="44" t="e">
        <f t="shared" si="5"/>
        <v>#DIV/0!</v>
      </c>
      <c r="AJ66" s="44" t="e">
        <f t="shared" si="6"/>
        <v>#DIV/0!</v>
      </c>
      <c r="AK66" s="43"/>
      <c r="AL66" s="40"/>
      <c r="AM66" s="40"/>
      <c r="AN66" s="40"/>
      <c r="AO66" s="40"/>
      <c r="AP66" s="40"/>
      <c r="AQ66" s="49"/>
      <c r="AR66" s="41"/>
      <c r="AS66" s="41">
        <v>10</v>
      </c>
      <c r="AT66" s="34">
        <f>(J66*10)/100</f>
        <v>0</v>
      </c>
      <c r="AU66" s="43"/>
      <c r="AV66" s="44">
        <v>0</v>
      </c>
      <c r="AW66" s="46">
        <f t="shared" si="7"/>
        <v>0</v>
      </c>
      <c r="AX66" s="46">
        <f>O66</f>
        <v>0</v>
      </c>
      <c r="AY66" s="43"/>
    </row>
    <row r="67" spans="1:51" ht="15.75" customHeight="1" x14ac:dyDescent="0.25">
      <c r="A67" s="47"/>
      <c r="B67" s="40"/>
      <c r="C67" s="41"/>
      <c r="D67" s="39"/>
      <c r="E67" s="43"/>
      <c r="F67" s="40"/>
      <c r="G67" s="41"/>
      <c r="H67" s="43"/>
      <c r="I67" s="43"/>
      <c r="J67" s="44">
        <v>0</v>
      </c>
      <c r="K67" s="44">
        <v>0</v>
      </c>
      <c r="L67" s="55">
        <v>0</v>
      </c>
      <c r="M67" s="55">
        <v>0</v>
      </c>
      <c r="N67" s="44">
        <v>0</v>
      </c>
      <c r="O67" s="34">
        <f t="shared" si="9"/>
        <v>0</v>
      </c>
      <c r="P67" s="34">
        <f t="shared" si="9"/>
        <v>0</v>
      </c>
      <c r="Q67" s="43"/>
      <c r="R67" s="43"/>
      <c r="S67" s="43"/>
      <c r="T67" s="43"/>
      <c r="U67" s="48"/>
      <c r="V67" s="41"/>
      <c r="W67" s="41"/>
      <c r="X67" s="50"/>
      <c r="Y67" s="34" t="e">
        <f>P67/AA67</f>
        <v>#DIV/0!</v>
      </c>
      <c r="Z67" s="44" t="e">
        <f t="shared" ref="Z67:Z130" si="10">Y67*X67</f>
        <v>#DIV/0!</v>
      </c>
      <c r="AA67" s="44">
        <f t="shared" ref="AA67:AA130" si="11">AB67+AC67+AD67</f>
        <v>0</v>
      </c>
      <c r="AB67" s="44">
        <v>0</v>
      </c>
      <c r="AC67" s="44">
        <v>0</v>
      </c>
      <c r="AD67" s="44">
        <v>0</v>
      </c>
      <c r="AE67" s="44"/>
      <c r="AF67" s="44" t="e">
        <f t="shared" ref="AF67:AF130" si="12">Y67*AE67</f>
        <v>#DIV/0!</v>
      </c>
      <c r="AG67" s="44"/>
      <c r="AH67" s="44" t="e">
        <f t="shared" ref="AH67:AH130" si="13">Y67*AG67</f>
        <v>#DIV/0!</v>
      </c>
      <c r="AI67" s="44" t="e">
        <f t="shared" ref="AI67:AI130" si="14">AA67/X67</f>
        <v>#DIV/0!</v>
      </c>
      <c r="AJ67" s="44" t="e">
        <f t="shared" ref="AJ67:AJ130" si="15">_xlfn.CEILING.MATH(AI67)</f>
        <v>#DIV/0!</v>
      </c>
      <c r="AK67" s="43"/>
      <c r="AL67" s="40"/>
      <c r="AM67" s="40"/>
      <c r="AN67" s="40"/>
      <c r="AO67" s="40"/>
      <c r="AP67" s="40"/>
      <c r="AQ67" s="49"/>
      <c r="AR67" s="41"/>
      <c r="AS67" s="41">
        <v>10</v>
      </c>
      <c r="AT67" s="34">
        <f>(J67*10)/100</f>
        <v>0</v>
      </c>
      <c r="AU67" s="43"/>
      <c r="AV67" s="44">
        <v>0</v>
      </c>
      <c r="AW67" s="46">
        <f t="shared" ref="AW67:AW130" si="16">AX67-AV67</f>
        <v>0</v>
      </c>
      <c r="AX67" s="46">
        <f>O67</f>
        <v>0</v>
      </c>
      <c r="AY67" s="43"/>
    </row>
    <row r="68" spans="1:51" ht="15.75" customHeight="1" x14ac:dyDescent="0.25">
      <c r="A68" s="47"/>
      <c r="B68" s="40"/>
      <c r="C68" s="41"/>
      <c r="D68" s="39"/>
      <c r="E68" s="43"/>
      <c r="F68" s="40"/>
      <c r="G68" s="41"/>
      <c r="H68" s="43"/>
      <c r="I68" s="43"/>
      <c r="J68" s="44">
        <v>0</v>
      </c>
      <c r="K68" s="44">
        <v>0</v>
      </c>
      <c r="L68" s="55">
        <v>0</v>
      </c>
      <c r="M68" s="55">
        <v>0</v>
      </c>
      <c r="N68" s="44">
        <v>0</v>
      </c>
      <c r="O68" s="34">
        <f t="shared" si="9"/>
        <v>0</v>
      </c>
      <c r="P68" s="34">
        <f t="shared" si="9"/>
        <v>0</v>
      </c>
      <c r="Q68" s="43"/>
      <c r="R68" s="43"/>
      <c r="S68" s="43"/>
      <c r="T68" s="43"/>
      <c r="U68" s="48"/>
      <c r="V68" s="41"/>
      <c r="W68" s="41"/>
      <c r="X68" s="50"/>
      <c r="Y68" s="34" t="e">
        <f>P68/AA68</f>
        <v>#DIV/0!</v>
      </c>
      <c r="Z68" s="44" t="e">
        <f t="shared" si="10"/>
        <v>#DIV/0!</v>
      </c>
      <c r="AA68" s="44">
        <f t="shared" si="11"/>
        <v>0</v>
      </c>
      <c r="AB68" s="44">
        <v>0</v>
      </c>
      <c r="AC68" s="44">
        <v>0</v>
      </c>
      <c r="AD68" s="44">
        <v>0</v>
      </c>
      <c r="AE68" s="44"/>
      <c r="AF68" s="44" t="e">
        <f t="shared" si="12"/>
        <v>#DIV/0!</v>
      </c>
      <c r="AG68" s="44"/>
      <c r="AH68" s="44" t="e">
        <f t="shared" si="13"/>
        <v>#DIV/0!</v>
      </c>
      <c r="AI68" s="44" t="e">
        <f t="shared" si="14"/>
        <v>#DIV/0!</v>
      </c>
      <c r="AJ68" s="44" t="e">
        <f t="shared" si="15"/>
        <v>#DIV/0!</v>
      </c>
      <c r="AK68" s="43"/>
      <c r="AL68" s="40"/>
      <c r="AM68" s="40"/>
      <c r="AN68" s="40"/>
      <c r="AO68" s="40"/>
      <c r="AP68" s="40"/>
      <c r="AQ68" s="49"/>
      <c r="AR68" s="41"/>
      <c r="AS68" s="41">
        <v>10</v>
      </c>
      <c r="AT68" s="34">
        <f>(J68*10)/100</f>
        <v>0</v>
      </c>
      <c r="AU68" s="43"/>
      <c r="AV68" s="44">
        <v>0</v>
      </c>
      <c r="AW68" s="46">
        <f t="shared" si="16"/>
        <v>0</v>
      </c>
      <c r="AX68" s="46">
        <f>O68</f>
        <v>0</v>
      </c>
      <c r="AY68" s="43"/>
    </row>
    <row r="69" spans="1:51" ht="15.75" customHeight="1" x14ac:dyDescent="0.25">
      <c r="A69" s="47"/>
      <c r="B69" s="40"/>
      <c r="C69" s="41"/>
      <c r="D69" s="39"/>
      <c r="E69" s="43"/>
      <c r="F69" s="40"/>
      <c r="G69" s="41"/>
      <c r="H69" s="43"/>
      <c r="I69" s="43"/>
      <c r="J69" s="44">
        <v>0</v>
      </c>
      <c r="K69" s="44">
        <v>0</v>
      </c>
      <c r="L69" s="55">
        <v>0</v>
      </c>
      <c r="M69" s="55">
        <v>0</v>
      </c>
      <c r="N69" s="44">
        <v>0</v>
      </c>
      <c r="O69" s="34">
        <f t="shared" si="9"/>
        <v>0</v>
      </c>
      <c r="P69" s="34">
        <f t="shared" si="9"/>
        <v>0</v>
      </c>
      <c r="Q69" s="43"/>
      <c r="R69" s="43"/>
      <c r="S69" s="43"/>
      <c r="T69" s="43"/>
      <c r="U69" s="48"/>
      <c r="V69" s="41"/>
      <c r="W69" s="41"/>
      <c r="X69" s="50"/>
      <c r="Y69" s="34" t="e">
        <f>P69/AA69</f>
        <v>#DIV/0!</v>
      </c>
      <c r="Z69" s="44" t="e">
        <f t="shared" si="10"/>
        <v>#DIV/0!</v>
      </c>
      <c r="AA69" s="44">
        <f t="shared" si="11"/>
        <v>0</v>
      </c>
      <c r="AB69" s="44">
        <v>0</v>
      </c>
      <c r="AC69" s="44">
        <v>0</v>
      </c>
      <c r="AD69" s="44">
        <v>0</v>
      </c>
      <c r="AE69" s="44"/>
      <c r="AF69" s="44" t="e">
        <f t="shared" si="12"/>
        <v>#DIV/0!</v>
      </c>
      <c r="AG69" s="44"/>
      <c r="AH69" s="44" t="e">
        <f t="shared" si="13"/>
        <v>#DIV/0!</v>
      </c>
      <c r="AI69" s="44" t="e">
        <f t="shared" si="14"/>
        <v>#DIV/0!</v>
      </c>
      <c r="AJ69" s="44" t="e">
        <f t="shared" si="15"/>
        <v>#DIV/0!</v>
      </c>
      <c r="AK69" s="43"/>
      <c r="AL69" s="40"/>
      <c r="AM69" s="40"/>
      <c r="AN69" s="40"/>
      <c r="AO69" s="40"/>
      <c r="AP69" s="40"/>
      <c r="AQ69" s="49"/>
      <c r="AR69" s="41"/>
      <c r="AS69" s="41">
        <v>10</v>
      </c>
      <c r="AT69" s="34">
        <f>(J69*10)/100</f>
        <v>0</v>
      </c>
      <c r="AU69" s="43"/>
      <c r="AV69" s="44">
        <v>0</v>
      </c>
      <c r="AW69" s="46">
        <f t="shared" si="16"/>
        <v>0</v>
      </c>
      <c r="AX69" s="46">
        <f>O69</f>
        <v>0</v>
      </c>
      <c r="AY69" s="43"/>
    </row>
    <row r="70" spans="1:51" ht="15.75" customHeight="1" x14ac:dyDescent="0.25">
      <c r="A70" s="47"/>
      <c r="B70" s="40"/>
      <c r="C70" s="41"/>
      <c r="D70" s="39"/>
      <c r="E70" s="43"/>
      <c r="F70" s="40"/>
      <c r="G70" s="41"/>
      <c r="H70" s="43"/>
      <c r="I70" s="43"/>
      <c r="J70" s="44">
        <v>0</v>
      </c>
      <c r="K70" s="44">
        <v>0</v>
      </c>
      <c r="L70" s="55">
        <v>0</v>
      </c>
      <c r="M70" s="55">
        <v>0</v>
      </c>
      <c r="N70" s="44">
        <v>0</v>
      </c>
      <c r="O70" s="34">
        <f t="shared" si="9"/>
        <v>0</v>
      </c>
      <c r="P70" s="34">
        <f t="shared" si="9"/>
        <v>0</v>
      </c>
      <c r="Q70" s="43"/>
      <c r="R70" s="43"/>
      <c r="S70" s="43"/>
      <c r="T70" s="43"/>
      <c r="U70" s="48"/>
      <c r="V70" s="41"/>
      <c r="W70" s="41"/>
      <c r="X70" s="50"/>
      <c r="Y70" s="34" t="e">
        <f>P70/AA70</f>
        <v>#DIV/0!</v>
      </c>
      <c r="Z70" s="44" t="e">
        <f t="shared" si="10"/>
        <v>#DIV/0!</v>
      </c>
      <c r="AA70" s="44">
        <f t="shared" si="11"/>
        <v>0</v>
      </c>
      <c r="AB70" s="44">
        <v>0</v>
      </c>
      <c r="AC70" s="44">
        <v>0</v>
      </c>
      <c r="AD70" s="44">
        <v>0</v>
      </c>
      <c r="AE70" s="44"/>
      <c r="AF70" s="44" t="e">
        <f t="shared" si="12"/>
        <v>#DIV/0!</v>
      </c>
      <c r="AG70" s="44"/>
      <c r="AH70" s="44" t="e">
        <f t="shared" si="13"/>
        <v>#DIV/0!</v>
      </c>
      <c r="AI70" s="44" t="e">
        <f t="shared" si="14"/>
        <v>#DIV/0!</v>
      </c>
      <c r="AJ70" s="44" t="e">
        <f t="shared" si="15"/>
        <v>#DIV/0!</v>
      </c>
      <c r="AK70" s="43"/>
      <c r="AL70" s="40"/>
      <c r="AM70" s="40"/>
      <c r="AN70" s="40"/>
      <c r="AO70" s="40"/>
      <c r="AP70" s="40"/>
      <c r="AQ70" s="49"/>
      <c r="AR70" s="41"/>
      <c r="AS70" s="41">
        <v>10</v>
      </c>
      <c r="AT70" s="34">
        <f>(J70*10)/100</f>
        <v>0</v>
      </c>
      <c r="AU70" s="43"/>
      <c r="AV70" s="44">
        <v>0</v>
      </c>
      <c r="AW70" s="46">
        <f t="shared" si="16"/>
        <v>0</v>
      </c>
      <c r="AX70" s="46">
        <f>O70</f>
        <v>0</v>
      </c>
      <c r="AY70" s="43"/>
    </row>
    <row r="71" spans="1:51" ht="15.75" customHeight="1" x14ac:dyDescent="0.25">
      <c r="A71" s="47"/>
      <c r="B71" s="40"/>
      <c r="C71" s="41"/>
      <c r="D71" s="39"/>
      <c r="E71" s="43"/>
      <c r="F71" s="40"/>
      <c r="G71" s="41"/>
      <c r="H71" s="43"/>
      <c r="I71" s="43"/>
      <c r="J71" s="44">
        <v>0</v>
      </c>
      <c r="K71" s="44">
        <v>0</v>
      </c>
      <c r="L71" s="55">
        <v>0</v>
      </c>
      <c r="M71" s="55">
        <v>0</v>
      </c>
      <c r="N71" s="44">
        <v>0</v>
      </c>
      <c r="O71" s="34">
        <f t="shared" si="9"/>
        <v>0</v>
      </c>
      <c r="P71" s="34">
        <f t="shared" si="9"/>
        <v>0</v>
      </c>
      <c r="Q71" s="43"/>
      <c r="R71" s="43"/>
      <c r="S71" s="43"/>
      <c r="T71" s="43"/>
      <c r="U71" s="48"/>
      <c r="V71" s="41"/>
      <c r="W71" s="41"/>
      <c r="X71" s="50"/>
      <c r="Y71" s="34" t="e">
        <f>P71/AA71</f>
        <v>#DIV/0!</v>
      </c>
      <c r="Z71" s="44" t="e">
        <f t="shared" si="10"/>
        <v>#DIV/0!</v>
      </c>
      <c r="AA71" s="44">
        <f t="shared" si="11"/>
        <v>0</v>
      </c>
      <c r="AB71" s="44">
        <v>0</v>
      </c>
      <c r="AC71" s="44">
        <v>0</v>
      </c>
      <c r="AD71" s="44">
        <v>0</v>
      </c>
      <c r="AE71" s="44"/>
      <c r="AF71" s="44" t="e">
        <f t="shared" si="12"/>
        <v>#DIV/0!</v>
      </c>
      <c r="AG71" s="44"/>
      <c r="AH71" s="44" t="e">
        <f t="shared" si="13"/>
        <v>#DIV/0!</v>
      </c>
      <c r="AI71" s="44" t="e">
        <f t="shared" si="14"/>
        <v>#DIV/0!</v>
      </c>
      <c r="AJ71" s="44" t="e">
        <f t="shared" si="15"/>
        <v>#DIV/0!</v>
      </c>
      <c r="AK71" s="43"/>
      <c r="AL71" s="40"/>
      <c r="AM71" s="40"/>
      <c r="AN71" s="40"/>
      <c r="AO71" s="40"/>
      <c r="AP71" s="40"/>
      <c r="AQ71" s="49"/>
      <c r="AR71" s="41"/>
      <c r="AS71" s="41">
        <v>10</v>
      </c>
      <c r="AT71" s="34">
        <f>(J71*10)/100</f>
        <v>0</v>
      </c>
      <c r="AU71" s="43"/>
      <c r="AV71" s="44">
        <v>0</v>
      </c>
      <c r="AW71" s="46">
        <f t="shared" si="16"/>
        <v>0</v>
      </c>
      <c r="AX71" s="46">
        <f>O71</f>
        <v>0</v>
      </c>
      <c r="AY71" s="43"/>
    </row>
    <row r="72" spans="1:51" ht="15.75" customHeight="1" x14ac:dyDescent="0.25">
      <c r="A72" s="47"/>
      <c r="B72" s="40"/>
      <c r="C72" s="41"/>
      <c r="D72" s="39"/>
      <c r="E72" s="43"/>
      <c r="F72" s="40"/>
      <c r="G72" s="41"/>
      <c r="H72" s="43"/>
      <c r="I72" s="43"/>
      <c r="J72" s="44">
        <v>0</v>
      </c>
      <c r="K72" s="44">
        <v>0</v>
      </c>
      <c r="L72" s="55">
        <v>0</v>
      </c>
      <c r="M72" s="55">
        <v>0</v>
      </c>
      <c r="N72" s="44">
        <v>0</v>
      </c>
      <c r="O72" s="34">
        <f t="shared" si="9"/>
        <v>0</v>
      </c>
      <c r="P72" s="34">
        <f t="shared" si="9"/>
        <v>0</v>
      </c>
      <c r="Q72" s="43"/>
      <c r="R72" s="43"/>
      <c r="S72" s="43"/>
      <c r="T72" s="43"/>
      <c r="U72" s="48"/>
      <c r="V72" s="41"/>
      <c r="W72" s="41"/>
      <c r="X72" s="50"/>
      <c r="Y72" s="34" t="e">
        <f>P72/AA72</f>
        <v>#DIV/0!</v>
      </c>
      <c r="Z72" s="44" t="e">
        <f t="shared" si="10"/>
        <v>#DIV/0!</v>
      </c>
      <c r="AA72" s="44">
        <f t="shared" si="11"/>
        <v>0</v>
      </c>
      <c r="AB72" s="44">
        <v>0</v>
      </c>
      <c r="AC72" s="44">
        <v>0</v>
      </c>
      <c r="AD72" s="44">
        <v>0</v>
      </c>
      <c r="AE72" s="44"/>
      <c r="AF72" s="44" t="e">
        <f t="shared" si="12"/>
        <v>#DIV/0!</v>
      </c>
      <c r="AG72" s="44"/>
      <c r="AH72" s="44" t="e">
        <f t="shared" si="13"/>
        <v>#DIV/0!</v>
      </c>
      <c r="AI72" s="44" t="e">
        <f t="shared" si="14"/>
        <v>#DIV/0!</v>
      </c>
      <c r="AJ72" s="44" t="e">
        <f t="shared" si="15"/>
        <v>#DIV/0!</v>
      </c>
      <c r="AK72" s="43"/>
      <c r="AL72" s="40"/>
      <c r="AM72" s="40"/>
      <c r="AN72" s="40"/>
      <c r="AO72" s="40"/>
      <c r="AP72" s="40"/>
      <c r="AQ72" s="49"/>
      <c r="AR72" s="41"/>
      <c r="AS72" s="41">
        <v>10</v>
      </c>
      <c r="AT72" s="34">
        <f>(J72*10)/100</f>
        <v>0</v>
      </c>
      <c r="AU72" s="43"/>
      <c r="AV72" s="44">
        <v>0</v>
      </c>
      <c r="AW72" s="46">
        <f t="shared" si="16"/>
        <v>0</v>
      </c>
      <c r="AX72" s="46">
        <f>O72</f>
        <v>0</v>
      </c>
      <c r="AY72" s="43"/>
    </row>
    <row r="73" spans="1:51" ht="15.75" customHeight="1" x14ac:dyDescent="0.25">
      <c r="A73" s="47"/>
      <c r="B73" s="40"/>
      <c r="C73" s="41"/>
      <c r="D73" s="39"/>
      <c r="E73" s="43"/>
      <c r="F73" s="40"/>
      <c r="G73" s="41"/>
      <c r="H73" s="43"/>
      <c r="I73" s="43"/>
      <c r="J73" s="44">
        <v>0</v>
      </c>
      <c r="K73" s="44">
        <v>0</v>
      </c>
      <c r="L73" s="55">
        <v>0</v>
      </c>
      <c r="M73" s="55">
        <v>0</v>
      </c>
      <c r="N73" s="44">
        <v>0</v>
      </c>
      <c r="O73" s="34">
        <f t="shared" si="9"/>
        <v>0</v>
      </c>
      <c r="P73" s="34">
        <f t="shared" si="9"/>
        <v>0</v>
      </c>
      <c r="Q73" s="43"/>
      <c r="R73" s="43"/>
      <c r="S73" s="43"/>
      <c r="T73" s="43"/>
      <c r="U73" s="48"/>
      <c r="V73" s="41"/>
      <c r="W73" s="41"/>
      <c r="X73" s="50"/>
      <c r="Y73" s="34" t="e">
        <f>P73/AA73</f>
        <v>#DIV/0!</v>
      </c>
      <c r="Z73" s="44" t="e">
        <f t="shared" si="10"/>
        <v>#DIV/0!</v>
      </c>
      <c r="AA73" s="44">
        <f t="shared" si="11"/>
        <v>0</v>
      </c>
      <c r="AB73" s="44">
        <v>0</v>
      </c>
      <c r="AC73" s="44">
        <v>0</v>
      </c>
      <c r="AD73" s="44">
        <v>0</v>
      </c>
      <c r="AE73" s="44"/>
      <c r="AF73" s="44" t="e">
        <f t="shared" si="12"/>
        <v>#DIV/0!</v>
      </c>
      <c r="AG73" s="44"/>
      <c r="AH73" s="44" t="e">
        <f t="shared" si="13"/>
        <v>#DIV/0!</v>
      </c>
      <c r="AI73" s="44" t="e">
        <f t="shared" si="14"/>
        <v>#DIV/0!</v>
      </c>
      <c r="AJ73" s="44" t="e">
        <f t="shared" si="15"/>
        <v>#DIV/0!</v>
      </c>
      <c r="AK73" s="43"/>
      <c r="AL73" s="40"/>
      <c r="AM73" s="40"/>
      <c r="AN73" s="40"/>
      <c r="AO73" s="40"/>
      <c r="AP73" s="40"/>
      <c r="AQ73" s="49"/>
      <c r="AR73" s="41"/>
      <c r="AS73" s="41">
        <v>10</v>
      </c>
      <c r="AT73" s="34">
        <f>(J73*10)/100</f>
        <v>0</v>
      </c>
      <c r="AU73" s="43"/>
      <c r="AV73" s="44">
        <v>0</v>
      </c>
      <c r="AW73" s="46">
        <f t="shared" si="16"/>
        <v>0</v>
      </c>
      <c r="AX73" s="46">
        <f>O73</f>
        <v>0</v>
      </c>
      <c r="AY73" s="43"/>
    </row>
    <row r="74" spans="1:51" ht="15.75" customHeight="1" x14ac:dyDescent="0.25">
      <c r="A74" s="47"/>
      <c r="B74" s="40"/>
      <c r="C74" s="41"/>
      <c r="D74" s="39"/>
      <c r="E74" s="43"/>
      <c r="F74" s="40"/>
      <c r="G74" s="41"/>
      <c r="H74" s="43"/>
      <c r="I74" s="43"/>
      <c r="J74" s="44">
        <v>0</v>
      </c>
      <c r="K74" s="44">
        <v>0</v>
      </c>
      <c r="L74" s="55">
        <v>0</v>
      </c>
      <c r="M74" s="55">
        <v>0</v>
      </c>
      <c r="N74" s="44">
        <v>0</v>
      </c>
      <c r="O74" s="34">
        <f t="shared" si="9"/>
        <v>0</v>
      </c>
      <c r="P74" s="34">
        <f t="shared" si="9"/>
        <v>0</v>
      </c>
      <c r="Q74" s="43"/>
      <c r="R74" s="43"/>
      <c r="S74" s="43"/>
      <c r="T74" s="43"/>
      <c r="U74" s="48"/>
      <c r="V74" s="41"/>
      <c r="W74" s="41"/>
      <c r="X74" s="50"/>
      <c r="Y74" s="34" t="e">
        <f>P74/AA74</f>
        <v>#DIV/0!</v>
      </c>
      <c r="Z74" s="44" t="e">
        <f t="shared" si="10"/>
        <v>#DIV/0!</v>
      </c>
      <c r="AA74" s="44">
        <f t="shared" si="11"/>
        <v>0</v>
      </c>
      <c r="AB74" s="44">
        <v>0</v>
      </c>
      <c r="AC74" s="44">
        <v>0</v>
      </c>
      <c r="AD74" s="44">
        <v>0</v>
      </c>
      <c r="AE74" s="44"/>
      <c r="AF74" s="44" t="e">
        <f t="shared" si="12"/>
        <v>#DIV/0!</v>
      </c>
      <c r="AG74" s="44"/>
      <c r="AH74" s="44" t="e">
        <f t="shared" si="13"/>
        <v>#DIV/0!</v>
      </c>
      <c r="AI74" s="44" t="e">
        <f t="shared" si="14"/>
        <v>#DIV/0!</v>
      </c>
      <c r="AJ74" s="44" t="e">
        <f t="shared" si="15"/>
        <v>#DIV/0!</v>
      </c>
      <c r="AK74" s="43"/>
      <c r="AL74" s="40"/>
      <c r="AM74" s="40"/>
      <c r="AN74" s="40"/>
      <c r="AO74" s="40"/>
      <c r="AP74" s="40"/>
      <c r="AQ74" s="49"/>
      <c r="AR74" s="41"/>
      <c r="AS74" s="41">
        <v>10</v>
      </c>
      <c r="AT74" s="34">
        <f>(J74*10)/100</f>
        <v>0</v>
      </c>
      <c r="AU74" s="43"/>
      <c r="AV74" s="44">
        <v>0</v>
      </c>
      <c r="AW74" s="46">
        <f t="shared" si="16"/>
        <v>0</v>
      </c>
      <c r="AX74" s="46">
        <f>O74</f>
        <v>0</v>
      </c>
      <c r="AY74" s="43"/>
    </row>
    <row r="75" spans="1:51" ht="15.75" customHeight="1" x14ac:dyDescent="0.25">
      <c r="A75" s="47"/>
      <c r="B75" s="40"/>
      <c r="C75" s="41"/>
      <c r="D75" s="39"/>
      <c r="E75" s="43"/>
      <c r="F75" s="40"/>
      <c r="G75" s="41"/>
      <c r="H75" s="43"/>
      <c r="I75" s="43"/>
      <c r="J75" s="44">
        <v>0</v>
      </c>
      <c r="K75" s="44">
        <v>0</v>
      </c>
      <c r="L75" s="55">
        <v>0</v>
      </c>
      <c r="M75" s="55">
        <v>0</v>
      </c>
      <c r="N75" s="44">
        <v>0</v>
      </c>
      <c r="O75" s="34">
        <f t="shared" si="9"/>
        <v>0</v>
      </c>
      <c r="P75" s="34">
        <f t="shared" si="9"/>
        <v>0</v>
      </c>
      <c r="Q75" s="43"/>
      <c r="R75" s="43"/>
      <c r="S75" s="43"/>
      <c r="T75" s="43"/>
      <c r="U75" s="48"/>
      <c r="V75" s="41"/>
      <c r="W75" s="41"/>
      <c r="X75" s="50"/>
      <c r="Y75" s="34" t="e">
        <f>P75/AA75</f>
        <v>#DIV/0!</v>
      </c>
      <c r="Z75" s="44" t="e">
        <f t="shared" si="10"/>
        <v>#DIV/0!</v>
      </c>
      <c r="AA75" s="44">
        <f t="shared" si="11"/>
        <v>0</v>
      </c>
      <c r="AB75" s="44">
        <v>0</v>
      </c>
      <c r="AC75" s="44">
        <v>0</v>
      </c>
      <c r="AD75" s="44">
        <v>0</v>
      </c>
      <c r="AE75" s="44"/>
      <c r="AF75" s="44" t="e">
        <f t="shared" si="12"/>
        <v>#DIV/0!</v>
      </c>
      <c r="AG75" s="44"/>
      <c r="AH75" s="44" t="e">
        <f t="shared" si="13"/>
        <v>#DIV/0!</v>
      </c>
      <c r="AI75" s="44" t="e">
        <f t="shared" si="14"/>
        <v>#DIV/0!</v>
      </c>
      <c r="AJ75" s="44" t="e">
        <f t="shared" si="15"/>
        <v>#DIV/0!</v>
      </c>
      <c r="AK75" s="43"/>
      <c r="AL75" s="40"/>
      <c r="AM75" s="40"/>
      <c r="AN75" s="40"/>
      <c r="AO75" s="40"/>
      <c r="AP75" s="40"/>
      <c r="AQ75" s="49"/>
      <c r="AR75" s="41"/>
      <c r="AS75" s="41">
        <v>10</v>
      </c>
      <c r="AT75" s="34">
        <f>(J75*10)/100</f>
        <v>0</v>
      </c>
      <c r="AU75" s="43"/>
      <c r="AV75" s="44">
        <v>0</v>
      </c>
      <c r="AW75" s="46">
        <f t="shared" si="16"/>
        <v>0</v>
      </c>
      <c r="AX75" s="46">
        <f>O75</f>
        <v>0</v>
      </c>
      <c r="AY75" s="43"/>
    </row>
    <row r="76" spans="1:51" ht="15.75" customHeight="1" x14ac:dyDescent="0.25">
      <c r="A76" s="47"/>
      <c r="B76" s="40"/>
      <c r="C76" s="41"/>
      <c r="D76" s="39"/>
      <c r="E76" s="43"/>
      <c r="F76" s="40"/>
      <c r="G76" s="41"/>
      <c r="H76" s="43"/>
      <c r="I76" s="43"/>
      <c r="J76" s="44">
        <v>0</v>
      </c>
      <c r="K76" s="44">
        <v>0</v>
      </c>
      <c r="L76" s="55">
        <v>0</v>
      </c>
      <c r="M76" s="55">
        <v>0</v>
      </c>
      <c r="N76" s="44">
        <v>0</v>
      </c>
      <c r="O76" s="34">
        <f t="shared" si="9"/>
        <v>0</v>
      </c>
      <c r="P76" s="34">
        <f t="shared" si="9"/>
        <v>0</v>
      </c>
      <c r="Q76" s="43"/>
      <c r="R76" s="43"/>
      <c r="S76" s="43"/>
      <c r="T76" s="43"/>
      <c r="U76" s="48"/>
      <c r="V76" s="41"/>
      <c r="W76" s="41"/>
      <c r="X76" s="50"/>
      <c r="Y76" s="34" t="e">
        <f>P76/AA76</f>
        <v>#DIV/0!</v>
      </c>
      <c r="Z76" s="44" t="e">
        <f t="shared" si="10"/>
        <v>#DIV/0!</v>
      </c>
      <c r="AA76" s="44">
        <f t="shared" si="11"/>
        <v>0</v>
      </c>
      <c r="AB76" s="44">
        <v>0</v>
      </c>
      <c r="AC76" s="44">
        <v>0</v>
      </c>
      <c r="AD76" s="44">
        <v>0</v>
      </c>
      <c r="AE76" s="44"/>
      <c r="AF76" s="44" t="e">
        <f t="shared" si="12"/>
        <v>#DIV/0!</v>
      </c>
      <c r="AG76" s="44"/>
      <c r="AH76" s="44" t="e">
        <f t="shared" si="13"/>
        <v>#DIV/0!</v>
      </c>
      <c r="AI76" s="44" t="e">
        <f t="shared" si="14"/>
        <v>#DIV/0!</v>
      </c>
      <c r="AJ76" s="44" t="e">
        <f t="shared" si="15"/>
        <v>#DIV/0!</v>
      </c>
      <c r="AK76" s="43"/>
      <c r="AL76" s="40"/>
      <c r="AM76" s="40"/>
      <c r="AN76" s="40"/>
      <c r="AO76" s="40"/>
      <c r="AP76" s="40"/>
      <c r="AQ76" s="49"/>
      <c r="AR76" s="41"/>
      <c r="AS76" s="41">
        <v>10</v>
      </c>
      <c r="AT76" s="34">
        <f>(J76*10)/100</f>
        <v>0</v>
      </c>
      <c r="AU76" s="43"/>
      <c r="AV76" s="44">
        <v>0</v>
      </c>
      <c r="AW76" s="46">
        <f t="shared" si="16"/>
        <v>0</v>
      </c>
      <c r="AX76" s="46">
        <f>O76</f>
        <v>0</v>
      </c>
      <c r="AY76" s="43"/>
    </row>
    <row r="77" spans="1:51" ht="15.75" customHeight="1" x14ac:dyDescent="0.25">
      <c r="A77" s="47"/>
      <c r="B77" s="40"/>
      <c r="C77" s="41"/>
      <c r="D77" s="39"/>
      <c r="E77" s="43"/>
      <c r="F77" s="40"/>
      <c r="G77" s="41"/>
      <c r="H77" s="43"/>
      <c r="I77" s="43"/>
      <c r="J77" s="44">
        <v>0</v>
      </c>
      <c r="K77" s="44">
        <v>0</v>
      </c>
      <c r="L77" s="55">
        <v>0</v>
      </c>
      <c r="M77" s="55">
        <v>0</v>
      </c>
      <c r="N77" s="44">
        <v>0</v>
      </c>
      <c r="O77" s="34">
        <f t="shared" si="9"/>
        <v>0</v>
      </c>
      <c r="P77" s="34">
        <f t="shared" si="9"/>
        <v>0</v>
      </c>
      <c r="Q77" s="43"/>
      <c r="R77" s="43"/>
      <c r="S77" s="43"/>
      <c r="T77" s="43"/>
      <c r="U77" s="48"/>
      <c r="V77" s="41"/>
      <c r="W77" s="41"/>
      <c r="X77" s="50"/>
      <c r="Y77" s="34" t="e">
        <f>P77/AA77</f>
        <v>#DIV/0!</v>
      </c>
      <c r="Z77" s="44" t="e">
        <f t="shared" si="10"/>
        <v>#DIV/0!</v>
      </c>
      <c r="AA77" s="44">
        <f t="shared" si="11"/>
        <v>0</v>
      </c>
      <c r="AB77" s="44">
        <v>0</v>
      </c>
      <c r="AC77" s="44">
        <v>0</v>
      </c>
      <c r="AD77" s="44">
        <v>0</v>
      </c>
      <c r="AE77" s="44"/>
      <c r="AF77" s="44" t="e">
        <f t="shared" si="12"/>
        <v>#DIV/0!</v>
      </c>
      <c r="AG77" s="44"/>
      <c r="AH77" s="44" t="e">
        <f t="shared" si="13"/>
        <v>#DIV/0!</v>
      </c>
      <c r="AI77" s="44" t="e">
        <f t="shared" si="14"/>
        <v>#DIV/0!</v>
      </c>
      <c r="AJ77" s="44" t="e">
        <f t="shared" si="15"/>
        <v>#DIV/0!</v>
      </c>
      <c r="AK77" s="43"/>
      <c r="AL77" s="40"/>
      <c r="AM77" s="40"/>
      <c r="AN77" s="40"/>
      <c r="AO77" s="40"/>
      <c r="AP77" s="40"/>
      <c r="AQ77" s="49"/>
      <c r="AR77" s="41"/>
      <c r="AS77" s="41">
        <v>10</v>
      </c>
      <c r="AT77" s="34">
        <f>(J77*10)/100</f>
        <v>0</v>
      </c>
      <c r="AU77" s="43"/>
      <c r="AV77" s="44">
        <v>0</v>
      </c>
      <c r="AW77" s="46">
        <f t="shared" si="16"/>
        <v>0</v>
      </c>
      <c r="AX77" s="46">
        <f>O77</f>
        <v>0</v>
      </c>
      <c r="AY77" s="43"/>
    </row>
    <row r="78" spans="1:51" ht="15.75" customHeight="1" x14ac:dyDescent="0.25">
      <c r="A78" s="47"/>
      <c r="B78" s="40"/>
      <c r="C78" s="41"/>
      <c r="D78" s="39"/>
      <c r="E78" s="43"/>
      <c r="F78" s="40"/>
      <c r="G78" s="41"/>
      <c r="H78" s="43"/>
      <c r="I78" s="43"/>
      <c r="J78" s="44">
        <v>0</v>
      </c>
      <c r="K78" s="44">
        <v>0</v>
      </c>
      <c r="L78" s="55">
        <v>0</v>
      </c>
      <c r="M78" s="55">
        <v>0</v>
      </c>
      <c r="N78" s="44">
        <v>0</v>
      </c>
      <c r="O78" s="34">
        <f t="shared" si="9"/>
        <v>0</v>
      </c>
      <c r="P78" s="34">
        <f t="shared" si="9"/>
        <v>0</v>
      </c>
      <c r="Q78" s="43"/>
      <c r="R78" s="43"/>
      <c r="S78" s="43"/>
      <c r="T78" s="43"/>
      <c r="U78" s="48"/>
      <c r="V78" s="41"/>
      <c r="W78" s="41"/>
      <c r="X78" s="50"/>
      <c r="Y78" s="34" t="e">
        <f>P78/AA78</f>
        <v>#DIV/0!</v>
      </c>
      <c r="Z78" s="44" t="e">
        <f t="shared" si="10"/>
        <v>#DIV/0!</v>
      </c>
      <c r="AA78" s="44">
        <f t="shared" si="11"/>
        <v>0</v>
      </c>
      <c r="AB78" s="44">
        <v>0</v>
      </c>
      <c r="AC78" s="44">
        <v>0</v>
      </c>
      <c r="AD78" s="44">
        <v>0</v>
      </c>
      <c r="AE78" s="44"/>
      <c r="AF78" s="44" t="e">
        <f t="shared" si="12"/>
        <v>#DIV/0!</v>
      </c>
      <c r="AG78" s="44"/>
      <c r="AH78" s="44" t="e">
        <f t="shared" si="13"/>
        <v>#DIV/0!</v>
      </c>
      <c r="AI78" s="44" t="e">
        <f t="shared" si="14"/>
        <v>#DIV/0!</v>
      </c>
      <c r="AJ78" s="44" t="e">
        <f t="shared" si="15"/>
        <v>#DIV/0!</v>
      </c>
      <c r="AK78" s="43"/>
      <c r="AL78" s="40"/>
      <c r="AM78" s="40"/>
      <c r="AN78" s="40"/>
      <c r="AO78" s="40"/>
      <c r="AP78" s="40"/>
      <c r="AQ78" s="49"/>
      <c r="AR78" s="41"/>
      <c r="AS78" s="41">
        <v>10</v>
      </c>
      <c r="AT78" s="34">
        <f>(J78*10)/100</f>
        <v>0</v>
      </c>
      <c r="AU78" s="43"/>
      <c r="AV78" s="44">
        <v>0</v>
      </c>
      <c r="AW78" s="46">
        <f t="shared" si="16"/>
        <v>0</v>
      </c>
      <c r="AX78" s="46">
        <f>O78</f>
        <v>0</v>
      </c>
      <c r="AY78" s="43"/>
    </row>
    <row r="79" spans="1:51" ht="15.75" customHeight="1" x14ac:dyDescent="0.25">
      <c r="A79" s="47"/>
      <c r="B79" s="40"/>
      <c r="C79" s="41"/>
      <c r="D79" s="39"/>
      <c r="E79" s="43"/>
      <c r="F79" s="40"/>
      <c r="G79" s="41"/>
      <c r="H79" s="43"/>
      <c r="I79" s="43"/>
      <c r="J79" s="44">
        <v>0</v>
      </c>
      <c r="K79" s="44">
        <v>0</v>
      </c>
      <c r="L79" s="55">
        <v>0</v>
      </c>
      <c r="M79" s="55">
        <v>0</v>
      </c>
      <c r="N79" s="44">
        <v>0</v>
      </c>
      <c r="O79" s="34">
        <f t="shared" si="9"/>
        <v>0</v>
      </c>
      <c r="P79" s="34">
        <f t="shared" si="9"/>
        <v>0</v>
      </c>
      <c r="Q79" s="43"/>
      <c r="R79" s="43"/>
      <c r="S79" s="43"/>
      <c r="T79" s="43"/>
      <c r="U79" s="48"/>
      <c r="V79" s="41"/>
      <c r="W79" s="41"/>
      <c r="X79" s="50"/>
      <c r="Y79" s="34" t="e">
        <f>P79/AA79</f>
        <v>#DIV/0!</v>
      </c>
      <c r="Z79" s="44" t="e">
        <f t="shared" si="10"/>
        <v>#DIV/0!</v>
      </c>
      <c r="AA79" s="44">
        <f t="shared" si="11"/>
        <v>0</v>
      </c>
      <c r="AB79" s="44">
        <v>0</v>
      </c>
      <c r="AC79" s="44">
        <v>0</v>
      </c>
      <c r="AD79" s="44">
        <v>0</v>
      </c>
      <c r="AE79" s="44"/>
      <c r="AF79" s="44" t="e">
        <f t="shared" si="12"/>
        <v>#DIV/0!</v>
      </c>
      <c r="AG79" s="44"/>
      <c r="AH79" s="44" t="e">
        <f t="shared" si="13"/>
        <v>#DIV/0!</v>
      </c>
      <c r="AI79" s="44" t="e">
        <f t="shared" si="14"/>
        <v>#DIV/0!</v>
      </c>
      <c r="AJ79" s="44" t="e">
        <f t="shared" si="15"/>
        <v>#DIV/0!</v>
      </c>
      <c r="AK79" s="43"/>
      <c r="AL79" s="40"/>
      <c r="AM79" s="40"/>
      <c r="AN79" s="40"/>
      <c r="AO79" s="40"/>
      <c r="AP79" s="40"/>
      <c r="AQ79" s="49"/>
      <c r="AR79" s="41"/>
      <c r="AS79" s="41">
        <v>10</v>
      </c>
      <c r="AT79" s="34">
        <f>(J79*10)/100</f>
        <v>0</v>
      </c>
      <c r="AU79" s="43"/>
      <c r="AV79" s="44">
        <v>0</v>
      </c>
      <c r="AW79" s="46">
        <f t="shared" si="16"/>
        <v>0</v>
      </c>
      <c r="AX79" s="46">
        <f>O79</f>
        <v>0</v>
      </c>
      <c r="AY79" s="43"/>
    </row>
    <row r="80" spans="1:51" ht="15.75" customHeight="1" x14ac:dyDescent="0.25">
      <c r="A80" s="47"/>
      <c r="B80" s="40"/>
      <c r="C80" s="41"/>
      <c r="D80" s="39"/>
      <c r="E80" s="43"/>
      <c r="F80" s="40"/>
      <c r="G80" s="41"/>
      <c r="H80" s="43"/>
      <c r="I80" s="43"/>
      <c r="J80" s="44">
        <v>0</v>
      </c>
      <c r="K80" s="44">
        <v>0</v>
      </c>
      <c r="L80" s="55">
        <v>0</v>
      </c>
      <c r="M80" s="55">
        <v>0</v>
      </c>
      <c r="N80" s="44">
        <v>0</v>
      </c>
      <c r="O80" s="34">
        <f t="shared" si="9"/>
        <v>0</v>
      </c>
      <c r="P80" s="34">
        <f t="shared" si="9"/>
        <v>0</v>
      </c>
      <c r="Q80" s="43"/>
      <c r="R80" s="43"/>
      <c r="S80" s="43"/>
      <c r="T80" s="43"/>
      <c r="U80" s="48"/>
      <c r="V80" s="41"/>
      <c r="W80" s="41"/>
      <c r="X80" s="50"/>
      <c r="Y80" s="34" t="e">
        <f>P80/AA80</f>
        <v>#DIV/0!</v>
      </c>
      <c r="Z80" s="44" t="e">
        <f t="shared" si="10"/>
        <v>#DIV/0!</v>
      </c>
      <c r="AA80" s="44">
        <f t="shared" si="11"/>
        <v>0</v>
      </c>
      <c r="AB80" s="44">
        <v>0</v>
      </c>
      <c r="AC80" s="44">
        <v>0</v>
      </c>
      <c r="AD80" s="44">
        <v>0</v>
      </c>
      <c r="AE80" s="44"/>
      <c r="AF80" s="44" t="e">
        <f t="shared" si="12"/>
        <v>#DIV/0!</v>
      </c>
      <c r="AG80" s="44"/>
      <c r="AH80" s="44" t="e">
        <f t="shared" si="13"/>
        <v>#DIV/0!</v>
      </c>
      <c r="AI80" s="44" t="e">
        <f t="shared" si="14"/>
        <v>#DIV/0!</v>
      </c>
      <c r="AJ80" s="44" t="e">
        <f t="shared" si="15"/>
        <v>#DIV/0!</v>
      </c>
      <c r="AK80" s="43"/>
      <c r="AL80" s="40"/>
      <c r="AM80" s="40"/>
      <c r="AN80" s="40"/>
      <c r="AO80" s="40"/>
      <c r="AP80" s="40"/>
      <c r="AQ80" s="49"/>
      <c r="AR80" s="41"/>
      <c r="AS80" s="41">
        <v>10</v>
      </c>
      <c r="AT80" s="34">
        <f>(J80*10)/100</f>
        <v>0</v>
      </c>
      <c r="AU80" s="43"/>
      <c r="AV80" s="44">
        <v>0</v>
      </c>
      <c r="AW80" s="46">
        <f t="shared" si="16"/>
        <v>0</v>
      </c>
      <c r="AX80" s="46">
        <f>O80</f>
        <v>0</v>
      </c>
      <c r="AY80" s="43"/>
    </row>
    <row r="81" spans="1:51" ht="15.75" customHeight="1" x14ac:dyDescent="0.25">
      <c r="A81" s="47"/>
      <c r="B81" s="40"/>
      <c r="C81" s="41"/>
      <c r="D81" s="39"/>
      <c r="E81" s="43"/>
      <c r="F81" s="40"/>
      <c r="G81" s="41"/>
      <c r="H81" s="43"/>
      <c r="I81" s="43"/>
      <c r="J81" s="44">
        <v>0</v>
      </c>
      <c r="K81" s="44">
        <v>0</v>
      </c>
      <c r="L81" s="55">
        <v>0</v>
      </c>
      <c r="M81" s="55">
        <v>0</v>
      </c>
      <c r="N81" s="44">
        <v>0</v>
      </c>
      <c r="O81" s="34">
        <f t="shared" si="9"/>
        <v>0</v>
      </c>
      <c r="P81" s="34">
        <f t="shared" si="9"/>
        <v>0</v>
      </c>
      <c r="Q81" s="43"/>
      <c r="R81" s="43"/>
      <c r="S81" s="43"/>
      <c r="T81" s="43"/>
      <c r="U81" s="48"/>
      <c r="V81" s="41"/>
      <c r="W81" s="41"/>
      <c r="X81" s="50"/>
      <c r="Y81" s="34" t="e">
        <f>P81/AA81</f>
        <v>#DIV/0!</v>
      </c>
      <c r="Z81" s="44" t="e">
        <f t="shared" si="10"/>
        <v>#DIV/0!</v>
      </c>
      <c r="AA81" s="44">
        <f t="shared" si="11"/>
        <v>0</v>
      </c>
      <c r="AB81" s="44">
        <v>0</v>
      </c>
      <c r="AC81" s="44">
        <v>0</v>
      </c>
      <c r="AD81" s="44">
        <v>0</v>
      </c>
      <c r="AE81" s="44"/>
      <c r="AF81" s="44" t="e">
        <f t="shared" si="12"/>
        <v>#DIV/0!</v>
      </c>
      <c r="AG81" s="44"/>
      <c r="AH81" s="44" t="e">
        <f t="shared" si="13"/>
        <v>#DIV/0!</v>
      </c>
      <c r="AI81" s="44" t="e">
        <f t="shared" si="14"/>
        <v>#DIV/0!</v>
      </c>
      <c r="AJ81" s="44" t="e">
        <f t="shared" si="15"/>
        <v>#DIV/0!</v>
      </c>
      <c r="AK81" s="43"/>
      <c r="AL81" s="40"/>
      <c r="AM81" s="40"/>
      <c r="AN81" s="40"/>
      <c r="AO81" s="40"/>
      <c r="AP81" s="40"/>
      <c r="AQ81" s="49"/>
      <c r="AR81" s="41"/>
      <c r="AS81" s="41">
        <v>10</v>
      </c>
      <c r="AT81" s="34">
        <f>(J81*10)/100</f>
        <v>0</v>
      </c>
      <c r="AU81" s="43"/>
      <c r="AV81" s="44">
        <v>0</v>
      </c>
      <c r="AW81" s="46">
        <f t="shared" si="16"/>
        <v>0</v>
      </c>
      <c r="AX81" s="46">
        <f>O81</f>
        <v>0</v>
      </c>
      <c r="AY81" s="43"/>
    </row>
    <row r="82" spans="1:51" ht="15.75" customHeight="1" x14ac:dyDescent="0.25">
      <c r="A82" s="47"/>
      <c r="B82" s="40"/>
      <c r="C82" s="41"/>
      <c r="D82" s="39"/>
      <c r="E82" s="43"/>
      <c r="F82" s="40"/>
      <c r="G82" s="41"/>
      <c r="H82" s="43"/>
      <c r="I82" s="43"/>
      <c r="J82" s="44">
        <v>0</v>
      </c>
      <c r="K82" s="44">
        <v>0</v>
      </c>
      <c r="L82" s="55">
        <v>0</v>
      </c>
      <c r="M82" s="55">
        <v>0</v>
      </c>
      <c r="N82" s="44">
        <v>0</v>
      </c>
      <c r="O82" s="34">
        <f t="shared" si="9"/>
        <v>0</v>
      </c>
      <c r="P82" s="34">
        <f t="shared" si="9"/>
        <v>0</v>
      </c>
      <c r="Q82" s="43"/>
      <c r="R82" s="43"/>
      <c r="S82" s="43"/>
      <c r="T82" s="43"/>
      <c r="U82" s="48"/>
      <c r="V82" s="41"/>
      <c r="W82" s="41"/>
      <c r="X82" s="50"/>
      <c r="Y82" s="34" t="e">
        <f>P82/AA82</f>
        <v>#DIV/0!</v>
      </c>
      <c r="Z82" s="44" t="e">
        <f t="shared" si="10"/>
        <v>#DIV/0!</v>
      </c>
      <c r="AA82" s="44">
        <f t="shared" si="11"/>
        <v>0</v>
      </c>
      <c r="AB82" s="44">
        <v>0</v>
      </c>
      <c r="AC82" s="44">
        <v>0</v>
      </c>
      <c r="AD82" s="44">
        <v>0</v>
      </c>
      <c r="AE82" s="44"/>
      <c r="AF82" s="44" t="e">
        <f t="shared" si="12"/>
        <v>#DIV/0!</v>
      </c>
      <c r="AG82" s="44"/>
      <c r="AH82" s="44" t="e">
        <f t="shared" si="13"/>
        <v>#DIV/0!</v>
      </c>
      <c r="AI82" s="44" t="e">
        <f t="shared" si="14"/>
        <v>#DIV/0!</v>
      </c>
      <c r="AJ82" s="44" t="e">
        <f t="shared" si="15"/>
        <v>#DIV/0!</v>
      </c>
      <c r="AK82" s="43"/>
      <c r="AL82" s="40"/>
      <c r="AM82" s="40"/>
      <c r="AN82" s="40"/>
      <c r="AO82" s="40"/>
      <c r="AP82" s="40"/>
      <c r="AQ82" s="49"/>
      <c r="AR82" s="41"/>
      <c r="AS82" s="41">
        <v>10</v>
      </c>
      <c r="AT82" s="34">
        <f>(J82*10)/100</f>
        <v>0</v>
      </c>
      <c r="AU82" s="43"/>
      <c r="AV82" s="44">
        <v>0</v>
      </c>
      <c r="AW82" s="46">
        <f t="shared" si="16"/>
        <v>0</v>
      </c>
      <c r="AX82" s="46">
        <f>O82</f>
        <v>0</v>
      </c>
      <c r="AY82" s="43"/>
    </row>
    <row r="83" spans="1:51" ht="15.75" customHeight="1" x14ac:dyDescent="0.25">
      <c r="A83" s="47"/>
      <c r="B83" s="40"/>
      <c r="C83" s="41"/>
      <c r="D83" s="39"/>
      <c r="E83" s="43"/>
      <c r="F83" s="40"/>
      <c r="G83" s="41"/>
      <c r="H83" s="43"/>
      <c r="I83" s="43"/>
      <c r="J83" s="44">
        <v>0</v>
      </c>
      <c r="K83" s="44">
        <v>0</v>
      </c>
      <c r="L83" s="55">
        <v>0</v>
      </c>
      <c r="M83" s="55">
        <v>0</v>
      </c>
      <c r="N83" s="44">
        <v>0</v>
      </c>
      <c r="O83" s="34">
        <f t="shared" si="9"/>
        <v>0</v>
      </c>
      <c r="P83" s="34">
        <f t="shared" si="9"/>
        <v>0</v>
      </c>
      <c r="Q83" s="43"/>
      <c r="R83" s="43"/>
      <c r="S83" s="43"/>
      <c r="T83" s="43"/>
      <c r="U83" s="48"/>
      <c r="V83" s="41"/>
      <c r="W83" s="41"/>
      <c r="X83" s="50"/>
      <c r="Y83" s="34" t="e">
        <f>P83/AA83</f>
        <v>#DIV/0!</v>
      </c>
      <c r="Z83" s="44" t="e">
        <f t="shared" si="10"/>
        <v>#DIV/0!</v>
      </c>
      <c r="AA83" s="44">
        <f t="shared" si="11"/>
        <v>0</v>
      </c>
      <c r="AB83" s="44">
        <v>0</v>
      </c>
      <c r="AC83" s="44">
        <v>0</v>
      </c>
      <c r="AD83" s="44">
        <v>0</v>
      </c>
      <c r="AE83" s="44"/>
      <c r="AF83" s="44" t="e">
        <f t="shared" si="12"/>
        <v>#DIV/0!</v>
      </c>
      <c r="AG83" s="44"/>
      <c r="AH83" s="44" t="e">
        <f t="shared" si="13"/>
        <v>#DIV/0!</v>
      </c>
      <c r="AI83" s="44" t="e">
        <f t="shared" si="14"/>
        <v>#DIV/0!</v>
      </c>
      <c r="AJ83" s="44" t="e">
        <f t="shared" si="15"/>
        <v>#DIV/0!</v>
      </c>
      <c r="AK83" s="43"/>
      <c r="AL83" s="40"/>
      <c r="AM83" s="40"/>
      <c r="AN83" s="40"/>
      <c r="AO83" s="40"/>
      <c r="AP83" s="40"/>
      <c r="AQ83" s="49"/>
      <c r="AR83" s="41"/>
      <c r="AS83" s="41">
        <v>10</v>
      </c>
      <c r="AT83" s="34">
        <f>(J83*10)/100</f>
        <v>0</v>
      </c>
      <c r="AU83" s="43"/>
      <c r="AV83" s="44">
        <v>0</v>
      </c>
      <c r="AW83" s="46">
        <f t="shared" si="16"/>
        <v>0</v>
      </c>
      <c r="AX83" s="46">
        <f>O83</f>
        <v>0</v>
      </c>
      <c r="AY83" s="43"/>
    </row>
    <row r="84" spans="1:51" ht="15.75" customHeight="1" x14ac:dyDescent="0.25">
      <c r="A84" s="47"/>
      <c r="B84" s="40"/>
      <c r="C84" s="41"/>
      <c r="D84" s="39"/>
      <c r="E84" s="43"/>
      <c r="F84" s="40"/>
      <c r="G84" s="41"/>
      <c r="H84" s="43"/>
      <c r="I84" s="43"/>
      <c r="J84" s="44">
        <v>0</v>
      </c>
      <c r="K84" s="44">
        <v>0</v>
      </c>
      <c r="L84" s="55">
        <v>0</v>
      </c>
      <c r="M84" s="55">
        <v>0</v>
      </c>
      <c r="N84" s="44">
        <v>0</v>
      </c>
      <c r="O84" s="34">
        <f t="shared" si="9"/>
        <v>0</v>
      </c>
      <c r="P84" s="34">
        <f t="shared" si="9"/>
        <v>0</v>
      </c>
      <c r="Q84" s="43"/>
      <c r="R84" s="43"/>
      <c r="S84" s="43"/>
      <c r="T84" s="43"/>
      <c r="U84" s="48"/>
      <c r="V84" s="41"/>
      <c r="W84" s="41"/>
      <c r="X84" s="50"/>
      <c r="Y84" s="34" t="e">
        <f>P84/AA84</f>
        <v>#DIV/0!</v>
      </c>
      <c r="Z84" s="44" t="e">
        <f t="shared" si="10"/>
        <v>#DIV/0!</v>
      </c>
      <c r="AA84" s="44">
        <f t="shared" si="11"/>
        <v>0</v>
      </c>
      <c r="AB84" s="44">
        <v>0</v>
      </c>
      <c r="AC84" s="44">
        <v>0</v>
      </c>
      <c r="AD84" s="44">
        <v>0</v>
      </c>
      <c r="AE84" s="44"/>
      <c r="AF84" s="44" t="e">
        <f t="shared" si="12"/>
        <v>#DIV/0!</v>
      </c>
      <c r="AG84" s="44"/>
      <c r="AH84" s="44" t="e">
        <f t="shared" si="13"/>
        <v>#DIV/0!</v>
      </c>
      <c r="AI84" s="44" t="e">
        <f t="shared" si="14"/>
        <v>#DIV/0!</v>
      </c>
      <c r="AJ84" s="44" t="e">
        <f t="shared" si="15"/>
        <v>#DIV/0!</v>
      </c>
      <c r="AK84" s="43"/>
      <c r="AL84" s="40"/>
      <c r="AM84" s="40"/>
      <c r="AN84" s="40"/>
      <c r="AO84" s="40"/>
      <c r="AP84" s="40"/>
      <c r="AQ84" s="49"/>
      <c r="AR84" s="41"/>
      <c r="AS84" s="41">
        <v>10</v>
      </c>
      <c r="AT84" s="34">
        <f>(J84*10)/100</f>
        <v>0</v>
      </c>
      <c r="AU84" s="43"/>
      <c r="AV84" s="44">
        <v>0</v>
      </c>
      <c r="AW84" s="46">
        <f t="shared" si="16"/>
        <v>0</v>
      </c>
      <c r="AX84" s="46">
        <f>O84</f>
        <v>0</v>
      </c>
      <c r="AY84" s="43"/>
    </row>
    <row r="85" spans="1:51" ht="15.75" customHeight="1" x14ac:dyDescent="0.25">
      <c r="A85" s="47"/>
      <c r="B85" s="40"/>
      <c r="C85" s="41"/>
      <c r="D85" s="39"/>
      <c r="E85" s="43"/>
      <c r="F85" s="40"/>
      <c r="G85" s="41"/>
      <c r="H85" s="43"/>
      <c r="I85" s="43"/>
      <c r="J85" s="44">
        <v>0</v>
      </c>
      <c r="K85" s="44">
        <v>0</v>
      </c>
      <c r="L85" s="55">
        <v>0</v>
      </c>
      <c r="M85" s="55">
        <v>0</v>
      </c>
      <c r="N85" s="44">
        <v>0</v>
      </c>
      <c r="O85" s="34">
        <f t="shared" si="9"/>
        <v>0</v>
      </c>
      <c r="P85" s="34">
        <f t="shared" si="9"/>
        <v>0</v>
      </c>
      <c r="Q85" s="43"/>
      <c r="R85" s="43"/>
      <c r="S85" s="43"/>
      <c r="T85" s="43"/>
      <c r="U85" s="48"/>
      <c r="V85" s="41"/>
      <c r="W85" s="41"/>
      <c r="X85" s="50"/>
      <c r="Y85" s="34" t="e">
        <f>P85/AA85</f>
        <v>#DIV/0!</v>
      </c>
      <c r="Z85" s="44" t="e">
        <f t="shared" si="10"/>
        <v>#DIV/0!</v>
      </c>
      <c r="AA85" s="44">
        <f t="shared" si="11"/>
        <v>0</v>
      </c>
      <c r="AB85" s="44">
        <v>0</v>
      </c>
      <c r="AC85" s="44">
        <v>0</v>
      </c>
      <c r="AD85" s="44">
        <v>0</v>
      </c>
      <c r="AE85" s="44"/>
      <c r="AF85" s="44" t="e">
        <f t="shared" si="12"/>
        <v>#DIV/0!</v>
      </c>
      <c r="AG85" s="44"/>
      <c r="AH85" s="44" t="e">
        <f t="shared" si="13"/>
        <v>#DIV/0!</v>
      </c>
      <c r="AI85" s="44" t="e">
        <f t="shared" si="14"/>
        <v>#DIV/0!</v>
      </c>
      <c r="AJ85" s="44" t="e">
        <f t="shared" si="15"/>
        <v>#DIV/0!</v>
      </c>
      <c r="AK85" s="43"/>
      <c r="AL85" s="40"/>
      <c r="AM85" s="40"/>
      <c r="AN85" s="40"/>
      <c r="AO85" s="40"/>
      <c r="AP85" s="40"/>
      <c r="AQ85" s="49"/>
      <c r="AR85" s="41"/>
      <c r="AS85" s="41">
        <v>10</v>
      </c>
      <c r="AT85" s="34">
        <f>(J85*10)/100</f>
        <v>0</v>
      </c>
      <c r="AU85" s="43"/>
      <c r="AV85" s="44">
        <v>0</v>
      </c>
      <c r="AW85" s="46">
        <f t="shared" si="16"/>
        <v>0</v>
      </c>
      <c r="AX85" s="46">
        <f>O85</f>
        <v>0</v>
      </c>
      <c r="AY85" s="43"/>
    </row>
    <row r="86" spans="1:51" ht="15.75" customHeight="1" x14ac:dyDescent="0.25">
      <c r="A86" s="47"/>
      <c r="B86" s="40"/>
      <c r="C86" s="41"/>
      <c r="D86" s="39"/>
      <c r="E86" s="43"/>
      <c r="F86" s="40"/>
      <c r="G86" s="41"/>
      <c r="H86" s="43"/>
      <c r="I86" s="43"/>
      <c r="J86" s="44">
        <v>0</v>
      </c>
      <c r="K86" s="44">
        <v>0</v>
      </c>
      <c r="L86" s="55">
        <v>0</v>
      </c>
      <c r="M86" s="55">
        <v>0</v>
      </c>
      <c r="N86" s="44">
        <v>0</v>
      </c>
      <c r="O86" s="34">
        <f t="shared" si="9"/>
        <v>0</v>
      </c>
      <c r="P86" s="34">
        <f t="shared" si="9"/>
        <v>0</v>
      </c>
      <c r="Q86" s="43"/>
      <c r="R86" s="43"/>
      <c r="S86" s="43"/>
      <c r="T86" s="43"/>
      <c r="U86" s="48"/>
      <c r="V86" s="41"/>
      <c r="W86" s="41"/>
      <c r="X86" s="50"/>
      <c r="Y86" s="34" t="e">
        <f>P86/AA86</f>
        <v>#DIV/0!</v>
      </c>
      <c r="Z86" s="44" t="e">
        <f t="shared" si="10"/>
        <v>#DIV/0!</v>
      </c>
      <c r="AA86" s="44">
        <f t="shared" si="11"/>
        <v>0</v>
      </c>
      <c r="AB86" s="44">
        <v>0</v>
      </c>
      <c r="AC86" s="44">
        <v>0</v>
      </c>
      <c r="AD86" s="44">
        <v>0</v>
      </c>
      <c r="AE86" s="44"/>
      <c r="AF86" s="44" t="e">
        <f t="shared" si="12"/>
        <v>#DIV/0!</v>
      </c>
      <c r="AG86" s="44"/>
      <c r="AH86" s="44" t="e">
        <f t="shared" si="13"/>
        <v>#DIV/0!</v>
      </c>
      <c r="AI86" s="44" t="e">
        <f t="shared" si="14"/>
        <v>#DIV/0!</v>
      </c>
      <c r="AJ86" s="44" t="e">
        <f t="shared" si="15"/>
        <v>#DIV/0!</v>
      </c>
      <c r="AK86" s="43"/>
      <c r="AL86" s="40"/>
      <c r="AM86" s="40"/>
      <c r="AN86" s="40"/>
      <c r="AO86" s="40"/>
      <c r="AP86" s="40"/>
      <c r="AQ86" s="49"/>
      <c r="AR86" s="41"/>
      <c r="AS86" s="41">
        <v>10</v>
      </c>
      <c r="AT86" s="34">
        <f>(J86*10)/100</f>
        <v>0</v>
      </c>
      <c r="AU86" s="43"/>
      <c r="AV86" s="44">
        <v>0</v>
      </c>
      <c r="AW86" s="46">
        <f t="shared" si="16"/>
        <v>0</v>
      </c>
      <c r="AX86" s="46">
        <f>O86</f>
        <v>0</v>
      </c>
      <c r="AY86" s="43"/>
    </row>
    <row r="87" spans="1:51" ht="15.75" customHeight="1" x14ac:dyDescent="0.25">
      <c r="A87" s="47"/>
      <c r="B87" s="40"/>
      <c r="C87" s="41"/>
      <c r="D87" s="39"/>
      <c r="E87" s="43"/>
      <c r="F87" s="40"/>
      <c r="G87" s="41"/>
      <c r="H87" s="43"/>
      <c r="I87" s="43"/>
      <c r="J87" s="44">
        <v>0</v>
      </c>
      <c r="K87" s="44">
        <v>0</v>
      </c>
      <c r="L87" s="55">
        <v>0</v>
      </c>
      <c r="M87" s="55">
        <v>0</v>
      </c>
      <c r="N87" s="44">
        <v>0</v>
      </c>
      <c r="O87" s="34">
        <f t="shared" si="9"/>
        <v>0</v>
      </c>
      <c r="P87" s="34">
        <f t="shared" si="9"/>
        <v>0</v>
      </c>
      <c r="Q87" s="43"/>
      <c r="R87" s="43"/>
      <c r="S87" s="43"/>
      <c r="T87" s="43"/>
      <c r="U87" s="48"/>
      <c r="V87" s="41"/>
      <c r="W87" s="41"/>
      <c r="X87" s="50"/>
      <c r="Y87" s="34" t="e">
        <f>P87/AA87</f>
        <v>#DIV/0!</v>
      </c>
      <c r="Z87" s="44" t="e">
        <f t="shared" si="10"/>
        <v>#DIV/0!</v>
      </c>
      <c r="AA87" s="44">
        <f t="shared" si="11"/>
        <v>0</v>
      </c>
      <c r="AB87" s="44">
        <v>0</v>
      </c>
      <c r="AC87" s="44">
        <v>0</v>
      </c>
      <c r="AD87" s="44">
        <v>0</v>
      </c>
      <c r="AE87" s="44"/>
      <c r="AF87" s="44" t="e">
        <f t="shared" si="12"/>
        <v>#DIV/0!</v>
      </c>
      <c r="AG87" s="44"/>
      <c r="AH87" s="44" t="e">
        <f t="shared" si="13"/>
        <v>#DIV/0!</v>
      </c>
      <c r="AI87" s="44" t="e">
        <f t="shared" si="14"/>
        <v>#DIV/0!</v>
      </c>
      <c r="AJ87" s="44" t="e">
        <f t="shared" si="15"/>
        <v>#DIV/0!</v>
      </c>
      <c r="AK87" s="43"/>
      <c r="AL87" s="40"/>
      <c r="AM87" s="40"/>
      <c r="AN87" s="40"/>
      <c r="AO87" s="40"/>
      <c r="AP87" s="40"/>
      <c r="AQ87" s="49"/>
      <c r="AR87" s="41"/>
      <c r="AS87" s="41">
        <v>10</v>
      </c>
      <c r="AT87" s="34">
        <f>(J87*10)/100</f>
        <v>0</v>
      </c>
      <c r="AU87" s="43"/>
      <c r="AV87" s="44">
        <v>0</v>
      </c>
      <c r="AW87" s="46">
        <f t="shared" si="16"/>
        <v>0</v>
      </c>
      <c r="AX87" s="46">
        <f>O87</f>
        <v>0</v>
      </c>
      <c r="AY87" s="43"/>
    </row>
    <row r="88" spans="1:51" ht="15.75" customHeight="1" x14ac:dyDescent="0.25">
      <c r="A88" s="47"/>
      <c r="B88" s="40"/>
      <c r="C88" s="41"/>
      <c r="D88" s="39"/>
      <c r="E88" s="43"/>
      <c r="F88" s="40"/>
      <c r="G88" s="41"/>
      <c r="H88" s="43"/>
      <c r="I88" s="43"/>
      <c r="J88" s="44">
        <v>0</v>
      </c>
      <c r="K88" s="44">
        <v>0</v>
      </c>
      <c r="L88" s="55">
        <v>0</v>
      </c>
      <c r="M88" s="55">
        <v>0</v>
      </c>
      <c r="N88" s="44">
        <v>0</v>
      </c>
      <c r="O88" s="34">
        <f t="shared" si="9"/>
        <v>0</v>
      </c>
      <c r="P88" s="34">
        <f t="shared" si="9"/>
        <v>0</v>
      </c>
      <c r="Q88" s="43"/>
      <c r="R88" s="43"/>
      <c r="S88" s="43"/>
      <c r="T88" s="43"/>
      <c r="U88" s="48"/>
      <c r="V88" s="41"/>
      <c r="W88" s="41"/>
      <c r="X88" s="50"/>
      <c r="Y88" s="34" t="e">
        <f>P88/AA88</f>
        <v>#DIV/0!</v>
      </c>
      <c r="Z88" s="44" t="e">
        <f t="shared" si="10"/>
        <v>#DIV/0!</v>
      </c>
      <c r="AA88" s="44">
        <f t="shared" si="11"/>
        <v>0</v>
      </c>
      <c r="AB88" s="44">
        <v>0</v>
      </c>
      <c r="AC88" s="44">
        <v>0</v>
      </c>
      <c r="AD88" s="44">
        <v>0</v>
      </c>
      <c r="AE88" s="44"/>
      <c r="AF88" s="44" t="e">
        <f t="shared" si="12"/>
        <v>#DIV/0!</v>
      </c>
      <c r="AG88" s="44"/>
      <c r="AH88" s="44" t="e">
        <f t="shared" si="13"/>
        <v>#DIV/0!</v>
      </c>
      <c r="AI88" s="44" t="e">
        <f t="shared" si="14"/>
        <v>#DIV/0!</v>
      </c>
      <c r="AJ88" s="44" t="e">
        <f t="shared" si="15"/>
        <v>#DIV/0!</v>
      </c>
      <c r="AK88" s="43"/>
      <c r="AL88" s="40"/>
      <c r="AM88" s="40"/>
      <c r="AN88" s="40"/>
      <c r="AO88" s="40"/>
      <c r="AP88" s="40"/>
      <c r="AQ88" s="49"/>
      <c r="AR88" s="41"/>
      <c r="AS88" s="41">
        <v>10</v>
      </c>
      <c r="AT88" s="34">
        <f>(J88*10)/100</f>
        <v>0</v>
      </c>
      <c r="AU88" s="43"/>
      <c r="AV88" s="44">
        <v>0</v>
      </c>
      <c r="AW88" s="46">
        <f t="shared" si="16"/>
        <v>0</v>
      </c>
      <c r="AX88" s="46">
        <f>O88</f>
        <v>0</v>
      </c>
      <c r="AY88" s="43"/>
    </row>
    <row r="89" spans="1:51" ht="15.75" customHeight="1" x14ac:dyDescent="0.25">
      <c r="A89" s="47"/>
      <c r="B89" s="40"/>
      <c r="C89" s="41"/>
      <c r="D89" s="39"/>
      <c r="E89" s="43"/>
      <c r="F89" s="40"/>
      <c r="G89" s="41"/>
      <c r="H89" s="43"/>
      <c r="I89" s="43"/>
      <c r="J89" s="44">
        <v>0</v>
      </c>
      <c r="K89" s="44">
        <v>0</v>
      </c>
      <c r="L89" s="55">
        <v>0</v>
      </c>
      <c r="M89" s="55">
        <v>0</v>
      </c>
      <c r="N89" s="44">
        <v>0</v>
      </c>
      <c r="O89" s="34">
        <f t="shared" si="9"/>
        <v>0</v>
      </c>
      <c r="P89" s="34">
        <f t="shared" si="9"/>
        <v>0</v>
      </c>
      <c r="Q89" s="43"/>
      <c r="R89" s="43"/>
      <c r="S89" s="43"/>
      <c r="T89" s="43"/>
      <c r="U89" s="48"/>
      <c r="V89" s="41"/>
      <c r="W89" s="41"/>
      <c r="X89" s="50"/>
      <c r="Y89" s="34" t="e">
        <f>P89/AA89</f>
        <v>#DIV/0!</v>
      </c>
      <c r="Z89" s="44" t="e">
        <f t="shared" si="10"/>
        <v>#DIV/0!</v>
      </c>
      <c r="AA89" s="44">
        <f t="shared" si="11"/>
        <v>0</v>
      </c>
      <c r="AB89" s="44">
        <v>0</v>
      </c>
      <c r="AC89" s="44">
        <v>0</v>
      </c>
      <c r="AD89" s="44">
        <v>0</v>
      </c>
      <c r="AE89" s="44"/>
      <c r="AF89" s="44" t="e">
        <f t="shared" si="12"/>
        <v>#DIV/0!</v>
      </c>
      <c r="AG89" s="44"/>
      <c r="AH89" s="44" t="e">
        <f t="shared" si="13"/>
        <v>#DIV/0!</v>
      </c>
      <c r="AI89" s="44" t="e">
        <f t="shared" si="14"/>
        <v>#DIV/0!</v>
      </c>
      <c r="AJ89" s="44" t="e">
        <f t="shared" si="15"/>
        <v>#DIV/0!</v>
      </c>
      <c r="AK89" s="43"/>
      <c r="AL89" s="40"/>
      <c r="AM89" s="40"/>
      <c r="AN89" s="40"/>
      <c r="AO89" s="40"/>
      <c r="AP89" s="40"/>
      <c r="AQ89" s="49"/>
      <c r="AR89" s="41"/>
      <c r="AS89" s="41">
        <v>10</v>
      </c>
      <c r="AT89" s="34">
        <f>(J89*10)/100</f>
        <v>0</v>
      </c>
      <c r="AU89" s="43"/>
      <c r="AV89" s="44">
        <v>0</v>
      </c>
      <c r="AW89" s="46">
        <f t="shared" si="16"/>
        <v>0</v>
      </c>
      <c r="AX89" s="46">
        <f>O89</f>
        <v>0</v>
      </c>
      <c r="AY89" s="43"/>
    </row>
    <row r="90" spans="1:51" ht="15.75" customHeight="1" x14ac:dyDescent="0.25">
      <c r="A90" s="47"/>
      <c r="B90" s="40"/>
      <c r="C90" s="41"/>
      <c r="D90" s="39"/>
      <c r="E90" s="43"/>
      <c r="F90" s="40"/>
      <c r="G90" s="41"/>
      <c r="H90" s="43"/>
      <c r="I90" s="43"/>
      <c r="J90" s="44">
        <v>0</v>
      </c>
      <c r="K90" s="44">
        <v>0</v>
      </c>
      <c r="L90" s="55">
        <v>0</v>
      </c>
      <c r="M90" s="55">
        <v>0</v>
      </c>
      <c r="N90" s="44">
        <v>0</v>
      </c>
      <c r="O90" s="34">
        <f t="shared" si="9"/>
        <v>0</v>
      </c>
      <c r="P90" s="34">
        <f t="shared" si="9"/>
        <v>0</v>
      </c>
      <c r="Q90" s="43"/>
      <c r="R90" s="43"/>
      <c r="S90" s="43"/>
      <c r="T90" s="43"/>
      <c r="U90" s="48"/>
      <c r="V90" s="41"/>
      <c r="W90" s="41"/>
      <c r="X90" s="50"/>
      <c r="Y90" s="34" t="e">
        <f>P90/AA90</f>
        <v>#DIV/0!</v>
      </c>
      <c r="Z90" s="44" t="e">
        <f t="shared" si="10"/>
        <v>#DIV/0!</v>
      </c>
      <c r="AA90" s="44">
        <f t="shared" si="11"/>
        <v>0</v>
      </c>
      <c r="AB90" s="44">
        <v>0</v>
      </c>
      <c r="AC90" s="44">
        <v>0</v>
      </c>
      <c r="AD90" s="44">
        <v>0</v>
      </c>
      <c r="AE90" s="44"/>
      <c r="AF90" s="44" t="e">
        <f t="shared" si="12"/>
        <v>#DIV/0!</v>
      </c>
      <c r="AG90" s="44"/>
      <c r="AH90" s="44" t="e">
        <f t="shared" si="13"/>
        <v>#DIV/0!</v>
      </c>
      <c r="AI90" s="44" t="e">
        <f t="shared" si="14"/>
        <v>#DIV/0!</v>
      </c>
      <c r="AJ90" s="44" t="e">
        <f t="shared" si="15"/>
        <v>#DIV/0!</v>
      </c>
      <c r="AK90" s="43"/>
      <c r="AL90" s="40"/>
      <c r="AM90" s="40"/>
      <c r="AN90" s="40"/>
      <c r="AO90" s="40"/>
      <c r="AP90" s="40"/>
      <c r="AQ90" s="49"/>
      <c r="AR90" s="41"/>
      <c r="AS90" s="41">
        <v>10</v>
      </c>
      <c r="AT90" s="34">
        <f>(J90*10)/100</f>
        <v>0</v>
      </c>
      <c r="AU90" s="43"/>
      <c r="AV90" s="44">
        <v>0</v>
      </c>
      <c r="AW90" s="46">
        <f t="shared" si="16"/>
        <v>0</v>
      </c>
      <c r="AX90" s="46">
        <f>O90</f>
        <v>0</v>
      </c>
      <c r="AY90" s="43"/>
    </row>
    <row r="91" spans="1:51" ht="15.75" customHeight="1" x14ac:dyDescent="0.25">
      <c r="A91" s="47"/>
      <c r="B91" s="40"/>
      <c r="C91" s="41"/>
      <c r="D91" s="39"/>
      <c r="E91" s="43"/>
      <c r="F91" s="40"/>
      <c r="G91" s="41"/>
      <c r="H91" s="43"/>
      <c r="I91" s="43"/>
      <c r="J91" s="44">
        <v>0</v>
      </c>
      <c r="K91" s="44">
        <v>0</v>
      </c>
      <c r="L91" s="55">
        <v>0</v>
      </c>
      <c r="M91" s="55">
        <v>0</v>
      </c>
      <c r="N91" s="44">
        <v>0</v>
      </c>
      <c r="O91" s="34">
        <f t="shared" si="9"/>
        <v>0</v>
      </c>
      <c r="P91" s="34">
        <f t="shared" si="9"/>
        <v>0</v>
      </c>
      <c r="Q91" s="43"/>
      <c r="R91" s="43"/>
      <c r="S91" s="43"/>
      <c r="T91" s="43"/>
      <c r="U91" s="48"/>
      <c r="V91" s="41"/>
      <c r="W91" s="41"/>
      <c r="X91" s="50"/>
      <c r="Y91" s="34" t="e">
        <f>P91/AA91</f>
        <v>#DIV/0!</v>
      </c>
      <c r="Z91" s="44" t="e">
        <f t="shared" si="10"/>
        <v>#DIV/0!</v>
      </c>
      <c r="AA91" s="44">
        <f t="shared" si="11"/>
        <v>0</v>
      </c>
      <c r="AB91" s="44">
        <v>0</v>
      </c>
      <c r="AC91" s="44">
        <v>0</v>
      </c>
      <c r="AD91" s="44">
        <v>0</v>
      </c>
      <c r="AE91" s="44"/>
      <c r="AF91" s="44" t="e">
        <f t="shared" si="12"/>
        <v>#DIV/0!</v>
      </c>
      <c r="AG91" s="44"/>
      <c r="AH91" s="44" t="e">
        <f t="shared" si="13"/>
        <v>#DIV/0!</v>
      </c>
      <c r="AI91" s="44" t="e">
        <f t="shared" si="14"/>
        <v>#DIV/0!</v>
      </c>
      <c r="AJ91" s="44" t="e">
        <f t="shared" si="15"/>
        <v>#DIV/0!</v>
      </c>
      <c r="AK91" s="43"/>
      <c r="AL91" s="40"/>
      <c r="AM91" s="40"/>
      <c r="AN91" s="40"/>
      <c r="AO91" s="40"/>
      <c r="AP91" s="40"/>
      <c r="AQ91" s="49"/>
      <c r="AR91" s="41"/>
      <c r="AS91" s="41">
        <v>10</v>
      </c>
      <c r="AT91" s="34">
        <f>(J91*10)/100</f>
        <v>0</v>
      </c>
      <c r="AU91" s="43"/>
      <c r="AV91" s="44">
        <v>0</v>
      </c>
      <c r="AW91" s="46">
        <f t="shared" si="16"/>
        <v>0</v>
      </c>
      <c r="AX91" s="46">
        <f>O91</f>
        <v>0</v>
      </c>
      <c r="AY91" s="43"/>
    </row>
    <row r="92" spans="1:51" ht="15.75" customHeight="1" x14ac:dyDescent="0.25">
      <c r="A92" s="47"/>
      <c r="B92" s="40"/>
      <c r="C92" s="41"/>
      <c r="D92" s="39"/>
      <c r="E92" s="43"/>
      <c r="F92" s="40"/>
      <c r="G92" s="41"/>
      <c r="H92" s="43"/>
      <c r="I92" s="43"/>
      <c r="J92" s="44">
        <v>0</v>
      </c>
      <c r="K92" s="44">
        <v>0</v>
      </c>
      <c r="L92" s="55">
        <v>0</v>
      </c>
      <c r="M92" s="55">
        <v>0</v>
      </c>
      <c r="N92" s="44">
        <v>0</v>
      </c>
      <c r="O92" s="34">
        <f t="shared" si="9"/>
        <v>0</v>
      </c>
      <c r="P92" s="34">
        <f t="shared" si="9"/>
        <v>0</v>
      </c>
      <c r="Q92" s="43"/>
      <c r="R92" s="43"/>
      <c r="S92" s="43"/>
      <c r="T92" s="43"/>
      <c r="U92" s="48"/>
      <c r="V92" s="41"/>
      <c r="W92" s="41"/>
      <c r="X92" s="50"/>
      <c r="Y92" s="34" t="e">
        <f>P92/AA92</f>
        <v>#DIV/0!</v>
      </c>
      <c r="Z92" s="44" t="e">
        <f t="shared" si="10"/>
        <v>#DIV/0!</v>
      </c>
      <c r="AA92" s="44">
        <f t="shared" si="11"/>
        <v>0</v>
      </c>
      <c r="AB92" s="44">
        <v>0</v>
      </c>
      <c r="AC92" s="44">
        <v>0</v>
      </c>
      <c r="AD92" s="44">
        <v>0</v>
      </c>
      <c r="AE92" s="44"/>
      <c r="AF92" s="44" t="e">
        <f t="shared" si="12"/>
        <v>#DIV/0!</v>
      </c>
      <c r="AG92" s="44"/>
      <c r="AH92" s="44" t="e">
        <f t="shared" si="13"/>
        <v>#DIV/0!</v>
      </c>
      <c r="AI92" s="44" t="e">
        <f t="shared" si="14"/>
        <v>#DIV/0!</v>
      </c>
      <c r="AJ92" s="44" t="e">
        <f t="shared" si="15"/>
        <v>#DIV/0!</v>
      </c>
      <c r="AK92" s="43"/>
      <c r="AL92" s="40"/>
      <c r="AM92" s="40"/>
      <c r="AN92" s="40"/>
      <c r="AO92" s="40"/>
      <c r="AP92" s="40"/>
      <c r="AQ92" s="49"/>
      <c r="AR92" s="41"/>
      <c r="AS92" s="41">
        <v>10</v>
      </c>
      <c r="AT92" s="34">
        <f>(J92*10)/100</f>
        <v>0</v>
      </c>
      <c r="AU92" s="43"/>
      <c r="AV92" s="44">
        <v>0</v>
      </c>
      <c r="AW92" s="46">
        <f t="shared" si="16"/>
        <v>0</v>
      </c>
      <c r="AX92" s="46">
        <f>O92</f>
        <v>0</v>
      </c>
      <c r="AY92" s="43"/>
    </row>
    <row r="93" spans="1:51" ht="15.75" customHeight="1" x14ac:dyDescent="0.25">
      <c r="A93" s="47"/>
      <c r="B93" s="40"/>
      <c r="C93" s="41"/>
      <c r="D93" s="39"/>
      <c r="E93" s="43"/>
      <c r="F93" s="40"/>
      <c r="G93" s="41"/>
      <c r="H93" s="43"/>
      <c r="I93" s="43"/>
      <c r="J93" s="44">
        <v>0</v>
      </c>
      <c r="K93" s="44">
        <v>0</v>
      </c>
      <c r="L93" s="55">
        <v>0</v>
      </c>
      <c r="M93" s="55">
        <v>0</v>
      </c>
      <c r="N93" s="44">
        <v>0</v>
      </c>
      <c r="O93" s="34">
        <f t="shared" si="9"/>
        <v>0</v>
      </c>
      <c r="P93" s="34">
        <f t="shared" si="9"/>
        <v>0</v>
      </c>
      <c r="Q93" s="43"/>
      <c r="R93" s="43"/>
      <c r="S93" s="43"/>
      <c r="T93" s="43"/>
      <c r="U93" s="48"/>
      <c r="V93" s="41"/>
      <c r="W93" s="41"/>
      <c r="X93" s="50"/>
      <c r="Y93" s="34" t="e">
        <f>P93/AA93</f>
        <v>#DIV/0!</v>
      </c>
      <c r="Z93" s="44" t="e">
        <f t="shared" si="10"/>
        <v>#DIV/0!</v>
      </c>
      <c r="AA93" s="44">
        <f t="shared" si="11"/>
        <v>0</v>
      </c>
      <c r="AB93" s="44">
        <v>0</v>
      </c>
      <c r="AC93" s="44">
        <v>0</v>
      </c>
      <c r="AD93" s="44">
        <v>0</v>
      </c>
      <c r="AE93" s="44"/>
      <c r="AF93" s="44" t="e">
        <f t="shared" si="12"/>
        <v>#DIV/0!</v>
      </c>
      <c r="AG93" s="44"/>
      <c r="AH93" s="44" t="e">
        <f t="shared" si="13"/>
        <v>#DIV/0!</v>
      </c>
      <c r="AI93" s="44" t="e">
        <f t="shared" si="14"/>
        <v>#DIV/0!</v>
      </c>
      <c r="AJ93" s="44" t="e">
        <f t="shared" si="15"/>
        <v>#DIV/0!</v>
      </c>
      <c r="AK93" s="43"/>
      <c r="AL93" s="40"/>
      <c r="AM93" s="40"/>
      <c r="AN93" s="40"/>
      <c r="AO93" s="40"/>
      <c r="AP93" s="40"/>
      <c r="AQ93" s="49"/>
      <c r="AR93" s="41"/>
      <c r="AS93" s="41">
        <v>10</v>
      </c>
      <c r="AT93" s="34">
        <f>(J93*10)/100</f>
        <v>0</v>
      </c>
      <c r="AU93" s="43"/>
      <c r="AV93" s="44">
        <v>0</v>
      </c>
      <c r="AW93" s="46">
        <f t="shared" si="16"/>
        <v>0</v>
      </c>
      <c r="AX93" s="46">
        <f>O93</f>
        <v>0</v>
      </c>
      <c r="AY93" s="43"/>
    </row>
    <row r="94" spans="1:51" ht="15.75" customHeight="1" x14ac:dyDescent="0.25">
      <c r="A94" s="47"/>
      <c r="B94" s="40"/>
      <c r="C94" s="41"/>
      <c r="D94" s="39"/>
      <c r="E94" s="43"/>
      <c r="F94" s="40"/>
      <c r="G94" s="41"/>
      <c r="H94" s="43"/>
      <c r="I94" s="43"/>
      <c r="J94" s="44">
        <v>0</v>
      </c>
      <c r="K94" s="44">
        <v>0</v>
      </c>
      <c r="L94" s="55">
        <v>0</v>
      </c>
      <c r="M94" s="55">
        <v>0</v>
      </c>
      <c r="N94" s="44">
        <v>0</v>
      </c>
      <c r="O94" s="34">
        <f t="shared" si="9"/>
        <v>0</v>
      </c>
      <c r="P94" s="34">
        <f t="shared" si="9"/>
        <v>0</v>
      </c>
      <c r="Q94" s="43"/>
      <c r="R94" s="43"/>
      <c r="S94" s="43"/>
      <c r="T94" s="43"/>
      <c r="U94" s="48"/>
      <c r="V94" s="41"/>
      <c r="W94" s="41"/>
      <c r="X94" s="50"/>
      <c r="Y94" s="34" t="e">
        <f>P94/AA94</f>
        <v>#DIV/0!</v>
      </c>
      <c r="Z94" s="44" t="e">
        <f t="shared" si="10"/>
        <v>#DIV/0!</v>
      </c>
      <c r="AA94" s="44">
        <f t="shared" si="11"/>
        <v>0</v>
      </c>
      <c r="AB94" s="44">
        <v>0</v>
      </c>
      <c r="AC94" s="44">
        <v>0</v>
      </c>
      <c r="AD94" s="44">
        <v>0</v>
      </c>
      <c r="AE94" s="44"/>
      <c r="AF94" s="44" t="e">
        <f t="shared" si="12"/>
        <v>#DIV/0!</v>
      </c>
      <c r="AG94" s="44"/>
      <c r="AH94" s="44" t="e">
        <f t="shared" si="13"/>
        <v>#DIV/0!</v>
      </c>
      <c r="AI94" s="44" t="e">
        <f t="shared" si="14"/>
        <v>#DIV/0!</v>
      </c>
      <c r="AJ94" s="44" t="e">
        <f t="shared" si="15"/>
        <v>#DIV/0!</v>
      </c>
      <c r="AK94" s="43"/>
      <c r="AL94" s="40"/>
      <c r="AM94" s="40"/>
      <c r="AN94" s="40"/>
      <c r="AO94" s="40"/>
      <c r="AP94" s="40"/>
      <c r="AQ94" s="49"/>
      <c r="AR94" s="41"/>
      <c r="AS94" s="41">
        <v>10</v>
      </c>
      <c r="AT94" s="34">
        <f>(J94*10)/100</f>
        <v>0</v>
      </c>
      <c r="AU94" s="43"/>
      <c r="AV94" s="44">
        <v>0</v>
      </c>
      <c r="AW94" s="46">
        <f t="shared" si="16"/>
        <v>0</v>
      </c>
      <c r="AX94" s="46">
        <f>O94</f>
        <v>0</v>
      </c>
      <c r="AY94" s="43"/>
    </row>
    <row r="95" spans="1:51" ht="15.75" customHeight="1" x14ac:dyDescent="0.25">
      <c r="A95" s="47"/>
      <c r="B95" s="40"/>
      <c r="C95" s="41"/>
      <c r="D95" s="39"/>
      <c r="E95" s="43"/>
      <c r="F95" s="40"/>
      <c r="G95" s="41"/>
      <c r="H95" s="43"/>
      <c r="I95" s="43"/>
      <c r="J95" s="44">
        <v>0</v>
      </c>
      <c r="K95" s="44">
        <v>0</v>
      </c>
      <c r="L95" s="55">
        <v>0</v>
      </c>
      <c r="M95" s="55">
        <v>0</v>
      </c>
      <c r="N95" s="44">
        <v>0</v>
      </c>
      <c r="O95" s="34">
        <f t="shared" si="9"/>
        <v>0</v>
      </c>
      <c r="P95" s="34">
        <f t="shared" si="9"/>
        <v>0</v>
      </c>
      <c r="Q95" s="43"/>
      <c r="R95" s="43"/>
      <c r="S95" s="43"/>
      <c r="T95" s="43"/>
      <c r="U95" s="48"/>
      <c r="V95" s="41"/>
      <c r="W95" s="41"/>
      <c r="X95" s="50"/>
      <c r="Y95" s="34" t="e">
        <f>P95/AA95</f>
        <v>#DIV/0!</v>
      </c>
      <c r="Z95" s="44" t="e">
        <f t="shared" si="10"/>
        <v>#DIV/0!</v>
      </c>
      <c r="AA95" s="44">
        <f t="shared" si="11"/>
        <v>0</v>
      </c>
      <c r="AB95" s="44">
        <v>0</v>
      </c>
      <c r="AC95" s="44">
        <v>0</v>
      </c>
      <c r="AD95" s="44">
        <v>0</v>
      </c>
      <c r="AE95" s="44"/>
      <c r="AF95" s="44" t="e">
        <f t="shared" si="12"/>
        <v>#DIV/0!</v>
      </c>
      <c r="AG95" s="44"/>
      <c r="AH95" s="44" t="e">
        <f t="shared" si="13"/>
        <v>#DIV/0!</v>
      </c>
      <c r="AI95" s="44" t="e">
        <f t="shared" si="14"/>
        <v>#DIV/0!</v>
      </c>
      <c r="AJ95" s="44" t="e">
        <f t="shared" si="15"/>
        <v>#DIV/0!</v>
      </c>
      <c r="AK95" s="43"/>
      <c r="AL95" s="40"/>
      <c r="AM95" s="40"/>
      <c r="AN95" s="40"/>
      <c r="AO95" s="40"/>
      <c r="AP95" s="40"/>
      <c r="AQ95" s="49"/>
      <c r="AR95" s="41"/>
      <c r="AS95" s="41">
        <v>10</v>
      </c>
      <c r="AT95" s="34">
        <f>(J95*10)/100</f>
        <v>0</v>
      </c>
      <c r="AU95" s="43"/>
      <c r="AV95" s="44">
        <v>0</v>
      </c>
      <c r="AW95" s="46">
        <f t="shared" si="16"/>
        <v>0</v>
      </c>
      <c r="AX95" s="46">
        <f>O95</f>
        <v>0</v>
      </c>
      <c r="AY95" s="43"/>
    </row>
    <row r="96" spans="1:51" ht="15.75" customHeight="1" x14ac:dyDescent="0.25">
      <c r="A96" s="47"/>
      <c r="B96" s="40"/>
      <c r="C96" s="41"/>
      <c r="D96" s="39"/>
      <c r="E96" s="43"/>
      <c r="F96" s="40"/>
      <c r="G96" s="41"/>
      <c r="H96" s="43"/>
      <c r="I96" s="43"/>
      <c r="J96" s="44">
        <v>0</v>
      </c>
      <c r="K96" s="44">
        <v>0</v>
      </c>
      <c r="L96" s="55">
        <v>0</v>
      </c>
      <c r="M96" s="55">
        <v>0</v>
      </c>
      <c r="N96" s="44">
        <v>0</v>
      </c>
      <c r="O96" s="34">
        <f t="shared" si="9"/>
        <v>0</v>
      </c>
      <c r="P96" s="34">
        <f t="shared" si="9"/>
        <v>0</v>
      </c>
      <c r="Q96" s="43"/>
      <c r="R96" s="43"/>
      <c r="S96" s="43"/>
      <c r="T96" s="43"/>
      <c r="U96" s="48"/>
      <c r="V96" s="41"/>
      <c r="W96" s="41"/>
      <c r="X96" s="50"/>
      <c r="Y96" s="34" t="e">
        <f>P96/AA96</f>
        <v>#DIV/0!</v>
      </c>
      <c r="Z96" s="44" t="e">
        <f t="shared" si="10"/>
        <v>#DIV/0!</v>
      </c>
      <c r="AA96" s="44">
        <f t="shared" si="11"/>
        <v>0</v>
      </c>
      <c r="AB96" s="44">
        <v>0</v>
      </c>
      <c r="AC96" s="44">
        <v>0</v>
      </c>
      <c r="AD96" s="44">
        <v>0</v>
      </c>
      <c r="AE96" s="44"/>
      <c r="AF96" s="44" t="e">
        <f t="shared" si="12"/>
        <v>#DIV/0!</v>
      </c>
      <c r="AG96" s="44"/>
      <c r="AH96" s="44" t="e">
        <f t="shared" si="13"/>
        <v>#DIV/0!</v>
      </c>
      <c r="AI96" s="44" t="e">
        <f t="shared" si="14"/>
        <v>#DIV/0!</v>
      </c>
      <c r="AJ96" s="44" t="e">
        <f t="shared" si="15"/>
        <v>#DIV/0!</v>
      </c>
      <c r="AK96" s="43"/>
      <c r="AL96" s="40"/>
      <c r="AM96" s="40"/>
      <c r="AN96" s="40"/>
      <c r="AO96" s="40"/>
      <c r="AP96" s="40"/>
      <c r="AQ96" s="49"/>
      <c r="AR96" s="41"/>
      <c r="AS96" s="41">
        <v>10</v>
      </c>
      <c r="AT96" s="34">
        <f>(J96*10)/100</f>
        <v>0</v>
      </c>
      <c r="AU96" s="43"/>
      <c r="AV96" s="44">
        <v>0</v>
      </c>
      <c r="AW96" s="46">
        <f t="shared" si="16"/>
        <v>0</v>
      </c>
      <c r="AX96" s="46">
        <f>O96</f>
        <v>0</v>
      </c>
      <c r="AY96" s="43"/>
    </row>
    <row r="97" spans="1:51" ht="15.75" customHeight="1" x14ac:dyDescent="0.25">
      <c r="A97" s="47"/>
      <c r="B97" s="40"/>
      <c r="C97" s="41"/>
      <c r="D97" s="39"/>
      <c r="E97" s="43"/>
      <c r="F97" s="40"/>
      <c r="G97" s="41"/>
      <c r="H97" s="43"/>
      <c r="I97" s="43"/>
      <c r="J97" s="44">
        <v>0</v>
      </c>
      <c r="K97" s="44">
        <v>0</v>
      </c>
      <c r="L97" s="55">
        <v>0</v>
      </c>
      <c r="M97" s="55">
        <v>0</v>
      </c>
      <c r="N97" s="44">
        <v>0</v>
      </c>
      <c r="O97" s="34">
        <f t="shared" si="9"/>
        <v>0</v>
      </c>
      <c r="P97" s="34">
        <f t="shared" si="9"/>
        <v>0</v>
      </c>
      <c r="Q97" s="43"/>
      <c r="R97" s="43"/>
      <c r="S97" s="43"/>
      <c r="T97" s="43"/>
      <c r="U97" s="48"/>
      <c r="V97" s="41"/>
      <c r="W97" s="41"/>
      <c r="X97" s="50"/>
      <c r="Y97" s="34" t="e">
        <f>P97/AA97</f>
        <v>#DIV/0!</v>
      </c>
      <c r="Z97" s="44" t="e">
        <f t="shared" si="10"/>
        <v>#DIV/0!</v>
      </c>
      <c r="AA97" s="44">
        <f t="shared" si="11"/>
        <v>0</v>
      </c>
      <c r="AB97" s="44">
        <v>0</v>
      </c>
      <c r="AC97" s="44">
        <v>0</v>
      </c>
      <c r="AD97" s="44">
        <v>0</v>
      </c>
      <c r="AE97" s="44"/>
      <c r="AF97" s="44" t="e">
        <f t="shared" si="12"/>
        <v>#DIV/0!</v>
      </c>
      <c r="AG97" s="44"/>
      <c r="AH97" s="44" t="e">
        <f t="shared" si="13"/>
        <v>#DIV/0!</v>
      </c>
      <c r="AI97" s="44" t="e">
        <f t="shared" si="14"/>
        <v>#DIV/0!</v>
      </c>
      <c r="AJ97" s="44" t="e">
        <f t="shared" si="15"/>
        <v>#DIV/0!</v>
      </c>
      <c r="AK97" s="43"/>
      <c r="AL97" s="40"/>
      <c r="AM97" s="40"/>
      <c r="AN97" s="40"/>
      <c r="AO97" s="40"/>
      <c r="AP97" s="40"/>
      <c r="AQ97" s="49"/>
      <c r="AR97" s="41"/>
      <c r="AS97" s="41">
        <v>10</v>
      </c>
      <c r="AT97" s="34">
        <f>(J97*10)/100</f>
        <v>0</v>
      </c>
      <c r="AU97" s="43"/>
      <c r="AV97" s="44">
        <v>0</v>
      </c>
      <c r="AW97" s="46">
        <f t="shared" si="16"/>
        <v>0</v>
      </c>
      <c r="AX97" s="46">
        <f>O97</f>
        <v>0</v>
      </c>
      <c r="AY97" s="43"/>
    </row>
    <row r="98" spans="1:51" ht="15.75" customHeight="1" x14ac:dyDescent="0.25">
      <c r="A98" s="47"/>
      <c r="B98" s="40"/>
      <c r="C98" s="41"/>
      <c r="D98" s="39"/>
      <c r="E98" s="43"/>
      <c r="F98" s="40"/>
      <c r="G98" s="41"/>
      <c r="H98" s="43"/>
      <c r="I98" s="43"/>
      <c r="J98" s="44">
        <v>0</v>
      </c>
      <c r="K98" s="44">
        <v>0</v>
      </c>
      <c r="L98" s="55">
        <v>0</v>
      </c>
      <c r="M98" s="55">
        <v>0</v>
      </c>
      <c r="N98" s="44">
        <v>0</v>
      </c>
      <c r="O98" s="34">
        <f t="shared" si="9"/>
        <v>0</v>
      </c>
      <c r="P98" s="34">
        <f t="shared" si="9"/>
        <v>0</v>
      </c>
      <c r="Q98" s="43"/>
      <c r="R98" s="43"/>
      <c r="S98" s="43"/>
      <c r="T98" s="43"/>
      <c r="U98" s="48"/>
      <c r="V98" s="41"/>
      <c r="W98" s="41"/>
      <c r="X98" s="50"/>
      <c r="Y98" s="34" t="e">
        <f>P98/AA98</f>
        <v>#DIV/0!</v>
      </c>
      <c r="Z98" s="44" t="e">
        <f t="shared" si="10"/>
        <v>#DIV/0!</v>
      </c>
      <c r="AA98" s="44">
        <f t="shared" si="11"/>
        <v>0</v>
      </c>
      <c r="AB98" s="44">
        <v>0</v>
      </c>
      <c r="AC98" s="44">
        <v>0</v>
      </c>
      <c r="AD98" s="44">
        <v>0</v>
      </c>
      <c r="AE98" s="44"/>
      <c r="AF98" s="44" t="e">
        <f t="shared" si="12"/>
        <v>#DIV/0!</v>
      </c>
      <c r="AG98" s="44"/>
      <c r="AH98" s="44" t="e">
        <f t="shared" si="13"/>
        <v>#DIV/0!</v>
      </c>
      <c r="AI98" s="44" t="e">
        <f t="shared" si="14"/>
        <v>#DIV/0!</v>
      </c>
      <c r="AJ98" s="44" t="e">
        <f t="shared" si="15"/>
        <v>#DIV/0!</v>
      </c>
      <c r="AK98" s="43"/>
      <c r="AL98" s="40"/>
      <c r="AM98" s="40"/>
      <c r="AN98" s="40"/>
      <c r="AO98" s="40"/>
      <c r="AP98" s="40"/>
      <c r="AQ98" s="49"/>
      <c r="AR98" s="41"/>
      <c r="AS98" s="41">
        <v>10</v>
      </c>
      <c r="AT98" s="34">
        <f>(J98*10)/100</f>
        <v>0</v>
      </c>
      <c r="AU98" s="43"/>
      <c r="AV98" s="44">
        <v>0</v>
      </c>
      <c r="AW98" s="46">
        <f t="shared" si="16"/>
        <v>0</v>
      </c>
      <c r="AX98" s="46">
        <f>O98</f>
        <v>0</v>
      </c>
      <c r="AY98" s="43"/>
    </row>
    <row r="99" spans="1:51" ht="15.75" customHeight="1" x14ac:dyDescent="0.25">
      <c r="A99" s="47"/>
      <c r="B99" s="40"/>
      <c r="C99" s="41"/>
      <c r="D99" s="39"/>
      <c r="E99" s="43"/>
      <c r="F99" s="40"/>
      <c r="G99" s="41"/>
      <c r="H99" s="43"/>
      <c r="I99" s="43"/>
      <c r="J99" s="44">
        <v>0</v>
      </c>
      <c r="K99" s="44">
        <v>0</v>
      </c>
      <c r="L99" s="55">
        <v>0</v>
      </c>
      <c r="M99" s="55">
        <v>0</v>
      </c>
      <c r="N99" s="44">
        <v>0</v>
      </c>
      <c r="O99" s="34">
        <f t="shared" si="9"/>
        <v>0</v>
      </c>
      <c r="P99" s="34">
        <f t="shared" si="9"/>
        <v>0</v>
      </c>
      <c r="Q99" s="43"/>
      <c r="R99" s="43"/>
      <c r="S99" s="43"/>
      <c r="T99" s="43"/>
      <c r="U99" s="48"/>
      <c r="V99" s="41"/>
      <c r="W99" s="41"/>
      <c r="X99" s="50"/>
      <c r="Y99" s="34" t="e">
        <f>P99/AA99</f>
        <v>#DIV/0!</v>
      </c>
      <c r="Z99" s="44" t="e">
        <f t="shared" si="10"/>
        <v>#DIV/0!</v>
      </c>
      <c r="AA99" s="44">
        <f t="shared" si="11"/>
        <v>0</v>
      </c>
      <c r="AB99" s="44">
        <v>0</v>
      </c>
      <c r="AC99" s="44">
        <v>0</v>
      </c>
      <c r="AD99" s="44">
        <v>0</v>
      </c>
      <c r="AE99" s="44"/>
      <c r="AF99" s="44" t="e">
        <f t="shared" si="12"/>
        <v>#DIV/0!</v>
      </c>
      <c r="AG99" s="44"/>
      <c r="AH99" s="44" t="e">
        <f t="shared" si="13"/>
        <v>#DIV/0!</v>
      </c>
      <c r="AI99" s="44" t="e">
        <f t="shared" si="14"/>
        <v>#DIV/0!</v>
      </c>
      <c r="AJ99" s="44" t="e">
        <f t="shared" si="15"/>
        <v>#DIV/0!</v>
      </c>
      <c r="AK99" s="43"/>
      <c r="AL99" s="40"/>
      <c r="AM99" s="40"/>
      <c r="AN99" s="40"/>
      <c r="AO99" s="40"/>
      <c r="AP99" s="40"/>
      <c r="AQ99" s="49"/>
      <c r="AR99" s="41"/>
      <c r="AS99" s="41">
        <v>10</v>
      </c>
      <c r="AT99" s="34">
        <f>(J99*10)/100</f>
        <v>0</v>
      </c>
      <c r="AU99" s="43"/>
      <c r="AV99" s="44">
        <v>0</v>
      </c>
      <c r="AW99" s="46">
        <f t="shared" si="16"/>
        <v>0</v>
      </c>
      <c r="AX99" s="46">
        <f>O99</f>
        <v>0</v>
      </c>
      <c r="AY99" s="43"/>
    </row>
    <row r="100" spans="1:51" ht="15.75" customHeight="1" x14ac:dyDescent="0.25">
      <c r="A100" s="47"/>
      <c r="B100" s="40"/>
      <c r="C100" s="41"/>
      <c r="D100" s="39"/>
      <c r="E100" s="43"/>
      <c r="F100" s="40"/>
      <c r="G100" s="41"/>
      <c r="H100" s="43"/>
      <c r="I100" s="43"/>
      <c r="J100" s="44">
        <v>0</v>
      </c>
      <c r="K100" s="44">
        <v>0</v>
      </c>
      <c r="L100" s="55">
        <v>0</v>
      </c>
      <c r="M100" s="55">
        <v>0</v>
      </c>
      <c r="N100" s="44">
        <v>0</v>
      </c>
      <c r="O100" s="34">
        <f t="shared" si="9"/>
        <v>0</v>
      </c>
      <c r="P100" s="34">
        <f t="shared" si="9"/>
        <v>0</v>
      </c>
      <c r="Q100" s="43"/>
      <c r="R100" s="43"/>
      <c r="S100" s="43"/>
      <c r="T100" s="43"/>
      <c r="U100" s="48"/>
      <c r="V100" s="41"/>
      <c r="W100" s="41"/>
      <c r="X100" s="50"/>
      <c r="Y100" s="34" t="e">
        <f>P100/AA100</f>
        <v>#DIV/0!</v>
      </c>
      <c r="Z100" s="44" t="e">
        <f t="shared" si="10"/>
        <v>#DIV/0!</v>
      </c>
      <c r="AA100" s="44">
        <f t="shared" si="11"/>
        <v>0</v>
      </c>
      <c r="AB100" s="44">
        <v>0</v>
      </c>
      <c r="AC100" s="44">
        <v>0</v>
      </c>
      <c r="AD100" s="44">
        <v>0</v>
      </c>
      <c r="AE100" s="44"/>
      <c r="AF100" s="44" t="e">
        <f t="shared" si="12"/>
        <v>#DIV/0!</v>
      </c>
      <c r="AG100" s="44"/>
      <c r="AH100" s="44" t="e">
        <f t="shared" si="13"/>
        <v>#DIV/0!</v>
      </c>
      <c r="AI100" s="44" t="e">
        <f t="shared" si="14"/>
        <v>#DIV/0!</v>
      </c>
      <c r="AJ100" s="44" t="e">
        <f t="shared" si="15"/>
        <v>#DIV/0!</v>
      </c>
      <c r="AK100" s="43"/>
      <c r="AL100" s="40"/>
      <c r="AM100" s="40"/>
      <c r="AN100" s="40"/>
      <c r="AO100" s="40"/>
      <c r="AP100" s="40"/>
      <c r="AQ100" s="49"/>
      <c r="AR100" s="41"/>
      <c r="AS100" s="41">
        <v>10</v>
      </c>
      <c r="AT100" s="34">
        <f>(J100*10)/100</f>
        <v>0</v>
      </c>
      <c r="AU100" s="43"/>
      <c r="AV100" s="44">
        <v>0</v>
      </c>
      <c r="AW100" s="46">
        <f t="shared" si="16"/>
        <v>0</v>
      </c>
      <c r="AX100" s="46">
        <f>O100</f>
        <v>0</v>
      </c>
      <c r="AY100" s="43"/>
    </row>
    <row r="101" spans="1:51" ht="15.75" customHeight="1" x14ac:dyDescent="0.25">
      <c r="A101" s="47"/>
      <c r="B101" s="40"/>
      <c r="C101" s="41"/>
      <c r="D101" s="39"/>
      <c r="E101" s="43"/>
      <c r="F101" s="40"/>
      <c r="G101" s="41"/>
      <c r="H101" s="43"/>
      <c r="I101" s="43"/>
      <c r="J101" s="44">
        <v>0</v>
      </c>
      <c r="K101" s="44">
        <v>0</v>
      </c>
      <c r="L101" s="55">
        <v>0</v>
      </c>
      <c r="M101" s="55">
        <v>0</v>
      </c>
      <c r="N101" s="44">
        <v>0</v>
      </c>
      <c r="O101" s="34">
        <f t="shared" si="9"/>
        <v>0</v>
      </c>
      <c r="P101" s="34">
        <f t="shared" si="9"/>
        <v>0</v>
      </c>
      <c r="Q101" s="43"/>
      <c r="R101" s="43"/>
      <c r="S101" s="43"/>
      <c r="T101" s="43"/>
      <c r="U101" s="48"/>
      <c r="V101" s="41"/>
      <c r="W101" s="41"/>
      <c r="X101" s="50"/>
      <c r="Y101" s="34" t="e">
        <f>P101/AA101</f>
        <v>#DIV/0!</v>
      </c>
      <c r="Z101" s="44" t="e">
        <f t="shared" si="10"/>
        <v>#DIV/0!</v>
      </c>
      <c r="AA101" s="44">
        <f t="shared" si="11"/>
        <v>0</v>
      </c>
      <c r="AB101" s="44">
        <v>0</v>
      </c>
      <c r="AC101" s="44">
        <v>0</v>
      </c>
      <c r="AD101" s="44">
        <v>0</v>
      </c>
      <c r="AE101" s="44"/>
      <c r="AF101" s="44" t="e">
        <f t="shared" si="12"/>
        <v>#DIV/0!</v>
      </c>
      <c r="AG101" s="44"/>
      <c r="AH101" s="44" t="e">
        <f t="shared" si="13"/>
        <v>#DIV/0!</v>
      </c>
      <c r="AI101" s="44" t="e">
        <f t="shared" si="14"/>
        <v>#DIV/0!</v>
      </c>
      <c r="AJ101" s="44" t="e">
        <f t="shared" si="15"/>
        <v>#DIV/0!</v>
      </c>
      <c r="AK101" s="43"/>
      <c r="AL101" s="40"/>
      <c r="AM101" s="40"/>
      <c r="AN101" s="40"/>
      <c r="AO101" s="40"/>
      <c r="AP101" s="40"/>
      <c r="AQ101" s="49"/>
      <c r="AR101" s="41"/>
      <c r="AS101" s="41">
        <v>10</v>
      </c>
      <c r="AT101" s="34">
        <f>(J101*10)/100</f>
        <v>0</v>
      </c>
      <c r="AU101" s="43"/>
      <c r="AV101" s="44">
        <v>0</v>
      </c>
      <c r="AW101" s="46">
        <f t="shared" si="16"/>
        <v>0</v>
      </c>
      <c r="AX101" s="46">
        <f>O101</f>
        <v>0</v>
      </c>
      <c r="AY101" s="43"/>
    </row>
    <row r="102" spans="1:51" ht="15.75" customHeight="1" x14ac:dyDescent="0.25">
      <c r="A102" s="47"/>
      <c r="B102" s="40"/>
      <c r="C102" s="41"/>
      <c r="D102" s="39"/>
      <c r="E102" s="43"/>
      <c r="F102" s="40"/>
      <c r="G102" s="41"/>
      <c r="H102" s="43"/>
      <c r="I102" s="43"/>
      <c r="J102" s="44">
        <v>0</v>
      </c>
      <c r="K102" s="44">
        <v>0</v>
      </c>
      <c r="L102" s="55">
        <v>0</v>
      </c>
      <c r="M102" s="55">
        <v>0</v>
      </c>
      <c r="N102" s="44">
        <v>0</v>
      </c>
      <c r="O102" s="34">
        <f t="shared" ref="O102:P165" si="17">N102</f>
        <v>0</v>
      </c>
      <c r="P102" s="34">
        <f t="shared" si="17"/>
        <v>0</v>
      </c>
      <c r="Q102" s="43"/>
      <c r="R102" s="43"/>
      <c r="S102" s="43"/>
      <c r="T102" s="43"/>
      <c r="U102" s="48"/>
      <c r="V102" s="41"/>
      <c r="W102" s="41"/>
      <c r="X102" s="50"/>
      <c r="Y102" s="34" t="e">
        <f>P102/AA102</f>
        <v>#DIV/0!</v>
      </c>
      <c r="Z102" s="44" t="e">
        <f t="shared" si="10"/>
        <v>#DIV/0!</v>
      </c>
      <c r="AA102" s="44">
        <f t="shared" si="11"/>
        <v>0</v>
      </c>
      <c r="AB102" s="44">
        <v>0</v>
      </c>
      <c r="AC102" s="44">
        <v>0</v>
      </c>
      <c r="AD102" s="44">
        <v>0</v>
      </c>
      <c r="AE102" s="44"/>
      <c r="AF102" s="44" t="e">
        <f t="shared" si="12"/>
        <v>#DIV/0!</v>
      </c>
      <c r="AG102" s="44"/>
      <c r="AH102" s="44" t="e">
        <f t="shared" si="13"/>
        <v>#DIV/0!</v>
      </c>
      <c r="AI102" s="44" t="e">
        <f t="shared" si="14"/>
        <v>#DIV/0!</v>
      </c>
      <c r="AJ102" s="44" t="e">
        <f t="shared" si="15"/>
        <v>#DIV/0!</v>
      </c>
      <c r="AK102" s="43"/>
      <c r="AL102" s="40"/>
      <c r="AM102" s="40"/>
      <c r="AN102" s="40"/>
      <c r="AO102" s="40"/>
      <c r="AP102" s="40"/>
      <c r="AQ102" s="49"/>
      <c r="AR102" s="41"/>
      <c r="AS102" s="41">
        <v>10</v>
      </c>
      <c r="AT102" s="34">
        <f>(J102*10)/100</f>
        <v>0</v>
      </c>
      <c r="AU102" s="43"/>
      <c r="AV102" s="44">
        <v>0</v>
      </c>
      <c r="AW102" s="46">
        <f t="shared" si="16"/>
        <v>0</v>
      </c>
      <c r="AX102" s="46">
        <f>O102</f>
        <v>0</v>
      </c>
      <c r="AY102" s="43"/>
    </row>
    <row r="103" spans="1:51" ht="15.75" customHeight="1" x14ac:dyDescent="0.25">
      <c r="A103" s="47"/>
      <c r="B103" s="40"/>
      <c r="C103" s="41"/>
      <c r="D103" s="39"/>
      <c r="E103" s="43"/>
      <c r="F103" s="40"/>
      <c r="G103" s="41"/>
      <c r="H103" s="43"/>
      <c r="I103" s="43"/>
      <c r="J103" s="44">
        <v>0</v>
      </c>
      <c r="K103" s="44">
        <v>0</v>
      </c>
      <c r="L103" s="55">
        <v>0</v>
      </c>
      <c r="M103" s="55">
        <v>0</v>
      </c>
      <c r="N103" s="44">
        <v>0</v>
      </c>
      <c r="O103" s="34">
        <f t="shared" si="17"/>
        <v>0</v>
      </c>
      <c r="P103" s="34">
        <f t="shared" si="17"/>
        <v>0</v>
      </c>
      <c r="Q103" s="43"/>
      <c r="R103" s="43"/>
      <c r="S103" s="43"/>
      <c r="T103" s="43"/>
      <c r="U103" s="48"/>
      <c r="V103" s="41"/>
      <c r="W103" s="41"/>
      <c r="X103" s="50"/>
      <c r="Y103" s="34" t="e">
        <f>P103/AA103</f>
        <v>#DIV/0!</v>
      </c>
      <c r="Z103" s="44" t="e">
        <f t="shared" si="10"/>
        <v>#DIV/0!</v>
      </c>
      <c r="AA103" s="44">
        <f t="shared" si="11"/>
        <v>0</v>
      </c>
      <c r="AB103" s="44">
        <v>0</v>
      </c>
      <c r="AC103" s="44">
        <v>0</v>
      </c>
      <c r="AD103" s="44">
        <v>0</v>
      </c>
      <c r="AE103" s="44"/>
      <c r="AF103" s="44" t="e">
        <f t="shared" si="12"/>
        <v>#DIV/0!</v>
      </c>
      <c r="AG103" s="44"/>
      <c r="AH103" s="44" t="e">
        <f t="shared" si="13"/>
        <v>#DIV/0!</v>
      </c>
      <c r="AI103" s="44" t="e">
        <f t="shared" si="14"/>
        <v>#DIV/0!</v>
      </c>
      <c r="AJ103" s="44" t="e">
        <f t="shared" si="15"/>
        <v>#DIV/0!</v>
      </c>
      <c r="AK103" s="43"/>
      <c r="AL103" s="40"/>
      <c r="AM103" s="40"/>
      <c r="AN103" s="40"/>
      <c r="AO103" s="40"/>
      <c r="AP103" s="40"/>
      <c r="AQ103" s="49"/>
      <c r="AR103" s="41"/>
      <c r="AS103" s="41">
        <v>10</v>
      </c>
      <c r="AT103" s="34">
        <f>(J103*10)/100</f>
        <v>0</v>
      </c>
      <c r="AU103" s="43"/>
      <c r="AV103" s="44">
        <v>0</v>
      </c>
      <c r="AW103" s="46">
        <f t="shared" si="16"/>
        <v>0</v>
      </c>
      <c r="AX103" s="46">
        <f>O103</f>
        <v>0</v>
      </c>
      <c r="AY103" s="43"/>
    </row>
    <row r="104" spans="1:51" ht="15.75" customHeight="1" x14ac:dyDescent="0.25">
      <c r="A104" s="47"/>
      <c r="B104" s="40"/>
      <c r="C104" s="41"/>
      <c r="D104" s="39"/>
      <c r="E104" s="43"/>
      <c r="F104" s="40"/>
      <c r="G104" s="41"/>
      <c r="H104" s="43"/>
      <c r="I104" s="43"/>
      <c r="J104" s="44">
        <v>0</v>
      </c>
      <c r="K104" s="44">
        <v>0</v>
      </c>
      <c r="L104" s="55">
        <v>0</v>
      </c>
      <c r="M104" s="55">
        <v>0</v>
      </c>
      <c r="N104" s="44">
        <v>0</v>
      </c>
      <c r="O104" s="34">
        <f t="shared" si="17"/>
        <v>0</v>
      </c>
      <c r="P104" s="34">
        <f t="shared" si="17"/>
        <v>0</v>
      </c>
      <c r="Q104" s="43"/>
      <c r="R104" s="43"/>
      <c r="S104" s="43"/>
      <c r="T104" s="43"/>
      <c r="U104" s="48"/>
      <c r="V104" s="41"/>
      <c r="W104" s="41"/>
      <c r="X104" s="50"/>
      <c r="Y104" s="34" t="e">
        <f>P104/AA104</f>
        <v>#DIV/0!</v>
      </c>
      <c r="Z104" s="44" t="e">
        <f t="shared" si="10"/>
        <v>#DIV/0!</v>
      </c>
      <c r="AA104" s="44">
        <f t="shared" si="11"/>
        <v>0</v>
      </c>
      <c r="AB104" s="44">
        <v>0</v>
      </c>
      <c r="AC104" s="44">
        <v>0</v>
      </c>
      <c r="AD104" s="44">
        <v>0</v>
      </c>
      <c r="AE104" s="44"/>
      <c r="AF104" s="44" t="e">
        <f t="shared" si="12"/>
        <v>#DIV/0!</v>
      </c>
      <c r="AG104" s="44"/>
      <c r="AH104" s="44" t="e">
        <f t="shared" si="13"/>
        <v>#DIV/0!</v>
      </c>
      <c r="AI104" s="44" t="e">
        <f t="shared" si="14"/>
        <v>#DIV/0!</v>
      </c>
      <c r="AJ104" s="44" t="e">
        <f t="shared" si="15"/>
        <v>#DIV/0!</v>
      </c>
      <c r="AK104" s="43"/>
      <c r="AL104" s="40"/>
      <c r="AM104" s="40"/>
      <c r="AN104" s="40"/>
      <c r="AO104" s="40"/>
      <c r="AP104" s="40"/>
      <c r="AQ104" s="49"/>
      <c r="AR104" s="41"/>
      <c r="AS104" s="41">
        <v>10</v>
      </c>
      <c r="AT104" s="34">
        <f>(J104*10)/100</f>
        <v>0</v>
      </c>
      <c r="AU104" s="43"/>
      <c r="AV104" s="44">
        <v>0</v>
      </c>
      <c r="AW104" s="46">
        <f t="shared" si="16"/>
        <v>0</v>
      </c>
      <c r="AX104" s="46">
        <f>O104</f>
        <v>0</v>
      </c>
      <c r="AY104" s="43"/>
    </row>
    <row r="105" spans="1:51" ht="15.75" customHeight="1" x14ac:dyDescent="0.25">
      <c r="A105" s="47"/>
      <c r="B105" s="40"/>
      <c r="C105" s="41"/>
      <c r="D105" s="39"/>
      <c r="E105" s="43"/>
      <c r="F105" s="40"/>
      <c r="G105" s="41"/>
      <c r="H105" s="43"/>
      <c r="I105" s="43"/>
      <c r="J105" s="44">
        <v>0</v>
      </c>
      <c r="K105" s="44">
        <v>0</v>
      </c>
      <c r="L105" s="55">
        <v>0</v>
      </c>
      <c r="M105" s="55">
        <v>0</v>
      </c>
      <c r="N105" s="44">
        <v>0</v>
      </c>
      <c r="O105" s="34">
        <f t="shared" si="17"/>
        <v>0</v>
      </c>
      <c r="P105" s="34">
        <f t="shared" si="17"/>
        <v>0</v>
      </c>
      <c r="Q105" s="43"/>
      <c r="R105" s="43"/>
      <c r="S105" s="43"/>
      <c r="T105" s="43"/>
      <c r="U105" s="48"/>
      <c r="V105" s="41"/>
      <c r="W105" s="41"/>
      <c r="X105" s="50"/>
      <c r="Y105" s="34" t="e">
        <f>P105/AA105</f>
        <v>#DIV/0!</v>
      </c>
      <c r="Z105" s="44" t="e">
        <f t="shared" si="10"/>
        <v>#DIV/0!</v>
      </c>
      <c r="AA105" s="44">
        <f t="shared" si="11"/>
        <v>0</v>
      </c>
      <c r="AB105" s="44">
        <v>0</v>
      </c>
      <c r="AC105" s="44">
        <v>0</v>
      </c>
      <c r="AD105" s="44">
        <v>0</v>
      </c>
      <c r="AE105" s="44"/>
      <c r="AF105" s="44" t="e">
        <f t="shared" si="12"/>
        <v>#DIV/0!</v>
      </c>
      <c r="AG105" s="44"/>
      <c r="AH105" s="44" t="e">
        <f t="shared" si="13"/>
        <v>#DIV/0!</v>
      </c>
      <c r="AI105" s="44" t="e">
        <f t="shared" si="14"/>
        <v>#DIV/0!</v>
      </c>
      <c r="AJ105" s="44" t="e">
        <f t="shared" si="15"/>
        <v>#DIV/0!</v>
      </c>
      <c r="AK105" s="43"/>
      <c r="AL105" s="40"/>
      <c r="AM105" s="40"/>
      <c r="AN105" s="40"/>
      <c r="AO105" s="40"/>
      <c r="AP105" s="40"/>
      <c r="AQ105" s="49"/>
      <c r="AR105" s="41"/>
      <c r="AS105" s="41">
        <v>10</v>
      </c>
      <c r="AT105" s="34">
        <f>(J105*10)/100</f>
        <v>0</v>
      </c>
      <c r="AU105" s="43"/>
      <c r="AV105" s="44">
        <v>0</v>
      </c>
      <c r="AW105" s="46">
        <f t="shared" si="16"/>
        <v>0</v>
      </c>
      <c r="AX105" s="46">
        <f>O105</f>
        <v>0</v>
      </c>
      <c r="AY105" s="43"/>
    </row>
    <row r="106" spans="1:51" ht="15.75" customHeight="1" x14ac:dyDescent="0.25">
      <c r="A106" s="47"/>
      <c r="B106" s="40"/>
      <c r="C106" s="41"/>
      <c r="D106" s="39"/>
      <c r="E106" s="43"/>
      <c r="F106" s="40"/>
      <c r="G106" s="41"/>
      <c r="H106" s="43"/>
      <c r="I106" s="43"/>
      <c r="J106" s="44">
        <v>0</v>
      </c>
      <c r="K106" s="44">
        <v>0</v>
      </c>
      <c r="L106" s="55">
        <v>0</v>
      </c>
      <c r="M106" s="55">
        <v>0</v>
      </c>
      <c r="N106" s="44">
        <v>0</v>
      </c>
      <c r="O106" s="34">
        <f t="shared" si="17"/>
        <v>0</v>
      </c>
      <c r="P106" s="34">
        <f t="shared" si="17"/>
        <v>0</v>
      </c>
      <c r="Q106" s="43"/>
      <c r="R106" s="43"/>
      <c r="S106" s="43"/>
      <c r="T106" s="43"/>
      <c r="U106" s="48"/>
      <c r="V106" s="41"/>
      <c r="W106" s="41"/>
      <c r="X106" s="50"/>
      <c r="Y106" s="34" t="e">
        <f>P106/AA106</f>
        <v>#DIV/0!</v>
      </c>
      <c r="Z106" s="44" t="e">
        <f t="shared" si="10"/>
        <v>#DIV/0!</v>
      </c>
      <c r="AA106" s="44">
        <f t="shared" si="11"/>
        <v>0</v>
      </c>
      <c r="AB106" s="44">
        <v>0</v>
      </c>
      <c r="AC106" s="44">
        <v>0</v>
      </c>
      <c r="AD106" s="44">
        <v>0</v>
      </c>
      <c r="AE106" s="44"/>
      <c r="AF106" s="44" t="e">
        <f t="shared" si="12"/>
        <v>#DIV/0!</v>
      </c>
      <c r="AG106" s="44"/>
      <c r="AH106" s="44" t="e">
        <f t="shared" si="13"/>
        <v>#DIV/0!</v>
      </c>
      <c r="AI106" s="44" t="e">
        <f t="shared" si="14"/>
        <v>#DIV/0!</v>
      </c>
      <c r="AJ106" s="44" t="e">
        <f t="shared" si="15"/>
        <v>#DIV/0!</v>
      </c>
      <c r="AK106" s="43"/>
      <c r="AL106" s="40"/>
      <c r="AM106" s="40"/>
      <c r="AN106" s="40"/>
      <c r="AO106" s="40"/>
      <c r="AP106" s="40"/>
      <c r="AQ106" s="49"/>
      <c r="AR106" s="41"/>
      <c r="AS106" s="41">
        <v>10</v>
      </c>
      <c r="AT106" s="34">
        <f>(J106*10)/100</f>
        <v>0</v>
      </c>
      <c r="AU106" s="43"/>
      <c r="AV106" s="44">
        <v>0</v>
      </c>
      <c r="AW106" s="46">
        <f t="shared" si="16"/>
        <v>0</v>
      </c>
      <c r="AX106" s="46">
        <f>O106</f>
        <v>0</v>
      </c>
      <c r="AY106" s="43"/>
    </row>
    <row r="107" spans="1:51" ht="15.75" customHeight="1" x14ac:dyDescent="0.25">
      <c r="A107" s="47"/>
      <c r="B107" s="40"/>
      <c r="C107" s="41"/>
      <c r="D107" s="39"/>
      <c r="E107" s="43"/>
      <c r="F107" s="40"/>
      <c r="G107" s="41"/>
      <c r="H107" s="43"/>
      <c r="I107" s="43"/>
      <c r="J107" s="44">
        <v>0</v>
      </c>
      <c r="K107" s="44">
        <v>0</v>
      </c>
      <c r="L107" s="55">
        <v>0</v>
      </c>
      <c r="M107" s="55">
        <v>0</v>
      </c>
      <c r="N107" s="44">
        <v>0</v>
      </c>
      <c r="O107" s="34">
        <f t="shared" si="17"/>
        <v>0</v>
      </c>
      <c r="P107" s="34">
        <f t="shared" si="17"/>
        <v>0</v>
      </c>
      <c r="Q107" s="43"/>
      <c r="R107" s="43"/>
      <c r="S107" s="43"/>
      <c r="T107" s="43"/>
      <c r="U107" s="48"/>
      <c r="V107" s="41"/>
      <c r="W107" s="41"/>
      <c r="X107" s="50"/>
      <c r="Y107" s="34" t="e">
        <f>P107/AA107</f>
        <v>#DIV/0!</v>
      </c>
      <c r="Z107" s="44" t="e">
        <f t="shared" si="10"/>
        <v>#DIV/0!</v>
      </c>
      <c r="AA107" s="44">
        <f t="shared" si="11"/>
        <v>0</v>
      </c>
      <c r="AB107" s="44">
        <v>0</v>
      </c>
      <c r="AC107" s="44">
        <v>0</v>
      </c>
      <c r="AD107" s="44">
        <v>0</v>
      </c>
      <c r="AE107" s="44"/>
      <c r="AF107" s="44" t="e">
        <f t="shared" si="12"/>
        <v>#DIV/0!</v>
      </c>
      <c r="AG107" s="44"/>
      <c r="AH107" s="44" t="e">
        <f t="shared" si="13"/>
        <v>#DIV/0!</v>
      </c>
      <c r="AI107" s="44" t="e">
        <f t="shared" si="14"/>
        <v>#DIV/0!</v>
      </c>
      <c r="AJ107" s="44" t="e">
        <f t="shared" si="15"/>
        <v>#DIV/0!</v>
      </c>
      <c r="AK107" s="43"/>
      <c r="AL107" s="40"/>
      <c r="AM107" s="40"/>
      <c r="AN107" s="40"/>
      <c r="AO107" s="40"/>
      <c r="AP107" s="40"/>
      <c r="AQ107" s="49"/>
      <c r="AR107" s="41"/>
      <c r="AS107" s="41">
        <v>10</v>
      </c>
      <c r="AT107" s="34">
        <f>(J107*10)/100</f>
        <v>0</v>
      </c>
      <c r="AU107" s="43"/>
      <c r="AV107" s="44">
        <v>0</v>
      </c>
      <c r="AW107" s="46">
        <f t="shared" si="16"/>
        <v>0</v>
      </c>
      <c r="AX107" s="46">
        <f>O107</f>
        <v>0</v>
      </c>
      <c r="AY107" s="43"/>
    </row>
    <row r="108" spans="1:51" ht="15.75" customHeight="1" x14ac:dyDescent="0.25">
      <c r="A108" s="47"/>
      <c r="B108" s="40"/>
      <c r="C108" s="41"/>
      <c r="D108" s="39"/>
      <c r="E108" s="43"/>
      <c r="F108" s="40"/>
      <c r="G108" s="41"/>
      <c r="H108" s="43"/>
      <c r="I108" s="43"/>
      <c r="J108" s="44">
        <v>0</v>
      </c>
      <c r="K108" s="44">
        <v>0</v>
      </c>
      <c r="L108" s="55">
        <v>0</v>
      </c>
      <c r="M108" s="55">
        <v>0</v>
      </c>
      <c r="N108" s="44">
        <v>0</v>
      </c>
      <c r="O108" s="34">
        <f t="shared" si="17"/>
        <v>0</v>
      </c>
      <c r="P108" s="34">
        <f t="shared" si="17"/>
        <v>0</v>
      </c>
      <c r="Q108" s="43"/>
      <c r="R108" s="43"/>
      <c r="S108" s="43"/>
      <c r="T108" s="43"/>
      <c r="U108" s="48"/>
      <c r="V108" s="41"/>
      <c r="W108" s="41"/>
      <c r="X108" s="50"/>
      <c r="Y108" s="34" t="e">
        <f>P108/AA108</f>
        <v>#DIV/0!</v>
      </c>
      <c r="Z108" s="44" t="e">
        <f t="shared" si="10"/>
        <v>#DIV/0!</v>
      </c>
      <c r="AA108" s="44">
        <f t="shared" si="11"/>
        <v>0</v>
      </c>
      <c r="AB108" s="44">
        <v>0</v>
      </c>
      <c r="AC108" s="44">
        <v>0</v>
      </c>
      <c r="AD108" s="44">
        <v>0</v>
      </c>
      <c r="AE108" s="44"/>
      <c r="AF108" s="44" t="e">
        <f t="shared" si="12"/>
        <v>#DIV/0!</v>
      </c>
      <c r="AG108" s="44"/>
      <c r="AH108" s="44" t="e">
        <f t="shared" si="13"/>
        <v>#DIV/0!</v>
      </c>
      <c r="AI108" s="44" t="e">
        <f t="shared" si="14"/>
        <v>#DIV/0!</v>
      </c>
      <c r="AJ108" s="44" t="e">
        <f t="shared" si="15"/>
        <v>#DIV/0!</v>
      </c>
      <c r="AK108" s="43"/>
      <c r="AL108" s="40"/>
      <c r="AM108" s="40"/>
      <c r="AN108" s="40"/>
      <c r="AO108" s="40"/>
      <c r="AP108" s="40"/>
      <c r="AQ108" s="49"/>
      <c r="AR108" s="41"/>
      <c r="AS108" s="41">
        <v>10</v>
      </c>
      <c r="AT108" s="34">
        <f>(J108*10)/100</f>
        <v>0</v>
      </c>
      <c r="AU108" s="43"/>
      <c r="AV108" s="44">
        <v>0</v>
      </c>
      <c r="AW108" s="46">
        <f t="shared" si="16"/>
        <v>0</v>
      </c>
      <c r="AX108" s="46">
        <f>O108</f>
        <v>0</v>
      </c>
      <c r="AY108" s="43"/>
    </row>
    <row r="109" spans="1:51" ht="15.75" customHeight="1" x14ac:dyDescent="0.25">
      <c r="A109" s="47"/>
      <c r="B109" s="40"/>
      <c r="C109" s="41"/>
      <c r="D109" s="39"/>
      <c r="E109" s="43"/>
      <c r="F109" s="40"/>
      <c r="G109" s="41"/>
      <c r="H109" s="43"/>
      <c r="I109" s="43"/>
      <c r="J109" s="44">
        <v>0</v>
      </c>
      <c r="K109" s="44">
        <v>0</v>
      </c>
      <c r="L109" s="55">
        <v>0</v>
      </c>
      <c r="M109" s="55">
        <v>0</v>
      </c>
      <c r="N109" s="44">
        <v>0</v>
      </c>
      <c r="O109" s="34">
        <f t="shared" si="17"/>
        <v>0</v>
      </c>
      <c r="P109" s="34">
        <f t="shared" si="17"/>
        <v>0</v>
      </c>
      <c r="Q109" s="43"/>
      <c r="R109" s="43"/>
      <c r="S109" s="43"/>
      <c r="T109" s="43"/>
      <c r="U109" s="48"/>
      <c r="V109" s="41"/>
      <c r="W109" s="41"/>
      <c r="X109" s="50"/>
      <c r="Y109" s="34" t="e">
        <f>P109/AA109</f>
        <v>#DIV/0!</v>
      </c>
      <c r="Z109" s="44" t="e">
        <f t="shared" si="10"/>
        <v>#DIV/0!</v>
      </c>
      <c r="AA109" s="44">
        <f t="shared" si="11"/>
        <v>0</v>
      </c>
      <c r="AB109" s="44">
        <v>0</v>
      </c>
      <c r="AC109" s="44">
        <v>0</v>
      </c>
      <c r="AD109" s="44">
        <v>0</v>
      </c>
      <c r="AE109" s="44"/>
      <c r="AF109" s="44" t="e">
        <f t="shared" si="12"/>
        <v>#DIV/0!</v>
      </c>
      <c r="AG109" s="44"/>
      <c r="AH109" s="44" t="e">
        <f t="shared" si="13"/>
        <v>#DIV/0!</v>
      </c>
      <c r="AI109" s="44" t="e">
        <f t="shared" si="14"/>
        <v>#DIV/0!</v>
      </c>
      <c r="AJ109" s="44" t="e">
        <f t="shared" si="15"/>
        <v>#DIV/0!</v>
      </c>
      <c r="AK109" s="43"/>
      <c r="AL109" s="40"/>
      <c r="AM109" s="40"/>
      <c r="AN109" s="40"/>
      <c r="AO109" s="40"/>
      <c r="AP109" s="40"/>
      <c r="AQ109" s="49"/>
      <c r="AR109" s="41"/>
      <c r="AS109" s="41">
        <v>10</v>
      </c>
      <c r="AT109" s="34">
        <f>(J109*10)/100</f>
        <v>0</v>
      </c>
      <c r="AU109" s="43"/>
      <c r="AV109" s="44">
        <v>0</v>
      </c>
      <c r="AW109" s="46">
        <f t="shared" si="16"/>
        <v>0</v>
      </c>
      <c r="AX109" s="46">
        <f>O109</f>
        <v>0</v>
      </c>
      <c r="AY109" s="43"/>
    </row>
    <row r="110" spans="1:51" ht="15.75" customHeight="1" x14ac:dyDescent="0.25">
      <c r="A110" s="47"/>
      <c r="B110" s="40"/>
      <c r="C110" s="41"/>
      <c r="D110" s="39"/>
      <c r="E110" s="43"/>
      <c r="F110" s="40"/>
      <c r="G110" s="41"/>
      <c r="H110" s="43"/>
      <c r="I110" s="43"/>
      <c r="J110" s="44">
        <v>0</v>
      </c>
      <c r="K110" s="44">
        <v>0</v>
      </c>
      <c r="L110" s="55">
        <v>0</v>
      </c>
      <c r="M110" s="55">
        <v>0</v>
      </c>
      <c r="N110" s="44">
        <v>0</v>
      </c>
      <c r="O110" s="34">
        <f t="shared" si="17"/>
        <v>0</v>
      </c>
      <c r="P110" s="34">
        <f t="shared" si="17"/>
        <v>0</v>
      </c>
      <c r="Q110" s="43"/>
      <c r="R110" s="43"/>
      <c r="S110" s="43"/>
      <c r="T110" s="43"/>
      <c r="U110" s="48"/>
      <c r="V110" s="41"/>
      <c r="W110" s="41"/>
      <c r="X110" s="50"/>
      <c r="Y110" s="34" t="e">
        <f>P110/AA110</f>
        <v>#DIV/0!</v>
      </c>
      <c r="Z110" s="44" t="e">
        <f t="shared" si="10"/>
        <v>#DIV/0!</v>
      </c>
      <c r="AA110" s="44">
        <f t="shared" si="11"/>
        <v>0</v>
      </c>
      <c r="AB110" s="44">
        <v>0</v>
      </c>
      <c r="AC110" s="44">
        <v>0</v>
      </c>
      <c r="AD110" s="44">
        <v>0</v>
      </c>
      <c r="AE110" s="44"/>
      <c r="AF110" s="44" t="e">
        <f t="shared" si="12"/>
        <v>#DIV/0!</v>
      </c>
      <c r="AG110" s="44"/>
      <c r="AH110" s="44" t="e">
        <f t="shared" si="13"/>
        <v>#DIV/0!</v>
      </c>
      <c r="AI110" s="44" t="e">
        <f t="shared" si="14"/>
        <v>#DIV/0!</v>
      </c>
      <c r="AJ110" s="44" t="e">
        <f t="shared" si="15"/>
        <v>#DIV/0!</v>
      </c>
      <c r="AK110" s="43"/>
      <c r="AL110" s="40"/>
      <c r="AM110" s="40"/>
      <c r="AN110" s="40"/>
      <c r="AO110" s="40"/>
      <c r="AP110" s="40"/>
      <c r="AQ110" s="49"/>
      <c r="AR110" s="41"/>
      <c r="AS110" s="41">
        <v>10</v>
      </c>
      <c r="AT110" s="34">
        <f>(J110*10)/100</f>
        <v>0</v>
      </c>
      <c r="AU110" s="43"/>
      <c r="AV110" s="44">
        <v>0</v>
      </c>
      <c r="AW110" s="46">
        <f t="shared" si="16"/>
        <v>0</v>
      </c>
      <c r="AX110" s="46">
        <f>O110</f>
        <v>0</v>
      </c>
      <c r="AY110" s="43"/>
    </row>
    <row r="111" spans="1:51" ht="15.75" customHeight="1" x14ac:dyDescent="0.25">
      <c r="A111" s="47"/>
      <c r="B111" s="40"/>
      <c r="C111" s="41"/>
      <c r="D111" s="39"/>
      <c r="E111" s="43"/>
      <c r="F111" s="40"/>
      <c r="G111" s="41"/>
      <c r="H111" s="43"/>
      <c r="I111" s="43"/>
      <c r="J111" s="44">
        <v>0</v>
      </c>
      <c r="K111" s="44">
        <v>0</v>
      </c>
      <c r="L111" s="55">
        <v>0</v>
      </c>
      <c r="M111" s="55">
        <v>0</v>
      </c>
      <c r="N111" s="44">
        <v>0</v>
      </c>
      <c r="O111" s="34">
        <f t="shared" si="17"/>
        <v>0</v>
      </c>
      <c r="P111" s="34">
        <f t="shared" si="17"/>
        <v>0</v>
      </c>
      <c r="Q111" s="43"/>
      <c r="R111" s="43"/>
      <c r="S111" s="43"/>
      <c r="T111" s="43"/>
      <c r="U111" s="48"/>
      <c r="V111" s="41"/>
      <c r="W111" s="41"/>
      <c r="X111" s="50"/>
      <c r="Y111" s="34" t="e">
        <f>P111/AA111</f>
        <v>#DIV/0!</v>
      </c>
      <c r="Z111" s="44" t="e">
        <f t="shared" si="10"/>
        <v>#DIV/0!</v>
      </c>
      <c r="AA111" s="44">
        <f t="shared" si="11"/>
        <v>0</v>
      </c>
      <c r="AB111" s="44">
        <v>0</v>
      </c>
      <c r="AC111" s="44">
        <v>0</v>
      </c>
      <c r="AD111" s="44">
        <v>0</v>
      </c>
      <c r="AE111" s="44"/>
      <c r="AF111" s="44" t="e">
        <f t="shared" si="12"/>
        <v>#DIV/0!</v>
      </c>
      <c r="AG111" s="44"/>
      <c r="AH111" s="44" t="e">
        <f t="shared" si="13"/>
        <v>#DIV/0!</v>
      </c>
      <c r="AI111" s="44" t="e">
        <f t="shared" si="14"/>
        <v>#DIV/0!</v>
      </c>
      <c r="AJ111" s="44" t="e">
        <f t="shared" si="15"/>
        <v>#DIV/0!</v>
      </c>
      <c r="AK111" s="43"/>
      <c r="AL111" s="40"/>
      <c r="AM111" s="40"/>
      <c r="AN111" s="40"/>
      <c r="AO111" s="40"/>
      <c r="AP111" s="40"/>
      <c r="AQ111" s="49"/>
      <c r="AR111" s="41"/>
      <c r="AS111" s="41">
        <v>10</v>
      </c>
      <c r="AT111" s="34">
        <f>(J111*10)/100</f>
        <v>0</v>
      </c>
      <c r="AU111" s="43"/>
      <c r="AV111" s="44">
        <v>0</v>
      </c>
      <c r="AW111" s="46">
        <f t="shared" si="16"/>
        <v>0</v>
      </c>
      <c r="AX111" s="46">
        <f>O111</f>
        <v>0</v>
      </c>
      <c r="AY111" s="43"/>
    </row>
    <row r="112" spans="1:51" ht="15.75" customHeight="1" x14ac:dyDescent="0.25">
      <c r="A112" s="47"/>
      <c r="B112" s="40"/>
      <c r="C112" s="41"/>
      <c r="D112" s="39"/>
      <c r="E112" s="43"/>
      <c r="F112" s="40"/>
      <c r="G112" s="41"/>
      <c r="H112" s="43"/>
      <c r="I112" s="43"/>
      <c r="J112" s="44">
        <v>0</v>
      </c>
      <c r="K112" s="44">
        <v>0</v>
      </c>
      <c r="L112" s="55">
        <v>0</v>
      </c>
      <c r="M112" s="55">
        <v>0</v>
      </c>
      <c r="N112" s="44">
        <v>0</v>
      </c>
      <c r="O112" s="34">
        <f t="shared" si="17"/>
        <v>0</v>
      </c>
      <c r="P112" s="34">
        <f t="shared" si="17"/>
        <v>0</v>
      </c>
      <c r="Q112" s="43"/>
      <c r="R112" s="43"/>
      <c r="S112" s="43"/>
      <c r="T112" s="43"/>
      <c r="U112" s="48"/>
      <c r="V112" s="41"/>
      <c r="W112" s="41"/>
      <c r="X112" s="50"/>
      <c r="Y112" s="34" t="e">
        <f>P112/AA112</f>
        <v>#DIV/0!</v>
      </c>
      <c r="Z112" s="44" t="e">
        <f t="shared" si="10"/>
        <v>#DIV/0!</v>
      </c>
      <c r="AA112" s="44">
        <f t="shared" si="11"/>
        <v>0</v>
      </c>
      <c r="AB112" s="44">
        <v>0</v>
      </c>
      <c r="AC112" s="44">
        <v>0</v>
      </c>
      <c r="AD112" s="44">
        <v>0</v>
      </c>
      <c r="AE112" s="44"/>
      <c r="AF112" s="44" t="e">
        <f t="shared" si="12"/>
        <v>#DIV/0!</v>
      </c>
      <c r="AG112" s="44"/>
      <c r="AH112" s="44" t="e">
        <f t="shared" si="13"/>
        <v>#DIV/0!</v>
      </c>
      <c r="AI112" s="44" t="e">
        <f t="shared" si="14"/>
        <v>#DIV/0!</v>
      </c>
      <c r="AJ112" s="44" t="e">
        <f t="shared" si="15"/>
        <v>#DIV/0!</v>
      </c>
      <c r="AK112" s="43"/>
      <c r="AL112" s="40"/>
      <c r="AM112" s="40"/>
      <c r="AN112" s="40"/>
      <c r="AO112" s="40"/>
      <c r="AP112" s="40"/>
      <c r="AQ112" s="49"/>
      <c r="AR112" s="41"/>
      <c r="AS112" s="41">
        <v>10</v>
      </c>
      <c r="AT112" s="34">
        <f>(J112*10)/100</f>
        <v>0</v>
      </c>
      <c r="AU112" s="43"/>
      <c r="AV112" s="44">
        <v>0</v>
      </c>
      <c r="AW112" s="46">
        <f t="shared" si="16"/>
        <v>0</v>
      </c>
      <c r="AX112" s="46">
        <f>O112</f>
        <v>0</v>
      </c>
      <c r="AY112" s="43"/>
    </row>
    <row r="113" spans="1:51" ht="15.75" customHeight="1" x14ac:dyDescent="0.25">
      <c r="A113" s="47"/>
      <c r="B113" s="40"/>
      <c r="C113" s="41"/>
      <c r="D113" s="39"/>
      <c r="E113" s="43"/>
      <c r="F113" s="40"/>
      <c r="G113" s="41"/>
      <c r="H113" s="43"/>
      <c r="I113" s="43"/>
      <c r="J113" s="44">
        <v>0</v>
      </c>
      <c r="K113" s="44">
        <v>0</v>
      </c>
      <c r="L113" s="55">
        <v>0</v>
      </c>
      <c r="M113" s="55">
        <v>0</v>
      </c>
      <c r="N113" s="44">
        <v>0</v>
      </c>
      <c r="O113" s="34">
        <f t="shared" si="17"/>
        <v>0</v>
      </c>
      <c r="P113" s="34">
        <f t="shared" si="17"/>
        <v>0</v>
      </c>
      <c r="Q113" s="43"/>
      <c r="R113" s="43"/>
      <c r="S113" s="43"/>
      <c r="T113" s="43"/>
      <c r="U113" s="48"/>
      <c r="V113" s="41"/>
      <c r="W113" s="41"/>
      <c r="X113" s="50"/>
      <c r="Y113" s="34" t="e">
        <f>P113/AA113</f>
        <v>#DIV/0!</v>
      </c>
      <c r="Z113" s="44" t="e">
        <f t="shared" si="10"/>
        <v>#DIV/0!</v>
      </c>
      <c r="AA113" s="44">
        <f t="shared" si="11"/>
        <v>0</v>
      </c>
      <c r="AB113" s="44">
        <v>0</v>
      </c>
      <c r="AC113" s="44">
        <v>0</v>
      </c>
      <c r="AD113" s="44">
        <v>0</v>
      </c>
      <c r="AE113" s="44"/>
      <c r="AF113" s="44" t="e">
        <f t="shared" si="12"/>
        <v>#DIV/0!</v>
      </c>
      <c r="AG113" s="44"/>
      <c r="AH113" s="44" t="e">
        <f t="shared" si="13"/>
        <v>#DIV/0!</v>
      </c>
      <c r="AI113" s="44" t="e">
        <f t="shared" si="14"/>
        <v>#DIV/0!</v>
      </c>
      <c r="AJ113" s="44" t="e">
        <f t="shared" si="15"/>
        <v>#DIV/0!</v>
      </c>
      <c r="AK113" s="43"/>
      <c r="AL113" s="40"/>
      <c r="AM113" s="40"/>
      <c r="AN113" s="40"/>
      <c r="AO113" s="40"/>
      <c r="AP113" s="40"/>
      <c r="AQ113" s="49"/>
      <c r="AR113" s="41"/>
      <c r="AS113" s="41">
        <v>10</v>
      </c>
      <c r="AT113" s="34">
        <f>(J113*10)/100</f>
        <v>0</v>
      </c>
      <c r="AU113" s="43"/>
      <c r="AV113" s="44">
        <v>0</v>
      </c>
      <c r="AW113" s="46">
        <f t="shared" si="16"/>
        <v>0</v>
      </c>
      <c r="AX113" s="46">
        <f>O113</f>
        <v>0</v>
      </c>
      <c r="AY113" s="43"/>
    </row>
    <row r="114" spans="1:51" ht="15.75" customHeight="1" x14ac:dyDescent="0.25">
      <c r="A114" s="47"/>
      <c r="B114" s="40"/>
      <c r="C114" s="41"/>
      <c r="D114" s="39"/>
      <c r="E114" s="43"/>
      <c r="F114" s="40"/>
      <c r="G114" s="41"/>
      <c r="H114" s="43"/>
      <c r="I114" s="43"/>
      <c r="J114" s="44">
        <v>0</v>
      </c>
      <c r="K114" s="44">
        <v>0</v>
      </c>
      <c r="L114" s="55">
        <v>0</v>
      </c>
      <c r="M114" s="55">
        <v>0</v>
      </c>
      <c r="N114" s="44">
        <v>0</v>
      </c>
      <c r="O114" s="34">
        <f t="shared" si="17"/>
        <v>0</v>
      </c>
      <c r="P114" s="34">
        <f t="shared" si="17"/>
        <v>0</v>
      </c>
      <c r="Q114" s="43"/>
      <c r="R114" s="43"/>
      <c r="S114" s="43"/>
      <c r="T114" s="43"/>
      <c r="U114" s="48"/>
      <c r="V114" s="41"/>
      <c r="W114" s="41"/>
      <c r="X114" s="50"/>
      <c r="Y114" s="34" t="e">
        <f>P114/AA114</f>
        <v>#DIV/0!</v>
      </c>
      <c r="Z114" s="44" t="e">
        <f t="shared" si="10"/>
        <v>#DIV/0!</v>
      </c>
      <c r="AA114" s="44">
        <f t="shared" si="11"/>
        <v>0</v>
      </c>
      <c r="AB114" s="44">
        <v>0</v>
      </c>
      <c r="AC114" s="44">
        <v>0</v>
      </c>
      <c r="AD114" s="44">
        <v>0</v>
      </c>
      <c r="AE114" s="44"/>
      <c r="AF114" s="44" t="e">
        <f t="shared" si="12"/>
        <v>#DIV/0!</v>
      </c>
      <c r="AG114" s="44"/>
      <c r="AH114" s="44" t="e">
        <f t="shared" si="13"/>
        <v>#DIV/0!</v>
      </c>
      <c r="AI114" s="44" t="e">
        <f t="shared" si="14"/>
        <v>#DIV/0!</v>
      </c>
      <c r="AJ114" s="44" t="e">
        <f t="shared" si="15"/>
        <v>#DIV/0!</v>
      </c>
      <c r="AK114" s="43"/>
      <c r="AL114" s="40"/>
      <c r="AM114" s="40"/>
      <c r="AN114" s="40"/>
      <c r="AO114" s="40"/>
      <c r="AP114" s="40"/>
      <c r="AQ114" s="49"/>
      <c r="AR114" s="41"/>
      <c r="AS114" s="41">
        <v>10</v>
      </c>
      <c r="AT114" s="34">
        <f>(J114*10)/100</f>
        <v>0</v>
      </c>
      <c r="AU114" s="43"/>
      <c r="AV114" s="44">
        <v>0</v>
      </c>
      <c r="AW114" s="46">
        <f t="shared" si="16"/>
        <v>0</v>
      </c>
      <c r="AX114" s="46">
        <f>O114</f>
        <v>0</v>
      </c>
      <c r="AY114" s="43"/>
    </row>
    <row r="115" spans="1:51" ht="15.75" customHeight="1" x14ac:dyDescent="0.25">
      <c r="A115" s="47"/>
      <c r="B115" s="40"/>
      <c r="C115" s="41"/>
      <c r="D115" s="39"/>
      <c r="E115" s="43"/>
      <c r="F115" s="40"/>
      <c r="G115" s="41"/>
      <c r="H115" s="43"/>
      <c r="I115" s="43"/>
      <c r="J115" s="44">
        <v>0</v>
      </c>
      <c r="K115" s="44">
        <v>0</v>
      </c>
      <c r="L115" s="55">
        <v>0</v>
      </c>
      <c r="M115" s="55">
        <v>0</v>
      </c>
      <c r="N115" s="44">
        <v>0</v>
      </c>
      <c r="O115" s="34">
        <f t="shared" si="17"/>
        <v>0</v>
      </c>
      <c r="P115" s="34">
        <f t="shared" si="17"/>
        <v>0</v>
      </c>
      <c r="Q115" s="43"/>
      <c r="R115" s="43"/>
      <c r="S115" s="43"/>
      <c r="T115" s="43"/>
      <c r="U115" s="48"/>
      <c r="V115" s="41"/>
      <c r="W115" s="41"/>
      <c r="X115" s="50"/>
      <c r="Y115" s="34" t="e">
        <f>P115/AA115</f>
        <v>#DIV/0!</v>
      </c>
      <c r="Z115" s="44" t="e">
        <f t="shared" si="10"/>
        <v>#DIV/0!</v>
      </c>
      <c r="AA115" s="44">
        <f t="shared" si="11"/>
        <v>0</v>
      </c>
      <c r="AB115" s="44">
        <v>0</v>
      </c>
      <c r="AC115" s="44">
        <v>0</v>
      </c>
      <c r="AD115" s="44">
        <v>0</v>
      </c>
      <c r="AE115" s="44"/>
      <c r="AF115" s="44" t="e">
        <f t="shared" si="12"/>
        <v>#DIV/0!</v>
      </c>
      <c r="AG115" s="44"/>
      <c r="AH115" s="44" t="e">
        <f t="shared" si="13"/>
        <v>#DIV/0!</v>
      </c>
      <c r="AI115" s="44" t="e">
        <f t="shared" si="14"/>
        <v>#DIV/0!</v>
      </c>
      <c r="AJ115" s="44" t="e">
        <f t="shared" si="15"/>
        <v>#DIV/0!</v>
      </c>
      <c r="AK115" s="43"/>
      <c r="AL115" s="40"/>
      <c r="AM115" s="40"/>
      <c r="AN115" s="40"/>
      <c r="AO115" s="40"/>
      <c r="AP115" s="40"/>
      <c r="AQ115" s="49"/>
      <c r="AR115" s="41"/>
      <c r="AS115" s="41">
        <v>10</v>
      </c>
      <c r="AT115" s="34">
        <f>(J115*10)/100</f>
        <v>0</v>
      </c>
      <c r="AU115" s="43"/>
      <c r="AV115" s="44">
        <v>0</v>
      </c>
      <c r="AW115" s="46">
        <f t="shared" si="16"/>
        <v>0</v>
      </c>
      <c r="AX115" s="46">
        <f>O115</f>
        <v>0</v>
      </c>
      <c r="AY115" s="43"/>
    </row>
    <row r="116" spans="1:51" ht="15.75" customHeight="1" x14ac:dyDescent="0.25">
      <c r="A116" s="47"/>
      <c r="B116" s="40"/>
      <c r="C116" s="41"/>
      <c r="D116" s="39"/>
      <c r="E116" s="43"/>
      <c r="F116" s="40"/>
      <c r="G116" s="41"/>
      <c r="H116" s="43"/>
      <c r="I116" s="43"/>
      <c r="J116" s="44">
        <v>0</v>
      </c>
      <c r="K116" s="44">
        <v>0</v>
      </c>
      <c r="L116" s="55">
        <v>0</v>
      </c>
      <c r="M116" s="55">
        <v>0</v>
      </c>
      <c r="N116" s="44">
        <v>0</v>
      </c>
      <c r="O116" s="34">
        <f t="shared" si="17"/>
        <v>0</v>
      </c>
      <c r="P116" s="34">
        <f t="shared" si="17"/>
        <v>0</v>
      </c>
      <c r="Q116" s="43"/>
      <c r="R116" s="43"/>
      <c r="S116" s="43"/>
      <c r="T116" s="43"/>
      <c r="U116" s="48"/>
      <c r="V116" s="41"/>
      <c r="W116" s="41"/>
      <c r="X116" s="50"/>
      <c r="Y116" s="34" t="e">
        <f>P116/AA116</f>
        <v>#DIV/0!</v>
      </c>
      <c r="Z116" s="44" t="e">
        <f t="shared" si="10"/>
        <v>#DIV/0!</v>
      </c>
      <c r="AA116" s="44">
        <f t="shared" si="11"/>
        <v>0</v>
      </c>
      <c r="AB116" s="44">
        <v>0</v>
      </c>
      <c r="AC116" s="44">
        <v>0</v>
      </c>
      <c r="AD116" s="44">
        <v>0</v>
      </c>
      <c r="AE116" s="44"/>
      <c r="AF116" s="44" t="e">
        <f t="shared" si="12"/>
        <v>#DIV/0!</v>
      </c>
      <c r="AG116" s="44"/>
      <c r="AH116" s="44" t="e">
        <f t="shared" si="13"/>
        <v>#DIV/0!</v>
      </c>
      <c r="AI116" s="44" t="e">
        <f t="shared" si="14"/>
        <v>#DIV/0!</v>
      </c>
      <c r="AJ116" s="44" t="e">
        <f t="shared" si="15"/>
        <v>#DIV/0!</v>
      </c>
      <c r="AK116" s="43"/>
      <c r="AL116" s="40"/>
      <c r="AM116" s="40"/>
      <c r="AN116" s="40"/>
      <c r="AO116" s="40"/>
      <c r="AP116" s="40"/>
      <c r="AQ116" s="49"/>
      <c r="AR116" s="41"/>
      <c r="AS116" s="41">
        <v>10</v>
      </c>
      <c r="AT116" s="34">
        <f>(J116*10)/100</f>
        <v>0</v>
      </c>
      <c r="AU116" s="43"/>
      <c r="AV116" s="44">
        <v>0</v>
      </c>
      <c r="AW116" s="46">
        <f t="shared" si="16"/>
        <v>0</v>
      </c>
      <c r="AX116" s="46">
        <f>O116</f>
        <v>0</v>
      </c>
      <c r="AY116" s="43"/>
    </row>
    <row r="117" spans="1:51" ht="15.75" customHeight="1" x14ac:dyDescent="0.25">
      <c r="A117" s="47"/>
      <c r="B117" s="40"/>
      <c r="C117" s="41"/>
      <c r="D117" s="39"/>
      <c r="E117" s="43"/>
      <c r="F117" s="40"/>
      <c r="G117" s="41"/>
      <c r="H117" s="43"/>
      <c r="I117" s="43"/>
      <c r="J117" s="44">
        <v>0</v>
      </c>
      <c r="K117" s="44">
        <v>0</v>
      </c>
      <c r="L117" s="55">
        <v>0</v>
      </c>
      <c r="M117" s="55">
        <v>0</v>
      </c>
      <c r="N117" s="44">
        <v>0</v>
      </c>
      <c r="O117" s="34">
        <f t="shared" si="17"/>
        <v>0</v>
      </c>
      <c r="P117" s="34">
        <f t="shared" si="17"/>
        <v>0</v>
      </c>
      <c r="Q117" s="43"/>
      <c r="R117" s="43"/>
      <c r="S117" s="43"/>
      <c r="T117" s="43"/>
      <c r="U117" s="48"/>
      <c r="V117" s="41"/>
      <c r="W117" s="41"/>
      <c r="X117" s="50"/>
      <c r="Y117" s="34" t="e">
        <f>P117/AA117</f>
        <v>#DIV/0!</v>
      </c>
      <c r="Z117" s="44" t="e">
        <f t="shared" si="10"/>
        <v>#DIV/0!</v>
      </c>
      <c r="AA117" s="44">
        <f t="shared" si="11"/>
        <v>0</v>
      </c>
      <c r="AB117" s="44">
        <v>0</v>
      </c>
      <c r="AC117" s="44">
        <v>0</v>
      </c>
      <c r="AD117" s="44">
        <v>0</v>
      </c>
      <c r="AE117" s="44"/>
      <c r="AF117" s="44" t="e">
        <f t="shared" si="12"/>
        <v>#DIV/0!</v>
      </c>
      <c r="AG117" s="44"/>
      <c r="AH117" s="44" t="e">
        <f t="shared" si="13"/>
        <v>#DIV/0!</v>
      </c>
      <c r="AI117" s="44" t="e">
        <f t="shared" si="14"/>
        <v>#DIV/0!</v>
      </c>
      <c r="AJ117" s="44" t="e">
        <f t="shared" si="15"/>
        <v>#DIV/0!</v>
      </c>
      <c r="AK117" s="43"/>
      <c r="AL117" s="40"/>
      <c r="AM117" s="40"/>
      <c r="AN117" s="40"/>
      <c r="AO117" s="40"/>
      <c r="AP117" s="40"/>
      <c r="AQ117" s="49"/>
      <c r="AR117" s="41"/>
      <c r="AS117" s="41">
        <v>10</v>
      </c>
      <c r="AT117" s="34">
        <f>(J117*10)/100</f>
        <v>0</v>
      </c>
      <c r="AU117" s="43"/>
      <c r="AV117" s="44">
        <v>0</v>
      </c>
      <c r="AW117" s="46">
        <f t="shared" si="16"/>
        <v>0</v>
      </c>
      <c r="AX117" s="46">
        <f>O117</f>
        <v>0</v>
      </c>
      <c r="AY117" s="43"/>
    </row>
    <row r="118" spans="1:51" ht="15.75" customHeight="1" x14ac:dyDescent="0.25">
      <c r="A118" s="47"/>
      <c r="B118" s="40"/>
      <c r="C118" s="41"/>
      <c r="D118" s="39"/>
      <c r="E118" s="43"/>
      <c r="F118" s="40"/>
      <c r="G118" s="41"/>
      <c r="H118" s="43"/>
      <c r="I118" s="43"/>
      <c r="J118" s="44">
        <v>0</v>
      </c>
      <c r="K118" s="44">
        <v>0</v>
      </c>
      <c r="L118" s="55">
        <v>0</v>
      </c>
      <c r="M118" s="55">
        <v>0</v>
      </c>
      <c r="N118" s="44">
        <v>0</v>
      </c>
      <c r="O118" s="34">
        <f t="shared" si="17"/>
        <v>0</v>
      </c>
      <c r="P118" s="34">
        <f t="shared" si="17"/>
        <v>0</v>
      </c>
      <c r="Q118" s="43"/>
      <c r="R118" s="43"/>
      <c r="S118" s="43"/>
      <c r="T118" s="43"/>
      <c r="U118" s="48"/>
      <c r="V118" s="41"/>
      <c r="W118" s="41"/>
      <c r="X118" s="50"/>
      <c r="Y118" s="34" t="e">
        <f>P118/AA118</f>
        <v>#DIV/0!</v>
      </c>
      <c r="Z118" s="44" t="e">
        <f t="shared" si="10"/>
        <v>#DIV/0!</v>
      </c>
      <c r="AA118" s="44">
        <f t="shared" si="11"/>
        <v>0</v>
      </c>
      <c r="AB118" s="44">
        <v>0</v>
      </c>
      <c r="AC118" s="44">
        <v>0</v>
      </c>
      <c r="AD118" s="44">
        <v>0</v>
      </c>
      <c r="AE118" s="44"/>
      <c r="AF118" s="44" t="e">
        <f t="shared" si="12"/>
        <v>#DIV/0!</v>
      </c>
      <c r="AG118" s="44"/>
      <c r="AH118" s="44" t="e">
        <f t="shared" si="13"/>
        <v>#DIV/0!</v>
      </c>
      <c r="AI118" s="44" t="e">
        <f t="shared" si="14"/>
        <v>#DIV/0!</v>
      </c>
      <c r="AJ118" s="44" t="e">
        <f t="shared" si="15"/>
        <v>#DIV/0!</v>
      </c>
      <c r="AK118" s="43"/>
      <c r="AL118" s="40"/>
      <c r="AM118" s="40"/>
      <c r="AN118" s="40"/>
      <c r="AO118" s="40"/>
      <c r="AP118" s="40"/>
      <c r="AQ118" s="49"/>
      <c r="AR118" s="41"/>
      <c r="AS118" s="41">
        <v>10</v>
      </c>
      <c r="AT118" s="34">
        <f>(J118*10)/100</f>
        <v>0</v>
      </c>
      <c r="AU118" s="43"/>
      <c r="AV118" s="44">
        <v>0</v>
      </c>
      <c r="AW118" s="46">
        <f t="shared" si="16"/>
        <v>0</v>
      </c>
      <c r="AX118" s="46">
        <f>O118</f>
        <v>0</v>
      </c>
      <c r="AY118" s="43"/>
    </row>
    <row r="119" spans="1:51" ht="15.75" customHeight="1" x14ac:dyDescent="0.25">
      <c r="A119" s="47"/>
      <c r="B119" s="40"/>
      <c r="C119" s="41"/>
      <c r="D119" s="39"/>
      <c r="E119" s="43"/>
      <c r="F119" s="40"/>
      <c r="G119" s="41"/>
      <c r="H119" s="43"/>
      <c r="I119" s="43"/>
      <c r="J119" s="44">
        <v>0</v>
      </c>
      <c r="K119" s="44">
        <v>0</v>
      </c>
      <c r="L119" s="55">
        <v>0</v>
      </c>
      <c r="M119" s="55">
        <v>0</v>
      </c>
      <c r="N119" s="44">
        <v>0</v>
      </c>
      <c r="O119" s="34">
        <f t="shared" si="17"/>
        <v>0</v>
      </c>
      <c r="P119" s="34">
        <f t="shared" si="17"/>
        <v>0</v>
      </c>
      <c r="Q119" s="43"/>
      <c r="R119" s="43"/>
      <c r="S119" s="43"/>
      <c r="T119" s="43"/>
      <c r="U119" s="48"/>
      <c r="V119" s="41"/>
      <c r="W119" s="41"/>
      <c r="X119" s="50"/>
      <c r="Y119" s="34" t="e">
        <f>P119/AA119</f>
        <v>#DIV/0!</v>
      </c>
      <c r="Z119" s="44" t="e">
        <f t="shared" si="10"/>
        <v>#DIV/0!</v>
      </c>
      <c r="AA119" s="44">
        <f t="shared" si="11"/>
        <v>0</v>
      </c>
      <c r="AB119" s="44">
        <v>0</v>
      </c>
      <c r="AC119" s="44">
        <v>0</v>
      </c>
      <c r="AD119" s="44">
        <v>0</v>
      </c>
      <c r="AE119" s="44"/>
      <c r="AF119" s="44" t="e">
        <f t="shared" si="12"/>
        <v>#DIV/0!</v>
      </c>
      <c r="AG119" s="44"/>
      <c r="AH119" s="44" t="e">
        <f t="shared" si="13"/>
        <v>#DIV/0!</v>
      </c>
      <c r="AI119" s="44" t="e">
        <f t="shared" si="14"/>
        <v>#DIV/0!</v>
      </c>
      <c r="AJ119" s="44" t="e">
        <f t="shared" si="15"/>
        <v>#DIV/0!</v>
      </c>
      <c r="AK119" s="43"/>
      <c r="AL119" s="40"/>
      <c r="AM119" s="40"/>
      <c r="AN119" s="40"/>
      <c r="AO119" s="40"/>
      <c r="AP119" s="40"/>
      <c r="AQ119" s="49"/>
      <c r="AR119" s="41"/>
      <c r="AS119" s="41">
        <v>10</v>
      </c>
      <c r="AT119" s="34">
        <f>(J119*10)/100</f>
        <v>0</v>
      </c>
      <c r="AU119" s="43"/>
      <c r="AV119" s="44">
        <v>0</v>
      </c>
      <c r="AW119" s="46">
        <f t="shared" si="16"/>
        <v>0</v>
      </c>
      <c r="AX119" s="46">
        <f>O119</f>
        <v>0</v>
      </c>
      <c r="AY119" s="43"/>
    </row>
    <row r="120" spans="1:51" ht="15.75" customHeight="1" x14ac:dyDescent="0.25">
      <c r="A120" s="47"/>
      <c r="B120" s="40"/>
      <c r="C120" s="41"/>
      <c r="D120" s="39"/>
      <c r="E120" s="43"/>
      <c r="F120" s="40"/>
      <c r="G120" s="41"/>
      <c r="H120" s="43"/>
      <c r="I120" s="43"/>
      <c r="J120" s="44">
        <v>0</v>
      </c>
      <c r="K120" s="44">
        <v>0</v>
      </c>
      <c r="L120" s="55">
        <v>0</v>
      </c>
      <c r="M120" s="55">
        <v>0</v>
      </c>
      <c r="N120" s="44">
        <v>0</v>
      </c>
      <c r="O120" s="34">
        <f t="shared" si="17"/>
        <v>0</v>
      </c>
      <c r="P120" s="34">
        <f t="shared" si="17"/>
        <v>0</v>
      </c>
      <c r="Q120" s="43"/>
      <c r="R120" s="43"/>
      <c r="S120" s="43"/>
      <c r="T120" s="43"/>
      <c r="U120" s="48"/>
      <c r="V120" s="41"/>
      <c r="W120" s="41"/>
      <c r="X120" s="50"/>
      <c r="Y120" s="34" t="e">
        <f>P120/AA120</f>
        <v>#DIV/0!</v>
      </c>
      <c r="Z120" s="44" t="e">
        <f t="shared" si="10"/>
        <v>#DIV/0!</v>
      </c>
      <c r="AA120" s="44">
        <f t="shared" si="11"/>
        <v>0</v>
      </c>
      <c r="AB120" s="44">
        <v>0</v>
      </c>
      <c r="AC120" s="44">
        <v>0</v>
      </c>
      <c r="AD120" s="44">
        <v>0</v>
      </c>
      <c r="AE120" s="44"/>
      <c r="AF120" s="44" t="e">
        <f t="shared" si="12"/>
        <v>#DIV/0!</v>
      </c>
      <c r="AG120" s="44"/>
      <c r="AH120" s="44" t="e">
        <f t="shared" si="13"/>
        <v>#DIV/0!</v>
      </c>
      <c r="AI120" s="44" t="e">
        <f t="shared" si="14"/>
        <v>#DIV/0!</v>
      </c>
      <c r="AJ120" s="44" t="e">
        <f t="shared" si="15"/>
        <v>#DIV/0!</v>
      </c>
      <c r="AK120" s="43"/>
      <c r="AL120" s="40"/>
      <c r="AM120" s="40"/>
      <c r="AN120" s="40"/>
      <c r="AO120" s="40"/>
      <c r="AP120" s="40"/>
      <c r="AQ120" s="49"/>
      <c r="AR120" s="41"/>
      <c r="AS120" s="41">
        <v>10</v>
      </c>
      <c r="AT120" s="34">
        <f>(J120*10)/100</f>
        <v>0</v>
      </c>
      <c r="AU120" s="43"/>
      <c r="AV120" s="44">
        <v>0</v>
      </c>
      <c r="AW120" s="46">
        <f t="shared" si="16"/>
        <v>0</v>
      </c>
      <c r="AX120" s="46">
        <f>O120</f>
        <v>0</v>
      </c>
      <c r="AY120" s="43"/>
    </row>
    <row r="121" spans="1:51" ht="15.75" customHeight="1" x14ac:dyDescent="0.25">
      <c r="A121" s="47"/>
      <c r="B121" s="40"/>
      <c r="C121" s="41"/>
      <c r="D121" s="39"/>
      <c r="E121" s="43"/>
      <c r="F121" s="40"/>
      <c r="G121" s="41"/>
      <c r="H121" s="43"/>
      <c r="I121" s="43"/>
      <c r="J121" s="44">
        <v>0</v>
      </c>
      <c r="K121" s="44">
        <v>0</v>
      </c>
      <c r="L121" s="55">
        <v>0</v>
      </c>
      <c r="M121" s="55">
        <v>0</v>
      </c>
      <c r="N121" s="44">
        <v>0</v>
      </c>
      <c r="O121" s="34">
        <f t="shared" si="17"/>
        <v>0</v>
      </c>
      <c r="P121" s="34">
        <f t="shared" si="17"/>
        <v>0</v>
      </c>
      <c r="Q121" s="43"/>
      <c r="R121" s="43"/>
      <c r="S121" s="43"/>
      <c r="T121" s="43"/>
      <c r="U121" s="48"/>
      <c r="V121" s="41"/>
      <c r="W121" s="41"/>
      <c r="X121" s="50"/>
      <c r="Y121" s="34" t="e">
        <f>P121/AA121</f>
        <v>#DIV/0!</v>
      </c>
      <c r="Z121" s="44" t="e">
        <f t="shared" si="10"/>
        <v>#DIV/0!</v>
      </c>
      <c r="AA121" s="44">
        <f t="shared" si="11"/>
        <v>0</v>
      </c>
      <c r="AB121" s="44">
        <v>0</v>
      </c>
      <c r="AC121" s="44">
        <v>0</v>
      </c>
      <c r="AD121" s="44">
        <v>0</v>
      </c>
      <c r="AE121" s="44"/>
      <c r="AF121" s="44" t="e">
        <f t="shared" si="12"/>
        <v>#DIV/0!</v>
      </c>
      <c r="AG121" s="44"/>
      <c r="AH121" s="44" t="e">
        <f t="shared" si="13"/>
        <v>#DIV/0!</v>
      </c>
      <c r="AI121" s="44" t="e">
        <f t="shared" si="14"/>
        <v>#DIV/0!</v>
      </c>
      <c r="AJ121" s="44" t="e">
        <f t="shared" si="15"/>
        <v>#DIV/0!</v>
      </c>
      <c r="AK121" s="43"/>
      <c r="AL121" s="40"/>
      <c r="AM121" s="40"/>
      <c r="AN121" s="40"/>
      <c r="AO121" s="40"/>
      <c r="AP121" s="40"/>
      <c r="AQ121" s="49"/>
      <c r="AR121" s="41"/>
      <c r="AS121" s="41">
        <v>10</v>
      </c>
      <c r="AT121" s="34">
        <f>(J121*10)/100</f>
        <v>0</v>
      </c>
      <c r="AU121" s="43"/>
      <c r="AV121" s="44">
        <v>0</v>
      </c>
      <c r="AW121" s="46">
        <f t="shared" si="16"/>
        <v>0</v>
      </c>
      <c r="AX121" s="46">
        <f>O121</f>
        <v>0</v>
      </c>
      <c r="AY121" s="43"/>
    </row>
    <row r="122" spans="1:51" ht="15.75" customHeight="1" x14ac:dyDescent="0.25">
      <c r="A122" s="47"/>
      <c r="B122" s="40"/>
      <c r="C122" s="41"/>
      <c r="D122" s="39"/>
      <c r="E122" s="43"/>
      <c r="F122" s="40"/>
      <c r="G122" s="41"/>
      <c r="H122" s="43"/>
      <c r="I122" s="43"/>
      <c r="J122" s="44">
        <v>0</v>
      </c>
      <c r="K122" s="44">
        <v>0</v>
      </c>
      <c r="L122" s="55">
        <v>0</v>
      </c>
      <c r="M122" s="55">
        <v>0</v>
      </c>
      <c r="N122" s="44">
        <v>0</v>
      </c>
      <c r="O122" s="34">
        <f t="shared" si="17"/>
        <v>0</v>
      </c>
      <c r="P122" s="34">
        <f t="shared" si="17"/>
        <v>0</v>
      </c>
      <c r="Q122" s="43"/>
      <c r="R122" s="43"/>
      <c r="S122" s="43"/>
      <c r="T122" s="43"/>
      <c r="U122" s="48"/>
      <c r="V122" s="41"/>
      <c r="W122" s="41"/>
      <c r="X122" s="50"/>
      <c r="Y122" s="34" t="e">
        <f>P122/AA122</f>
        <v>#DIV/0!</v>
      </c>
      <c r="Z122" s="44" t="e">
        <f t="shared" si="10"/>
        <v>#DIV/0!</v>
      </c>
      <c r="AA122" s="44">
        <f t="shared" si="11"/>
        <v>0</v>
      </c>
      <c r="AB122" s="44">
        <v>0</v>
      </c>
      <c r="AC122" s="44">
        <v>0</v>
      </c>
      <c r="AD122" s="44">
        <v>0</v>
      </c>
      <c r="AE122" s="44"/>
      <c r="AF122" s="44" t="e">
        <f t="shared" si="12"/>
        <v>#DIV/0!</v>
      </c>
      <c r="AG122" s="44"/>
      <c r="AH122" s="44" t="e">
        <f t="shared" si="13"/>
        <v>#DIV/0!</v>
      </c>
      <c r="AI122" s="44" t="e">
        <f t="shared" si="14"/>
        <v>#DIV/0!</v>
      </c>
      <c r="AJ122" s="44" t="e">
        <f t="shared" si="15"/>
        <v>#DIV/0!</v>
      </c>
      <c r="AK122" s="43"/>
      <c r="AL122" s="40"/>
      <c r="AM122" s="40"/>
      <c r="AN122" s="40"/>
      <c r="AO122" s="40"/>
      <c r="AP122" s="40"/>
      <c r="AQ122" s="49"/>
      <c r="AR122" s="41"/>
      <c r="AS122" s="41">
        <v>10</v>
      </c>
      <c r="AT122" s="34">
        <f>(J122*10)/100</f>
        <v>0</v>
      </c>
      <c r="AU122" s="43"/>
      <c r="AV122" s="44">
        <v>0</v>
      </c>
      <c r="AW122" s="46">
        <f t="shared" si="16"/>
        <v>0</v>
      </c>
      <c r="AX122" s="46">
        <f>O122</f>
        <v>0</v>
      </c>
      <c r="AY122" s="43"/>
    </row>
    <row r="123" spans="1:51" ht="15.75" customHeight="1" x14ac:dyDescent="0.25">
      <c r="A123" s="47"/>
      <c r="B123" s="40"/>
      <c r="C123" s="41"/>
      <c r="D123" s="39"/>
      <c r="E123" s="43"/>
      <c r="F123" s="40"/>
      <c r="G123" s="41"/>
      <c r="H123" s="43"/>
      <c r="I123" s="43"/>
      <c r="J123" s="44">
        <v>0</v>
      </c>
      <c r="K123" s="44">
        <v>0</v>
      </c>
      <c r="L123" s="55">
        <v>0</v>
      </c>
      <c r="M123" s="55">
        <v>0</v>
      </c>
      <c r="N123" s="44">
        <v>0</v>
      </c>
      <c r="O123" s="34">
        <f t="shared" si="17"/>
        <v>0</v>
      </c>
      <c r="P123" s="34">
        <f t="shared" si="17"/>
        <v>0</v>
      </c>
      <c r="Q123" s="43"/>
      <c r="R123" s="43"/>
      <c r="S123" s="43"/>
      <c r="T123" s="43"/>
      <c r="U123" s="48"/>
      <c r="V123" s="41"/>
      <c r="W123" s="41"/>
      <c r="X123" s="50"/>
      <c r="Y123" s="34" t="e">
        <f>P123/AA123</f>
        <v>#DIV/0!</v>
      </c>
      <c r="Z123" s="44" t="e">
        <f t="shared" si="10"/>
        <v>#DIV/0!</v>
      </c>
      <c r="AA123" s="44">
        <f t="shared" si="11"/>
        <v>0</v>
      </c>
      <c r="AB123" s="44">
        <v>0</v>
      </c>
      <c r="AC123" s="44">
        <v>0</v>
      </c>
      <c r="AD123" s="44">
        <v>0</v>
      </c>
      <c r="AE123" s="44"/>
      <c r="AF123" s="44" t="e">
        <f t="shared" si="12"/>
        <v>#DIV/0!</v>
      </c>
      <c r="AG123" s="44"/>
      <c r="AH123" s="44" t="e">
        <f t="shared" si="13"/>
        <v>#DIV/0!</v>
      </c>
      <c r="AI123" s="44" t="e">
        <f t="shared" si="14"/>
        <v>#DIV/0!</v>
      </c>
      <c r="AJ123" s="44" t="e">
        <f t="shared" si="15"/>
        <v>#DIV/0!</v>
      </c>
      <c r="AK123" s="43"/>
      <c r="AL123" s="40"/>
      <c r="AM123" s="40"/>
      <c r="AN123" s="40"/>
      <c r="AO123" s="40"/>
      <c r="AP123" s="40"/>
      <c r="AQ123" s="49"/>
      <c r="AR123" s="41"/>
      <c r="AS123" s="41">
        <v>10</v>
      </c>
      <c r="AT123" s="34">
        <f>(J123*10)/100</f>
        <v>0</v>
      </c>
      <c r="AU123" s="43"/>
      <c r="AV123" s="44">
        <v>0</v>
      </c>
      <c r="AW123" s="46">
        <f t="shared" si="16"/>
        <v>0</v>
      </c>
      <c r="AX123" s="46">
        <f>O123</f>
        <v>0</v>
      </c>
      <c r="AY123" s="43"/>
    </row>
    <row r="124" spans="1:51" ht="15.75" customHeight="1" x14ac:dyDescent="0.25">
      <c r="A124" s="47"/>
      <c r="B124" s="40"/>
      <c r="C124" s="41"/>
      <c r="D124" s="39"/>
      <c r="E124" s="43"/>
      <c r="F124" s="40"/>
      <c r="G124" s="41"/>
      <c r="H124" s="43"/>
      <c r="I124" s="43"/>
      <c r="J124" s="44">
        <v>0</v>
      </c>
      <c r="K124" s="44">
        <v>0</v>
      </c>
      <c r="L124" s="55">
        <v>0</v>
      </c>
      <c r="M124" s="55">
        <v>0</v>
      </c>
      <c r="N124" s="44">
        <v>0</v>
      </c>
      <c r="O124" s="34">
        <f t="shared" si="17"/>
        <v>0</v>
      </c>
      <c r="P124" s="34">
        <f t="shared" si="17"/>
        <v>0</v>
      </c>
      <c r="Q124" s="43"/>
      <c r="R124" s="43"/>
      <c r="S124" s="43"/>
      <c r="T124" s="43"/>
      <c r="U124" s="48"/>
      <c r="V124" s="41"/>
      <c r="W124" s="41"/>
      <c r="X124" s="50"/>
      <c r="Y124" s="34" t="e">
        <f>P124/AA124</f>
        <v>#DIV/0!</v>
      </c>
      <c r="Z124" s="44" t="e">
        <f t="shared" si="10"/>
        <v>#DIV/0!</v>
      </c>
      <c r="AA124" s="44">
        <f t="shared" si="11"/>
        <v>0</v>
      </c>
      <c r="AB124" s="44">
        <v>0</v>
      </c>
      <c r="AC124" s="44">
        <v>0</v>
      </c>
      <c r="AD124" s="44">
        <v>0</v>
      </c>
      <c r="AE124" s="44"/>
      <c r="AF124" s="44" t="e">
        <f t="shared" si="12"/>
        <v>#DIV/0!</v>
      </c>
      <c r="AG124" s="44"/>
      <c r="AH124" s="44" t="e">
        <f t="shared" si="13"/>
        <v>#DIV/0!</v>
      </c>
      <c r="AI124" s="44" t="e">
        <f t="shared" si="14"/>
        <v>#DIV/0!</v>
      </c>
      <c r="AJ124" s="44" t="e">
        <f t="shared" si="15"/>
        <v>#DIV/0!</v>
      </c>
      <c r="AK124" s="43"/>
      <c r="AL124" s="40"/>
      <c r="AM124" s="40"/>
      <c r="AN124" s="40"/>
      <c r="AO124" s="40"/>
      <c r="AP124" s="40"/>
      <c r="AQ124" s="49"/>
      <c r="AR124" s="41"/>
      <c r="AS124" s="41">
        <v>10</v>
      </c>
      <c r="AT124" s="34">
        <f>(J124*10)/100</f>
        <v>0</v>
      </c>
      <c r="AU124" s="43"/>
      <c r="AV124" s="44">
        <v>0</v>
      </c>
      <c r="AW124" s="46">
        <f t="shared" si="16"/>
        <v>0</v>
      </c>
      <c r="AX124" s="46">
        <f>O124</f>
        <v>0</v>
      </c>
      <c r="AY124" s="43"/>
    </row>
    <row r="125" spans="1:51" ht="15.75" customHeight="1" x14ac:dyDescent="0.25">
      <c r="A125" s="47"/>
      <c r="B125" s="40"/>
      <c r="C125" s="41"/>
      <c r="D125" s="39"/>
      <c r="E125" s="43"/>
      <c r="F125" s="40"/>
      <c r="G125" s="41"/>
      <c r="H125" s="43"/>
      <c r="I125" s="43"/>
      <c r="J125" s="44">
        <v>0</v>
      </c>
      <c r="K125" s="44">
        <v>0</v>
      </c>
      <c r="L125" s="55">
        <v>0</v>
      </c>
      <c r="M125" s="55">
        <v>0</v>
      </c>
      <c r="N125" s="44">
        <v>0</v>
      </c>
      <c r="O125" s="34">
        <f t="shared" si="17"/>
        <v>0</v>
      </c>
      <c r="P125" s="34">
        <f t="shared" si="17"/>
        <v>0</v>
      </c>
      <c r="Q125" s="43"/>
      <c r="R125" s="43"/>
      <c r="S125" s="43"/>
      <c r="T125" s="43"/>
      <c r="U125" s="48"/>
      <c r="V125" s="41"/>
      <c r="W125" s="41"/>
      <c r="X125" s="50"/>
      <c r="Y125" s="34" t="e">
        <f>P125/AA125</f>
        <v>#DIV/0!</v>
      </c>
      <c r="Z125" s="44" t="e">
        <f t="shared" si="10"/>
        <v>#DIV/0!</v>
      </c>
      <c r="AA125" s="44">
        <f t="shared" si="11"/>
        <v>0</v>
      </c>
      <c r="AB125" s="44">
        <v>0</v>
      </c>
      <c r="AC125" s="44">
        <v>0</v>
      </c>
      <c r="AD125" s="44">
        <v>0</v>
      </c>
      <c r="AE125" s="44"/>
      <c r="AF125" s="44" t="e">
        <f t="shared" si="12"/>
        <v>#DIV/0!</v>
      </c>
      <c r="AG125" s="44"/>
      <c r="AH125" s="44" t="e">
        <f t="shared" si="13"/>
        <v>#DIV/0!</v>
      </c>
      <c r="AI125" s="44" t="e">
        <f t="shared" si="14"/>
        <v>#DIV/0!</v>
      </c>
      <c r="AJ125" s="44" t="e">
        <f t="shared" si="15"/>
        <v>#DIV/0!</v>
      </c>
      <c r="AK125" s="43"/>
      <c r="AL125" s="40"/>
      <c r="AM125" s="40"/>
      <c r="AN125" s="40"/>
      <c r="AO125" s="40"/>
      <c r="AP125" s="40"/>
      <c r="AQ125" s="49"/>
      <c r="AR125" s="41"/>
      <c r="AS125" s="41">
        <v>10</v>
      </c>
      <c r="AT125" s="34">
        <f>(J125*10)/100</f>
        <v>0</v>
      </c>
      <c r="AU125" s="43"/>
      <c r="AV125" s="44">
        <v>0</v>
      </c>
      <c r="AW125" s="46">
        <f t="shared" si="16"/>
        <v>0</v>
      </c>
      <c r="AX125" s="46">
        <f>O125</f>
        <v>0</v>
      </c>
      <c r="AY125" s="43"/>
    </row>
    <row r="126" spans="1:51" ht="15.75" customHeight="1" x14ac:dyDescent="0.25">
      <c r="A126" s="47"/>
      <c r="B126" s="40"/>
      <c r="C126" s="41"/>
      <c r="D126" s="39"/>
      <c r="E126" s="43"/>
      <c r="F126" s="40"/>
      <c r="G126" s="41"/>
      <c r="H126" s="43"/>
      <c r="I126" s="43"/>
      <c r="J126" s="44">
        <v>0</v>
      </c>
      <c r="K126" s="44">
        <v>0</v>
      </c>
      <c r="L126" s="55">
        <v>0</v>
      </c>
      <c r="M126" s="55">
        <v>0</v>
      </c>
      <c r="N126" s="44">
        <v>0</v>
      </c>
      <c r="O126" s="34">
        <f t="shared" si="17"/>
        <v>0</v>
      </c>
      <c r="P126" s="34">
        <f t="shared" si="17"/>
        <v>0</v>
      </c>
      <c r="Q126" s="43"/>
      <c r="R126" s="43"/>
      <c r="S126" s="43"/>
      <c r="T126" s="43"/>
      <c r="U126" s="48"/>
      <c r="V126" s="41"/>
      <c r="W126" s="41"/>
      <c r="X126" s="50"/>
      <c r="Y126" s="34" t="e">
        <f>P126/AA126</f>
        <v>#DIV/0!</v>
      </c>
      <c r="Z126" s="44" t="e">
        <f t="shared" si="10"/>
        <v>#DIV/0!</v>
      </c>
      <c r="AA126" s="44">
        <f t="shared" si="11"/>
        <v>0</v>
      </c>
      <c r="AB126" s="44">
        <v>0</v>
      </c>
      <c r="AC126" s="44">
        <v>0</v>
      </c>
      <c r="AD126" s="44">
        <v>0</v>
      </c>
      <c r="AE126" s="44"/>
      <c r="AF126" s="44" t="e">
        <f t="shared" si="12"/>
        <v>#DIV/0!</v>
      </c>
      <c r="AG126" s="44"/>
      <c r="AH126" s="44" t="e">
        <f t="shared" si="13"/>
        <v>#DIV/0!</v>
      </c>
      <c r="AI126" s="44" t="e">
        <f t="shared" si="14"/>
        <v>#DIV/0!</v>
      </c>
      <c r="AJ126" s="44" t="e">
        <f t="shared" si="15"/>
        <v>#DIV/0!</v>
      </c>
      <c r="AK126" s="43"/>
      <c r="AL126" s="40"/>
      <c r="AM126" s="40"/>
      <c r="AN126" s="40"/>
      <c r="AO126" s="40"/>
      <c r="AP126" s="40"/>
      <c r="AQ126" s="49"/>
      <c r="AR126" s="41"/>
      <c r="AS126" s="41">
        <v>10</v>
      </c>
      <c r="AT126" s="34">
        <f>(J126*10)/100</f>
        <v>0</v>
      </c>
      <c r="AU126" s="43"/>
      <c r="AV126" s="44">
        <v>0</v>
      </c>
      <c r="AW126" s="46">
        <f t="shared" si="16"/>
        <v>0</v>
      </c>
      <c r="AX126" s="46">
        <f>O126</f>
        <v>0</v>
      </c>
      <c r="AY126" s="43"/>
    </row>
    <row r="127" spans="1:51" ht="15.75" customHeight="1" x14ac:dyDescent="0.25">
      <c r="A127" s="47"/>
      <c r="B127" s="40"/>
      <c r="C127" s="41"/>
      <c r="D127" s="39"/>
      <c r="E127" s="43"/>
      <c r="F127" s="40"/>
      <c r="G127" s="41"/>
      <c r="H127" s="43"/>
      <c r="I127" s="43"/>
      <c r="J127" s="44">
        <v>0</v>
      </c>
      <c r="K127" s="44">
        <v>0</v>
      </c>
      <c r="L127" s="55">
        <v>0</v>
      </c>
      <c r="M127" s="55">
        <v>0</v>
      </c>
      <c r="N127" s="44">
        <v>0</v>
      </c>
      <c r="O127" s="34">
        <f t="shared" si="17"/>
        <v>0</v>
      </c>
      <c r="P127" s="34">
        <f t="shared" si="17"/>
        <v>0</v>
      </c>
      <c r="Q127" s="43"/>
      <c r="R127" s="43"/>
      <c r="S127" s="43"/>
      <c r="T127" s="43"/>
      <c r="U127" s="48"/>
      <c r="V127" s="41"/>
      <c r="W127" s="41"/>
      <c r="X127" s="50"/>
      <c r="Y127" s="34" t="e">
        <f>P127/AA127</f>
        <v>#DIV/0!</v>
      </c>
      <c r="Z127" s="44" t="e">
        <f t="shared" si="10"/>
        <v>#DIV/0!</v>
      </c>
      <c r="AA127" s="44">
        <f t="shared" si="11"/>
        <v>0</v>
      </c>
      <c r="AB127" s="44">
        <v>0</v>
      </c>
      <c r="AC127" s="44">
        <v>0</v>
      </c>
      <c r="AD127" s="44">
        <v>0</v>
      </c>
      <c r="AE127" s="44"/>
      <c r="AF127" s="44" t="e">
        <f t="shared" si="12"/>
        <v>#DIV/0!</v>
      </c>
      <c r="AG127" s="44"/>
      <c r="AH127" s="44" t="e">
        <f t="shared" si="13"/>
        <v>#DIV/0!</v>
      </c>
      <c r="AI127" s="44" t="e">
        <f t="shared" si="14"/>
        <v>#DIV/0!</v>
      </c>
      <c r="AJ127" s="44" t="e">
        <f t="shared" si="15"/>
        <v>#DIV/0!</v>
      </c>
      <c r="AK127" s="43"/>
      <c r="AL127" s="40"/>
      <c r="AM127" s="40"/>
      <c r="AN127" s="40"/>
      <c r="AO127" s="40"/>
      <c r="AP127" s="40"/>
      <c r="AQ127" s="49"/>
      <c r="AR127" s="41"/>
      <c r="AS127" s="41">
        <v>10</v>
      </c>
      <c r="AT127" s="34">
        <f>(J127*10)/100</f>
        <v>0</v>
      </c>
      <c r="AU127" s="43"/>
      <c r="AV127" s="44">
        <v>0</v>
      </c>
      <c r="AW127" s="46">
        <f t="shared" si="16"/>
        <v>0</v>
      </c>
      <c r="AX127" s="46">
        <f>O127</f>
        <v>0</v>
      </c>
      <c r="AY127" s="43"/>
    </row>
    <row r="128" spans="1:51" ht="15.75" customHeight="1" x14ac:dyDescent="0.25">
      <c r="A128" s="47"/>
      <c r="B128" s="40"/>
      <c r="C128" s="41"/>
      <c r="D128" s="39"/>
      <c r="E128" s="43"/>
      <c r="F128" s="40"/>
      <c r="G128" s="41"/>
      <c r="H128" s="43"/>
      <c r="I128" s="43"/>
      <c r="J128" s="44">
        <v>0</v>
      </c>
      <c r="K128" s="44">
        <v>0</v>
      </c>
      <c r="L128" s="55">
        <v>0</v>
      </c>
      <c r="M128" s="55">
        <v>0</v>
      </c>
      <c r="N128" s="44">
        <v>0</v>
      </c>
      <c r="O128" s="34">
        <f t="shared" si="17"/>
        <v>0</v>
      </c>
      <c r="P128" s="34">
        <f t="shared" si="17"/>
        <v>0</v>
      </c>
      <c r="Q128" s="43"/>
      <c r="R128" s="43"/>
      <c r="S128" s="43"/>
      <c r="T128" s="43"/>
      <c r="U128" s="48"/>
      <c r="V128" s="41"/>
      <c r="W128" s="41"/>
      <c r="X128" s="50"/>
      <c r="Y128" s="34" t="e">
        <f>P128/AA128</f>
        <v>#DIV/0!</v>
      </c>
      <c r="Z128" s="44" t="e">
        <f t="shared" si="10"/>
        <v>#DIV/0!</v>
      </c>
      <c r="AA128" s="44">
        <f t="shared" si="11"/>
        <v>0</v>
      </c>
      <c r="AB128" s="44">
        <v>0</v>
      </c>
      <c r="AC128" s="44">
        <v>0</v>
      </c>
      <c r="AD128" s="44">
        <v>0</v>
      </c>
      <c r="AE128" s="44"/>
      <c r="AF128" s="44" t="e">
        <f t="shared" si="12"/>
        <v>#DIV/0!</v>
      </c>
      <c r="AG128" s="44"/>
      <c r="AH128" s="44" t="e">
        <f t="shared" si="13"/>
        <v>#DIV/0!</v>
      </c>
      <c r="AI128" s="44" t="e">
        <f t="shared" si="14"/>
        <v>#DIV/0!</v>
      </c>
      <c r="AJ128" s="44" t="e">
        <f t="shared" si="15"/>
        <v>#DIV/0!</v>
      </c>
      <c r="AK128" s="43"/>
      <c r="AL128" s="40"/>
      <c r="AM128" s="40"/>
      <c r="AN128" s="40"/>
      <c r="AO128" s="40"/>
      <c r="AP128" s="40"/>
      <c r="AQ128" s="49"/>
      <c r="AR128" s="41"/>
      <c r="AS128" s="41">
        <v>10</v>
      </c>
      <c r="AT128" s="34">
        <f>(J128*10)/100</f>
        <v>0</v>
      </c>
      <c r="AU128" s="43"/>
      <c r="AV128" s="44">
        <v>0</v>
      </c>
      <c r="AW128" s="46">
        <f t="shared" si="16"/>
        <v>0</v>
      </c>
      <c r="AX128" s="46">
        <f>O128</f>
        <v>0</v>
      </c>
      <c r="AY128" s="43"/>
    </row>
    <row r="129" spans="1:51" ht="15.75" customHeight="1" x14ac:dyDescent="0.25">
      <c r="A129" s="47"/>
      <c r="B129" s="40"/>
      <c r="C129" s="41"/>
      <c r="D129" s="39"/>
      <c r="E129" s="43"/>
      <c r="F129" s="40"/>
      <c r="G129" s="41"/>
      <c r="H129" s="43"/>
      <c r="I129" s="43"/>
      <c r="J129" s="44">
        <v>0</v>
      </c>
      <c r="K129" s="44">
        <v>0</v>
      </c>
      <c r="L129" s="55">
        <v>0</v>
      </c>
      <c r="M129" s="55">
        <v>0</v>
      </c>
      <c r="N129" s="44">
        <v>0</v>
      </c>
      <c r="O129" s="34">
        <f t="shared" si="17"/>
        <v>0</v>
      </c>
      <c r="P129" s="34">
        <f t="shared" si="17"/>
        <v>0</v>
      </c>
      <c r="Q129" s="43"/>
      <c r="R129" s="43"/>
      <c r="S129" s="43"/>
      <c r="T129" s="43"/>
      <c r="U129" s="48"/>
      <c r="V129" s="41"/>
      <c r="W129" s="41"/>
      <c r="X129" s="50"/>
      <c r="Y129" s="34" t="e">
        <f>P129/AA129</f>
        <v>#DIV/0!</v>
      </c>
      <c r="Z129" s="44" t="e">
        <f t="shared" si="10"/>
        <v>#DIV/0!</v>
      </c>
      <c r="AA129" s="44">
        <f t="shared" si="11"/>
        <v>0</v>
      </c>
      <c r="AB129" s="44">
        <v>0</v>
      </c>
      <c r="AC129" s="44">
        <v>0</v>
      </c>
      <c r="AD129" s="44">
        <v>0</v>
      </c>
      <c r="AE129" s="44"/>
      <c r="AF129" s="44" t="e">
        <f t="shared" si="12"/>
        <v>#DIV/0!</v>
      </c>
      <c r="AG129" s="44"/>
      <c r="AH129" s="44" t="e">
        <f t="shared" si="13"/>
        <v>#DIV/0!</v>
      </c>
      <c r="AI129" s="44" t="e">
        <f t="shared" si="14"/>
        <v>#DIV/0!</v>
      </c>
      <c r="AJ129" s="44" t="e">
        <f t="shared" si="15"/>
        <v>#DIV/0!</v>
      </c>
      <c r="AK129" s="43"/>
      <c r="AL129" s="40"/>
      <c r="AM129" s="40"/>
      <c r="AN129" s="40"/>
      <c r="AO129" s="40"/>
      <c r="AP129" s="40"/>
      <c r="AQ129" s="49"/>
      <c r="AR129" s="41"/>
      <c r="AS129" s="41">
        <v>10</v>
      </c>
      <c r="AT129" s="34">
        <f>(J129*10)/100</f>
        <v>0</v>
      </c>
      <c r="AU129" s="43"/>
      <c r="AV129" s="44">
        <v>0</v>
      </c>
      <c r="AW129" s="46">
        <f t="shared" si="16"/>
        <v>0</v>
      </c>
      <c r="AX129" s="46">
        <f>O129</f>
        <v>0</v>
      </c>
      <c r="AY129" s="43"/>
    </row>
    <row r="130" spans="1:51" ht="15.75" customHeight="1" x14ac:dyDescent="0.25">
      <c r="A130" s="47"/>
      <c r="B130" s="40"/>
      <c r="C130" s="41"/>
      <c r="D130" s="39"/>
      <c r="E130" s="43"/>
      <c r="F130" s="40"/>
      <c r="G130" s="41"/>
      <c r="H130" s="43"/>
      <c r="I130" s="43"/>
      <c r="J130" s="44">
        <v>0</v>
      </c>
      <c r="K130" s="44">
        <v>0</v>
      </c>
      <c r="L130" s="55">
        <v>0</v>
      </c>
      <c r="M130" s="55">
        <v>0</v>
      </c>
      <c r="N130" s="44">
        <v>0</v>
      </c>
      <c r="O130" s="34">
        <f t="shared" si="17"/>
        <v>0</v>
      </c>
      <c r="P130" s="34">
        <f t="shared" si="17"/>
        <v>0</v>
      </c>
      <c r="Q130" s="43"/>
      <c r="R130" s="43"/>
      <c r="S130" s="43"/>
      <c r="T130" s="43"/>
      <c r="U130" s="48"/>
      <c r="V130" s="41"/>
      <c r="W130" s="41"/>
      <c r="X130" s="50"/>
      <c r="Y130" s="34" t="e">
        <f>P130/AA130</f>
        <v>#DIV/0!</v>
      </c>
      <c r="Z130" s="44" t="e">
        <f t="shared" si="10"/>
        <v>#DIV/0!</v>
      </c>
      <c r="AA130" s="44">
        <f t="shared" si="11"/>
        <v>0</v>
      </c>
      <c r="AB130" s="44">
        <v>0</v>
      </c>
      <c r="AC130" s="44">
        <v>0</v>
      </c>
      <c r="AD130" s="44">
        <v>0</v>
      </c>
      <c r="AE130" s="44"/>
      <c r="AF130" s="44" t="e">
        <f t="shared" si="12"/>
        <v>#DIV/0!</v>
      </c>
      <c r="AG130" s="44"/>
      <c r="AH130" s="44" t="e">
        <f t="shared" si="13"/>
        <v>#DIV/0!</v>
      </c>
      <c r="AI130" s="44" t="e">
        <f t="shared" si="14"/>
        <v>#DIV/0!</v>
      </c>
      <c r="AJ130" s="44" t="e">
        <f t="shared" si="15"/>
        <v>#DIV/0!</v>
      </c>
      <c r="AK130" s="43"/>
      <c r="AL130" s="40"/>
      <c r="AM130" s="40"/>
      <c r="AN130" s="40"/>
      <c r="AO130" s="40"/>
      <c r="AP130" s="40"/>
      <c r="AQ130" s="49"/>
      <c r="AR130" s="41"/>
      <c r="AS130" s="41">
        <v>10</v>
      </c>
      <c r="AT130" s="34">
        <f>(J130*10)/100</f>
        <v>0</v>
      </c>
      <c r="AU130" s="43"/>
      <c r="AV130" s="44">
        <v>0</v>
      </c>
      <c r="AW130" s="46">
        <f t="shared" si="16"/>
        <v>0</v>
      </c>
      <c r="AX130" s="46">
        <f>O130</f>
        <v>0</v>
      </c>
      <c r="AY130" s="43"/>
    </row>
    <row r="131" spans="1:51" ht="15.75" customHeight="1" x14ac:dyDescent="0.25">
      <c r="A131" s="47"/>
      <c r="B131" s="40"/>
      <c r="C131" s="41"/>
      <c r="D131" s="39"/>
      <c r="E131" s="43"/>
      <c r="F131" s="40"/>
      <c r="G131" s="41"/>
      <c r="H131" s="43"/>
      <c r="I131" s="43"/>
      <c r="J131" s="44">
        <v>0</v>
      </c>
      <c r="K131" s="44">
        <v>0</v>
      </c>
      <c r="L131" s="55">
        <v>0</v>
      </c>
      <c r="M131" s="55">
        <v>0</v>
      </c>
      <c r="N131" s="44">
        <v>0</v>
      </c>
      <c r="O131" s="34">
        <f t="shared" si="17"/>
        <v>0</v>
      </c>
      <c r="P131" s="34">
        <f t="shared" si="17"/>
        <v>0</v>
      </c>
      <c r="Q131" s="43"/>
      <c r="R131" s="43"/>
      <c r="S131" s="43"/>
      <c r="T131" s="43"/>
      <c r="U131" s="48"/>
      <c r="V131" s="41"/>
      <c r="W131" s="41"/>
      <c r="X131" s="50"/>
      <c r="Y131" s="34" t="e">
        <f>P131/AA131</f>
        <v>#DIV/0!</v>
      </c>
      <c r="Z131" s="44" t="e">
        <f t="shared" ref="Z131:Z194" si="18">Y131*X131</f>
        <v>#DIV/0!</v>
      </c>
      <c r="AA131" s="44">
        <f t="shared" ref="AA131:AA194" si="19">AB131+AC131+AD131</f>
        <v>0</v>
      </c>
      <c r="AB131" s="44">
        <v>0</v>
      </c>
      <c r="AC131" s="44">
        <v>0</v>
      </c>
      <c r="AD131" s="44">
        <v>0</v>
      </c>
      <c r="AE131" s="44"/>
      <c r="AF131" s="44" t="e">
        <f t="shared" ref="AF131:AF194" si="20">Y131*AE131</f>
        <v>#DIV/0!</v>
      </c>
      <c r="AG131" s="44"/>
      <c r="AH131" s="44" t="e">
        <f t="shared" ref="AH131:AH194" si="21">Y131*AG131</f>
        <v>#DIV/0!</v>
      </c>
      <c r="AI131" s="44" t="e">
        <f t="shared" ref="AI131:AI194" si="22">AA131/X131</f>
        <v>#DIV/0!</v>
      </c>
      <c r="AJ131" s="44" t="e">
        <f t="shared" ref="AJ131:AJ194" si="23">_xlfn.CEILING.MATH(AI131)</f>
        <v>#DIV/0!</v>
      </c>
      <c r="AK131" s="43"/>
      <c r="AL131" s="40"/>
      <c r="AM131" s="40"/>
      <c r="AN131" s="40"/>
      <c r="AO131" s="40"/>
      <c r="AP131" s="40"/>
      <c r="AQ131" s="49"/>
      <c r="AR131" s="41"/>
      <c r="AS131" s="41">
        <v>10</v>
      </c>
      <c r="AT131" s="34">
        <f>(J131*10)/100</f>
        <v>0</v>
      </c>
      <c r="AU131" s="43"/>
      <c r="AV131" s="44">
        <v>0</v>
      </c>
      <c r="AW131" s="46">
        <f t="shared" ref="AW131:AW194" si="24">AX131-AV131</f>
        <v>0</v>
      </c>
      <c r="AX131" s="46">
        <f>O131</f>
        <v>0</v>
      </c>
      <c r="AY131" s="43"/>
    </row>
    <row r="132" spans="1:51" ht="15.75" customHeight="1" x14ac:dyDescent="0.25">
      <c r="A132" s="47"/>
      <c r="B132" s="40"/>
      <c r="C132" s="41"/>
      <c r="D132" s="39"/>
      <c r="E132" s="43"/>
      <c r="F132" s="40"/>
      <c r="G132" s="41"/>
      <c r="H132" s="43"/>
      <c r="I132" s="43"/>
      <c r="J132" s="44">
        <v>0</v>
      </c>
      <c r="K132" s="44">
        <v>0</v>
      </c>
      <c r="L132" s="55">
        <v>0</v>
      </c>
      <c r="M132" s="55">
        <v>0</v>
      </c>
      <c r="N132" s="44">
        <v>0</v>
      </c>
      <c r="O132" s="34">
        <f t="shared" si="17"/>
        <v>0</v>
      </c>
      <c r="P132" s="34">
        <f t="shared" si="17"/>
        <v>0</v>
      </c>
      <c r="Q132" s="43"/>
      <c r="R132" s="43"/>
      <c r="S132" s="43"/>
      <c r="T132" s="43"/>
      <c r="U132" s="48"/>
      <c r="V132" s="41"/>
      <c r="W132" s="41"/>
      <c r="X132" s="50"/>
      <c r="Y132" s="34" t="e">
        <f>P132/AA132</f>
        <v>#DIV/0!</v>
      </c>
      <c r="Z132" s="44" t="e">
        <f t="shared" si="18"/>
        <v>#DIV/0!</v>
      </c>
      <c r="AA132" s="44">
        <f t="shared" si="19"/>
        <v>0</v>
      </c>
      <c r="AB132" s="44">
        <v>0</v>
      </c>
      <c r="AC132" s="44">
        <v>0</v>
      </c>
      <c r="AD132" s="44">
        <v>0</v>
      </c>
      <c r="AE132" s="44"/>
      <c r="AF132" s="44" t="e">
        <f t="shared" si="20"/>
        <v>#DIV/0!</v>
      </c>
      <c r="AG132" s="44"/>
      <c r="AH132" s="44" t="e">
        <f t="shared" si="21"/>
        <v>#DIV/0!</v>
      </c>
      <c r="AI132" s="44" t="e">
        <f t="shared" si="22"/>
        <v>#DIV/0!</v>
      </c>
      <c r="AJ132" s="44" t="e">
        <f t="shared" si="23"/>
        <v>#DIV/0!</v>
      </c>
      <c r="AK132" s="43"/>
      <c r="AL132" s="40"/>
      <c r="AM132" s="40"/>
      <c r="AN132" s="40"/>
      <c r="AO132" s="40"/>
      <c r="AP132" s="40"/>
      <c r="AQ132" s="49"/>
      <c r="AR132" s="41"/>
      <c r="AS132" s="41">
        <v>10</v>
      </c>
      <c r="AT132" s="34">
        <f>(J132*10)/100</f>
        <v>0</v>
      </c>
      <c r="AU132" s="43"/>
      <c r="AV132" s="44">
        <v>0</v>
      </c>
      <c r="AW132" s="46">
        <f t="shared" si="24"/>
        <v>0</v>
      </c>
      <c r="AX132" s="46">
        <f>O132</f>
        <v>0</v>
      </c>
      <c r="AY132" s="43"/>
    </row>
    <row r="133" spans="1:51" ht="15.75" customHeight="1" x14ac:dyDescent="0.25">
      <c r="A133" s="47"/>
      <c r="B133" s="40"/>
      <c r="C133" s="41"/>
      <c r="D133" s="39"/>
      <c r="E133" s="43"/>
      <c r="F133" s="40"/>
      <c r="G133" s="41"/>
      <c r="H133" s="43"/>
      <c r="I133" s="43"/>
      <c r="J133" s="44">
        <v>0</v>
      </c>
      <c r="K133" s="44">
        <v>0</v>
      </c>
      <c r="L133" s="55">
        <v>0</v>
      </c>
      <c r="M133" s="55">
        <v>0</v>
      </c>
      <c r="N133" s="44">
        <v>0</v>
      </c>
      <c r="O133" s="34">
        <f t="shared" si="17"/>
        <v>0</v>
      </c>
      <c r="P133" s="34">
        <f t="shared" si="17"/>
        <v>0</v>
      </c>
      <c r="Q133" s="43"/>
      <c r="R133" s="43"/>
      <c r="S133" s="43"/>
      <c r="T133" s="43"/>
      <c r="U133" s="48"/>
      <c r="V133" s="41"/>
      <c r="W133" s="41"/>
      <c r="X133" s="50"/>
      <c r="Y133" s="34" t="e">
        <f>P133/AA133</f>
        <v>#DIV/0!</v>
      </c>
      <c r="Z133" s="44" t="e">
        <f t="shared" si="18"/>
        <v>#DIV/0!</v>
      </c>
      <c r="AA133" s="44">
        <f t="shared" si="19"/>
        <v>0</v>
      </c>
      <c r="AB133" s="44">
        <v>0</v>
      </c>
      <c r="AC133" s="44">
        <v>0</v>
      </c>
      <c r="AD133" s="44">
        <v>0</v>
      </c>
      <c r="AE133" s="44"/>
      <c r="AF133" s="44" t="e">
        <f t="shared" si="20"/>
        <v>#DIV/0!</v>
      </c>
      <c r="AG133" s="44"/>
      <c r="AH133" s="44" t="e">
        <f t="shared" si="21"/>
        <v>#DIV/0!</v>
      </c>
      <c r="AI133" s="44" t="e">
        <f t="shared" si="22"/>
        <v>#DIV/0!</v>
      </c>
      <c r="AJ133" s="44" t="e">
        <f t="shared" si="23"/>
        <v>#DIV/0!</v>
      </c>
      <c r="AK133" s="43"/>
      <c r="AL133" s="40"/>
      <c r="AM133" s="40"/>
      <c r="AN133" s="40"/>
      <c r="AO133" s="40"/>
      <c r="AP133" s="40"/>
      <c r="AQ133" s="49"/>
      <c r="AR133" s="41"/>
      <c r="AS133" s="41">
        <v>10</v>
      </c>
      <c r="AT133" s="34">
        <f>(J133*10)/100</f>
        <v>0</v>
      </c>
      <c r="AU133" s="43"/>
      <c r="AV133" s="44">
        <v>0</v>
      </c>
      <c r="AW133" s="46">
        <f t="shared" si="24"/>
        <v>0</v>
      </c>
      <c r="AX133" s="46">
        <f>O133</f>
        <v>0</v>
      </c>
      <c r="AY133" s="43"/>
    </row>
    <row r="134" spans="1:51" ht="15.75" customHeight="1" x14ac:dyDescent="0.25">
      <c r="A134" s="47"/>
      <c r="B134" s="40"/>
      <c r="C134" s="41"/>
      <c r="D134" s="39"/>
      <c r="E134" s="43"/>
      <c r="F134" s="40"/>
      <c r="G134" s="41"/>
      <c r="H134" s="43"/>
      <c r="I134" s="43"/>
      <c r="J134" s="44">
        <v>0</v>
      </c>
      <c r="K134" s="44">
        <v>0</v>
      </c>
      <c r="L134" s="55">
        <v>0</v>
      </c>
      <c r="M134" s="55">
        <v>0</v>
      </c>
      <c r="N134" s="44">
        <v>0</v>
      </c>
      <c r="O134" s="34">
        <f t="shared" si="17"/>
        <v>0</v>
      </c>
      <c r="P134" s="34">
        <f t="shared" si="17"/>
        <v>0</v>
      </c>
      <c r="Q134" s="43"/>
      <c r="R134" s="43"/>
      <c r="S134" s="43"/>
      <c r="T134" s="43"/>
      <c r="U134" s="48"/>
      <c r="V134" s="41"/>
      <c r="W134" s="41"/>
      <c r="X134" s="50"/>
      <c r="Y134" s="34" t="e">
        <f>P134/AA134</f>
        <v>#DIV/0!</v>
      </c>
      <c r="Z134" s="44" t="e">
        <f t="shared" si="18"/>
        <v>#DIV/0!</v>
      </c>
      <c r="AA134" s="44">
        <f t="shared" si="19"/>
        <v>0</v>
      </c>
      <c r="AB134" s="44">
        <v>0</v>
      </c>
      <c r="AC134" s="44">
        <v>0</v>
      </c>
      <c r="AD134" s="44">
        <v>0</v>
      </c>
      <c r="AE134" s="44"/>
      <c r="AF134" s="44" t="e">
        <f t="shared" si="20"/>
        <v>#DIV/0!</v>
      </c>
      <c r="AG134" s="44"/>
      <c r="AH134" s="44" t="e">
        <f t="shared" si="21"/>
        <v>#DIV/0!</v>
      </c>
      <c r="AI134" s="44" t="e">
        <f t="shared" si="22"/>
        <v>#DIV/0!</v>
      </c>
      <c r="AJ134" s="44" t="e">
        <f t="shared" si="23"/>
        <v>#DIV/0!</v>
      </c>
      <c r="AK134" s="43"/>
      <c r="AL134" s="40"/>
      <c r="AM134" s="40"/>
      <c r="AN134" s="40"/>
      <c r="AO134" s="40"/>
      <c r="AP134" s="40"/>
      <c r="AQ134" s="49"/>
      <c r="AR134" s="41"/>
      <c r="AS134" s="41">
        <v>10</v>
      </c>
      <c r="AT134" s="34">
        <f>(J134*10)/100</f>
        <v>0</v>
      </c>
      <c r="AU134" s="43"/>
      <c r="AV134" s="44">
        <v>0</v>
      </c>
      <c r="AW134" s="46">
        <f t="shared" si="24"/>
        <v>0</v>
      </c>
      <c r="AX134" s="46">
        <f>O134</f>
        <v>0</v>
      </c>
      <c r="AY134" s="43"/>
    </row>
    <row r="135" spans="1:51" ht="15.75" customHeight="1" x14ac:dyDescent="0.25">
      <c r="A135" s="47"/>
      <c r="B135" s="40"/>
      <c r="C135" s="41"/>
      <c r="D135" s="39"/>
      <c r="E135" s="43"/>
      <c r="F135" s="40"/>
      <c r="G135" s="41"/>
      <c r="H135" s="43"/>
      <c r="I135" s="43"/>
      <c r="J135" s="44">
        <v>0</v>
      </c>
      <c r="K135" s="44">
        <v>0</v>
      </c>
      <c r="L135" s="55">
        <v>0</v>
      </c>
      <c r="M135" s="55">
        <v>0</v>
      </c>
      <c r="N135" s="44">
        <v>0</v>
      </c>
      <c r="O135" s="34">
        <f t="shared" si="17"/>
        <v>0</v>
      </c>
      <c r="P135" s="34">
        <f t="shared" si="17"/>
        <v>0</v>
      </c>
      <c r="Q135" s="43"/>
      <c r="R135" s="43"/>
      <c r="S135" s="43"/>
      <c r="T135" s="43"/>
      <c r="U135" s="48"/>
      <c r="V135" s="41"/>
      <c r="W135" s="41"/>
      <c r="X135" s="50"/>
      <c r="Y135" s="34" t="e">
        <f>P135/AA135</f>
        <v>#DIV/0!</v>
      </c>
      <c r="Z135" s="44" t="e">
        <f t="shared" si="18"/>
        <v>#DIV/0!</v>
      </c>
      <c r="AA135" s="44">
        <f t="shared" si="19"/>
        <v>0</v>
      </c>
      <c r="AB135" s="44">
        <v>0</v>
      </c>
      <c r="AC135" s="44">
        <v>0</v>
      </c>
      <c r="AD135" s="44">
        <v>0</v>
      </c>
      <c r="AE135" s="44"/>
      <c r="AF135" s="44" t="e">
        <f t="shared" si="20"/>
        <v>#DIV/0!</v>
      </c>
      <c r="AG135" s="44"/>
      <c r="AH135" s="44" t="e">
        <f t="shared" si="21"/>
        <v>#DIV/0!</v>
      </c>
      <c r="AI135" s="44" t="e">
        <f t="shared" si="22"/>
        <v>#DIV/0!</v>
      </c>
      <c r="AJ135" s="44" t="e">
        <f t="shared" si="23"/>
        <v>#DIV/0!</v>
      </c>
      <c r="AK135" s="43"/>
      <c r="AL135" s="40"/>
      <c r="AM135" s="40"/>
      <c r="AN135" s="40"/>
      <c r="AO135" s="40"/>
      <c r="AP135" s="40"/>
      <c r="AQ135" s="49"/>
      <c r="AR135" s="41"/>
      <c r="AS135" s="41">
        <v>10</v>
      </c>
      <c r="AT135" s="34">
        <f>(J135*10)/100</f>
        <v>0</v>
      </c>
      <c r="AU135" s="43"/>
      <c r="AV135" s="44">
        <v>0</v>
      </c>
      <c r="AW135" s="46">
        <f t="shared" si="24"/>
        <v>0</v>
      </c>
      <c r="AX135" s="46">
        <f>O135</f>
        <v>0</v>
      </c>
      <c r="AY135" s="43"/>
    </row>
    <row r="136" spans="1:51" ht="15.75" customHeight="1" x14ac:dyDescent="0.25">
      <c r="A136" s="47"/>
      <c r="B136" s="40"/>
      <c r="C136" s="41"/>
      <c r="D136" s="39"/>
      <c r="E136" s="43"/>
      <c r="F136" s="40"/>
      <c r="G136" s="41"/>
      <c r="H136" s="43"/>
      <c r="I136" s="43"/>
      <c r="J136" s="44">
        <v>0</v>
      </c>
      <c r="K136" s="44">
        <v>0</v>
      </c>
      <c r="L136" s="55">
        <v>0</v>
      </c>
      <c r="M136" s="55">
        <v>0</v>
      </c>
      <c r="N136" s="44">
        <v>0</v>
      </c>
      <c r="O136" s="34">
        <f t="shared" si="17"/>
        <v>0</v>
      </c>
      <c r="P136" s="34">
        <f t="shared" si="17"/>
        <v>0</v>
      </c>
      <c r="Q136" s="43"/>
      <c r="R136" s="43"/>
      <c r="S136" s="43"/>
      <c r="T136" s="43"/>
      <c r="U136" s="48"/>
      <c r="V136" s="41"/>
      <c r="W136" s="41"/>
      <c r="X136" s="50"/>
      <c r="Y136" s="34" t="e">
        <f>P136/AA136</f>
        <v>#DIV/0!</v>
      </c>
      <c r="Z136" s="44" t="e">
        <f t="shared" si="18"/>
        <v>#DIV/0!</v>
      </c>
      <c r="AA136" s="44">
        <f t="shared" si="19"/>
        <v>0</v>
      </c>
      <c r="AB136" s="44">
        <v>0</v>
      </c>
      <c r="AC136" s="44">
        <v>0</v>
      </c>
      <c r="AD136" s="44">
        <v>0</v>
      </c>
      <c r="AE136" s="44"/>
      <c r="AF136" s="44" t="e">
        <f t="shared" si="20"/>
        <v>#DIV/0!</v>
      </c>
      <c r="AG136" s="44"/>
      <c r="AH136" s="44" t="e">
        <f t="shared" si="21"/>
        <v>#DIV/0!</v>
      </c>
      <c r="AI136" s="44" t="e">
        <f t="shared" si="22"/>
        <v>#DIV/0!</v>
      </c>
      <c r="AJ136" s="44" t="e">
        <f t="shared" si="23"/>
        <v>#DIV/0!</v>
      </c>
      <c r="AK136" s="43"/>
      <c r="AL136" s="40"/>
      <c r="AM136" s="40"/>
      <c r="AN136" s="40"/>
      <c r="AO136" s="40"/>
      <c r="AP136" s="40"/>
      <c r="AQ136" s="49"/>
      <c r="AR136" s="41"/>
      <c r="AS136" s="41">
        <v>10</v>
      </c>
      <c r="AT136" s="34">
        <f>(J136*10)/100</f>
        <v>0</v>
      </c>
      <c r="AU136" s="43"/>
      <c r="AV136" s="44">
        <v>0</v>
      </c>
      <c r="AW136" s="46">
        <f t="shared" si="24"/>
        <v>0</v>
      </c>
      <c r="AX136" s="46">
        <f>O136</f>
        <v>0</v>
      </c>
      <c r="AY136" s="43"/>
    </row>
    <row r="137" spans="1:51" ht="15.75" customHeight="1" x14ac:dyDescent="0.25">
      <c r="A137" s="47"/>
      <c r="B137" s="40"/>
      <c r="C137" s="41"/>
      <c r="D137" s="39"/>
      <c r="E137" s="43"/>
      <c r="F137" s="40"/>
      <c r="G137" s="41"/>
      <c r="H137" s="43"/>
      <c r="I137" s="43"/>
      <c r="J137" s="44">
        <v>0</v>
      </c>
      <c r="K137" s="44">
        <v>0</v>
      </c>
      <c r="L137" s="55">
        <v>0</v>
      </c>
      <c r="M137" s="55">
        <v>0</v>
      </c>
      <c r="N137" s="44">
        <v>0</v>
      </c>
      <c r="O137" s="34">
        <f t="shared" si="17"/>
        <v>0</v>
      </c>
      <c r="P137" s="34">
        <f t="shared" si="17"/>
        <v>0</v>
      </c>
      <c r="Q137" s="43"/>
      <c r="R137" s="43"/>
      <c r="S137" s="43"/>
      <c r="T137" s="43"/>
      <c r="U137" s="48"/>
      <c r="V137" s="41"/>
      <c r="W137" s="41"/>
      <c r="X137" s="50"/>
      <c r="Y137" s="34" t="e">
        <f>P137/AA137</f>
        <v>#DIV/0!</v>
      </c>
      <c r="Z137" s="44" t="e">
        <f t="shared" si="18"/>
        <v>#DIV/0!</v>
      </c>
      <c r="AA137" s="44">
        <f t="shared" si="19"/>
        <v>0</v>
      </c>
      <c r="AB137" s="44">
        <v>0</v>
      </c>
      <c r="AC137" s="44">
        <v>0</v>
      </c>
      <c r="AD137" s="44">
        <v>0</v>
      </c>
      <c r="AE137" s="44"/>
      <c r="AF137" s="44" t="e">
        <f t="shared" si="20"/>
        <v>#DIV/0!</v>
      </c>
      <c r="AG137" s="44"/>
      <c r="AH137" s="44" t="e">
        <f t="shared" si="21"/>
        <v>#DIV/0!</v>
      </c>
      <c r="AI137" s="44" t="e">
        <f t="shared" si="22"/>
        <v>#DIV/0!</v>
      </c>
      <c r="AJ137" s="44" t="e">
        <f t="shared" si="23"/>
        <v>#DIV/0!</v>
      </c>
      <c r="AK137" s="43"/>
      <c r="AL137" s="40"/>
      <c r="AM137" s="40"/>
      <c r="AN137" s="40"/>
      <c r="AO137" s="40"/>
      <c r="AP137" s="40"/>
      <c r="AQ137" s="49"/>
      <c r="AR137" s="41"/>
      <c r="AS137" s="41">
        <v>10</v>
      </c>
      <c r="AT137" s="34">
        <f>(J137*10)/100</f>
        <v>0</v>
      </c>
      <c r="AU137" s="43"/>
      <c r="AV137" s="44">
        <v>0</v>
      </c>
      <c r="AW137" s="46">
        <f t="shared" si="24"/>
        <v>0</v>
      </c>
      <c r="AX137" s="46">
        <f>O137</f>
        <v>0</v>
      </c>
      <c r="AY137" s="43"/>
    </row>
    <row r="138" spans="1:51" ht="15.75" customHeight="1" x14ac:dyDescent="0.25">
      <c r="A138" s="47"/>
      <c r="B138" s="40"/>
      <c r="C138" s="41"/>
      <c r="D138" s="39"/>
      <c r="E138" s="43"/>
      <c r="F138" s="40"/>
      <c r="G138" s="41"/>
      <c r="H138" s="43"/>
      <c r="I138" s="43"/>
      <c r="J138" s="44">
        <v>0</v>
      </c>
      <c r="K138" s="44">
        <v>0</v>
      </c>
      <c r="L138" s="55">
        <v>0</v>
      </c>
      <c r="M138" s="55">
        <v>0</v>
      </c>
      <c r="N138" s="44">
        <v>0</v>
      </c>
      <c r="O138" s="34">
        <f t="shared" si="17"/>
        <v>0</v>
      </c>
      <c r="P138" s="34">
        <f t="shared" si="17"/>
        <v>0</v>
      </c>
      <c r="Q138" s="43"/>
      <c r="R138" s="43"/>
      <c r="S138" s="43"/>
      <c r="T138" s="43"/>
      <c r="U138" s="48"/>
      <c r="V138" s="41"/>
      <c r="W138" s="41"/>
      <c r="X138" s="50"/>
      <c r="Y138" s="34" t="e">
        <f>P138/AA138</f>
        <v>#DIV/0!</v>
      </c>
      <c r="Z138" s="44" t="e">
        <f t="shared" si="18"/>
        <v>#DIV/0!</v>
      </c>
      <c r="AA138" s="44">
        <f t="shared" si="19"/>
        <v>0</v>
      </c>
      <c r="AB138" s="44">
        <v>0</v>
      </c>
      <c r="AC138" s="44">
        <v>0</v>
      </c>
      <c r="AD138" s="44">
        <v>0</v>
      </c>
      <c r="AE138" s="44"/>
      <c r="AF138" s="44" t="e">
        <f t="shared" si="20"/>
        <v>#DIV/0!</v>
      </c>
      <c r="AG138" s="44"/>
      <c r="AH138" s="44" t="e">
        <f t="shared" si="21"/>
        <v>#DIV/0!</v>
      </c>
      <c r="AI138" s="44" t="e">
        <f t="shared" si="22"/>
        <v>#DIV/0!</v>
      </c>
      <c r="AJ138" s="44" t="e">
        <f t="shared" si="23"/>
        <v>#DIV/0!</v>
      </c>
      <c r="AK138" s="43"/>
      <c r="AL138" s="40"/>
      <c r="AM138" s="40"/>
      <c r="AN138" s="40"/>
      <c r="AO138" s="40"/>
      <c r="AP138" s="40"/>
      <c r="AQ138" s="49"/>
      <c r="AR138" s="41"/>
      <c r="AS138" s="41">
        <v>10</v>
      </c>
      <c r="AT138" s="34">
        <f>(J138*10)/100</f>
        <v>0</v>
      </c>
      <c r="AU138" s="43"/>
      <c r="AV138" s="44">
        <v>0</v>
      </c>
      <c r="AW138" s="46">
        <f t="shared" si="24"/>
        <v>0</v>
      </c>
      <c r="AX138" s="46">
        <f>O138</f>
        <v>0</v>
      </c>
      <c r="AY138" s="43"/>
    </row>
    <row r="139" spans="1:51" ht="15.75" customHeight="1" x14ac:dyDescent="0.25">
      <c r="A139" s="47"/>
      <c r="B139" s="40"/>
      <c r="C139" s="41"/>
      <c r="D139" s="39"/>
      <c r="E139" s="43"/>
      <c r="F139" s="40"/>
      <c r="G139" s="41"/>
      <c r="H139" s="43"/>
      <c r="I139" s="43"/>
      <c r="J139" s="44">
        <v>0</v>
      </c>
      <c r="K139" s="44">
        <v>0</v>
      </c>
      <c r="L139" s="55">
        <v>0</v>
      </c>
      <c r="M139" s="55">
        <v>0</v>
      </c>
      <c r="N139" s="44">
        <v>0</v>
      </c>
      <c r="O139" s="34">
        <f t="shared" si="17"/>
        <v>0</v>
      </c>
      <c r="P139" s="34">
        <f t="shared" si="17"/>
        <v>0</v>
      </c>
      <c r="Q139" s="43"/>
      <c r="R139" s="43"/>
      <c r="S139" s="43"/>
      <c r="T139" s="43"/>
      <c r="U139" s="48"/>
      <c r="V139" s="41"/>
      <c r="W139" s="41"/>
      <c r="X139" s="50"/>
      <c r="Y139" s="34" t="e">
        <f>P139/AA139</f>
        <v>#DIV/0!</v>
      </c>
      <c r="Z139" s="44" t="e">
        <f t="shared" si="18"/>
        <v>#DIV/0!</v>
      </c>
      <c r="AA139" s="44">
        <f t="shared" si="19"/>
        <v>0</v>
      </c>
      <c r="AB139" s="44">
        <v>0</v>
      </c>
      <c r="AC139" s="44">
        <v>0</v>
      </c>
      <c r="AD139" s="44">
        <v>0</v>
      </c>
      <c r="AE139" s="44"/>
      <c r="AF139" s="44" t="e">
        <f t="shared" si="20"/>
        <v>#DIV/0!</v>
      </c>
      <c r="AG139" s="44"/>
      <c r="AH139" s="44" t="e">
        <f t="shared" si="21"/>
        <v>#DIV/0!</v>
      </c>
      <c r="AI139" s="44" t="e">
        <f t="shared" si="22"/>
        <v>#DIV/0!</v>
      </c>
      <c r="AJ139" s="44" t="e">
        <f t="shared" si="23"/>
        <v>#DIV/0!</v>
      </c>
      <c r="AK139" s="43"/>
      <c r="AL139" s="40"/>
      <c r="AM139" s="40"/>
      <c r="AN139" s="40"/>
      <c r="AO139" s="40"/>
      <c r="AP139" s="40"/>
      <c r="AQ139" s="49"/>
      <c r="AR139" s="41"/>
      <c r="AS139" s="41">
        <v>10</v>
      </c>
      <c r="AT139" s="34">
        <f>(J139*10)/100</f>
        <v>0</v>
      </c>
      <c r="AU139" s="43"/>
      <c r="AV139" s="44">
        <v>0</v>
      </c>
      <c r="AW139" s="46">
        <f t="shared" si="24"/>
        <v>0</v>
      </c>
      <c r="AX139" s="46">
        <f>O139</f>
        <v>0</v>
      </c>
      <c r="AY139" s="43"/>
    </row>
    <row r="140" spans="1:51" ht="15.75" customHeight="1" x14ac:dyDescent="0.25">
      <c r="A140" s="47"/>
      <c r="B140" s="40"/>
      <c r="C140" s="41"/>
      <c r="D140" s="39"/>
      <c r="E140" s="43"/>
      <c r="F140" s="40"/>
      <c r="G140" s="41"/>
      <c r="H140" s="43"/>
      <c r="I140" s="43"/>
      <c r="J140" s="44">
        <v>0</v>
      </c>
      <c r="K140" s="44">
        <v>0</v>
      </c>
      <c r="L140" s="55">
        <v>0</v>
      </c>
      <c r="M140" s="55">
        <v>0</v>
      </c>
      <c r="N140" s="44">
        <v>0</v>
      </c>
      <c r="O140" s="34">
        <f t="shared" si="17"/>
        <v>0</v>
      </c>
      <c r="P140" s="34">
        <f t="shared" si="17"/>
        <v>0</v>
      </c>
      <c r="Q140" s="43"/>
      <c r="R140" s="43"/>
      <c r="S140" s="43"/>
      <c r="T140" s="43"/>
      <c r="U140" s="48"/>
      <c r="V140" s="41"/>
      <c r="W140" s="41"/>
      <c r="X140" s="50"/>
      <c r="Y140" s="34" t="e">
        <f>P140/AA140</f>
        <v>#DIV/0!</v>
      </c>
      <c r="Z140" s="44" t="e">
        <f t="shared" si="18"/>
        <v>#DIV/0!</v>
      </c>
      <c r="AA140" s="44">
        <f t="shared" si="19"/>
        <v>0</v>
      </c>
      <c r="AB140" s="44">
        <v>0</v>
      </c>
      <c r="AC140" s="44">
        <v>0</v>
      </c>
      <c r="AD140" s="44">
        <v>0</v>
      </c>
      <c r="AE140" s="44"/>
      <c r="AF140" s="44" t="e">
        <f t="shared" si="20"/>
        <v>#DIV/0!</v>
      </c>
      <c r="AG140" s="44"/>
      <c r="AH140" s="44" t="e">
        <f t="shared" si="21"/>
        <v>#DIV/0!</v>
      </c>
      <c r="AI140" s="44" t="e">
        <f t="shared" si="22"/>
        <v>#DIV/0!</v>
      </c>
      <c r="AJ140" s="44" t="e">
        <f t="shared" si="23"/>
        <v>#DIV/0!</v>
      </c>
      <c r="AK140" s="43"/>
      <c r="AL140" s="40"/>
      <c r="AM140" s="40"/>
      <c r="AN140" s="40"/>
      <c r="AO140" s="40"/>
      <c r="AP140" s="40"/>
      <c r="AQ140" s="49"/>
      <c r="AR140" s="41"/>
      <c r="AS140" s="41">
        <v>10</v>
      </c>
      <c r="AT140" s="34">
        <f>(J140*10)/100</f>
        <v>0</v>
      </c>
      <c r="AU140" s="43"/>
      <c r="AV140" s="44">
        <v>0</v>
      </c>
      <c r="AW140" s="46">
        <f t="shared" si="24"/>
        <v>0</v>
      </c>
      <c r="AX140" s="46">
        <f>O140</f>
        <v>0</v>
      </c>
      <c r="AY140" s="43"/>
    </row>
    <row r="141" spans="1:51" ht="15.75" customHeight="1" x14ac:dyDescent="0.25">
      <c r="A141" s="47"/>
      <c r="B141" s="40"/>
      <c r="C141" s="41"/>
      <c r="D141" s="39"/>
      <c r="E141" s="43"/>
      <c r="F141" s="40"/>
      <c r="G141" s="41"/>
      <c r="H141" s="43"/>
      <c r="I141" s="43"/>
      <c r="J141" s="44">
        <v>0</v>
      </c>
      <c r="K141" s="44">
        <v>0</v>
      </c>
      <c r="L141" s="55">
        <v>0</v>
      </c>
      <c r="M141" s="55">
        <v>0</v>
      </c>
      <c r="N141" s="44">
        <v>0</v>
      </c>
      <c r="O141" s="34">
        <f t="shared" si="17"/>
        <v>0</v>
      </c>
      <c r="P141" s="34">
        <f t="shared" si="17"/>
        <v>0</v>
      </c>
      <c r="Q141" s="43"/>
      <c r="R141" s="43"/>
      <c r="S141" s="43"/>
      <c r="T141" s="43"/>
      <c r="U141" s="48"/>
      <c r="V141" s="41"/>
      <c r="W141" s="41"/>
      <c r="X141" s="50"/>
      <c r="Y141" s="34" t="e">
        <f>P141/AA141</f>
        <v>#DIV/0!</v>
      </c>
      <c r="Z141" s="44" t="e">
        <f t="shared" si="18"/>
        <v>#DIV/0!</v>
      </c>
      <c r="AA141" s="44">
        <f t="shared" si="19"/>
        <v>0</v>
      </c>
      <c r="AB141" s="44">
        <v>0</v>
      </c>
      <c r="AC141" s="44">
        <v>0</v>
      </c>
      <c r="AD141" s="44">
        <v>0</v>
      </c>
      <c r="AE141" s="44"/>
      <c r="AF141" s="44" t="e">
        <f t="shared" si="20"/>
        <v>#DIV/0!</v>
      </c>
      <c r="AG141" s="44"/>
      <c r="AH141" s="44" t="e">
        <f t="shared" si="21"/>
        <v>#DIV/0!</v>
      </c>
      <c r="AI141" s="44" t="e">
        <f t="shared" si="22"/>
        <v>#DIV/0!</v>
      </c>
      <c r="AJ141" s="44" t="e">
        <f t="shared" si="23"/>
        <v>#DIV/0!</v>
      </c>
      <c r="AK141" s="43"/>
      <c r="AL141" s="40"/>
      <c r="AM141" s="40"/>
      <c r="AN141" s="40"/>
      <c r="AO141" s="40"/>
      <c r="AP141" s="40"/>
      <c r="AQ141" s="49"/>
      <c r="AR141" s="41"/>
      <c r="AS141" s="41">
        <v>10</v>
      </c>
      <c r="AT141" s="34">
        <f>(J141*10)/100</f>
        <v>0</v>
      </c>
      <c r="AU141" s="43"/>
      <c r="AV141" s="44">
        <v>0</v>
      </c>
      <c r="AW141" s="46">
        <f t="shared" si="24"/>
        <v>0</v>
      </c>
      <c r="AX141" s="46">
        <f>O141</f>
        <v>0</v>
      </c>
      <c r="AY141" s="43"/>
    </row>
    <row r="142" spans="1:51" ht="15.75" customHeight="1" x14ac:dyDescent="0.25">
      <c r="A142" s="47"/>
      <c r="B142" s="40"/>
      <c r="C142" s="41"/>
      <c r="D142" s="39"/>
      <c r="E142" s="43"/>
      <c r="F142" s="40"/>
      <c r="G142" s="41"/>
      <c r="H142" s="43"/>
      <c r="I142" s="43"/>
      <c r="J142" s="44">
        <v>0</v>
      </c>
      <c r="K142" s="44">
        <v>0</v>
      </c>
      <c r="L142" s="55">
        <v>0</v>
      </c>
      <c r="M142" s="55">
        <v>0</v>
      </c>
      <c r="N142" s="44">
        <v>0</v>
      </c>
      <c r="O142" s="34">
        <f t="shared" si="17"/>
        <v>0</v>
      </c>
      <c r="P142" s="34">
        <f t="shared" si="17"/>
        <v>0</v>
      </c>
      <c r="Q142" s="43"/>
      <c r="R142" s="43"/>
      <c r="S142" s="43"/>
      <c r="T142" s="43"/>
      <c r="U142" s="48"/>
      <c r="V142" s="41"/>
      <c r="W142" s="41"/>
      <c r="X142" s="50"/>
      <c r="Y142" s="34" t="e">
        <f>P142/AA142</f>
        <v>#DIV/0!</v>
      </c>
      <c r="Z142" s="44" t="e">
        <f t="shared" si="18"/>
        <v>#DIV/0!</v>
      </c>
      <c r="AA142" s="44">
        <f t="shared" si="19"/>
        <v>0</v>
      </c>
      <c r="AB142" s="44">
        <v>0</v>
      </c>
      <c r="AC142" s="44">
        <v>0</v>
      </c>
      <c r="AD142" s="44">
        <v>0</v>
      </c>
      <c r="AE142" s="44"/>
      <c r="AF142" s="44" t="e">
        <f t="shared" si="20"/>
        <v>#DIV/0!</v>
      </c>
      <c r="AG142" s="44"/>
      <c r="AH142" s="44" t="e">
        <f t="shared" si="21"/>
        <v>#DIV/0!</v>
      </c>
      <c r="AI142" s="44" t="e">
        <f t="shared" si="22"/>
        <v>#DIV/0!</v>
      </c>
      <c r="AJ142" s="44" t="e">
        <f t="shared" si="23"/>
        <v>#DIV/0!</v>
      </c>
      <c r="AK142" s="43"/>
      <c r="AL142" s="40"/>
      <c r="AM142" s="40"/>
      <c r="AN142" s="40"/>
      <c r="AO142" s="40"/>
      <c r="AP142" s="40"/>
      <c r="AQ142" s="49"/>
      <c r="AR142" s="41"/>
      <c r="AS142" s="41">
        <v>10</v>
      </c>
      <c r="AT142" s="34">
        <f>(J142*10)/100</f>
        <v>0</v>
      </c>
      <c r="AU142" s="43"/>
      <c r="AV142" s="44">
        <v>0</v>
      </c>
      <c r="AW142" s="46">
        <f t="shared" si="24"/>
        <v>0</v>
      </c>
      <c r="AX142" s="46">
        <f>O142</f>
        <v>0</v>
      </c>
      <c r="AY142" s="43"/>
    </row>
    <row r="143" spans="1:51" ht="15.75" customHeight="1" x14ac:dyDescent="0.25">
      <c r="A143" s="47"/>
      <c r="B143" s="40"/>
      <c r="C143" s="41"/>
      <c r="D143" s="39"/>
      <c r="E143" s="43"/>
      <c r="F143" s="40"/>
      <c r="G143" s="41"/>
      <c r="H143" s="43"/>
      <c r="I143" s="43"/>
      <c r="J143" s="44">
        <v>0</v>
      </c>
      <c r="K143" s="44">
        <v>0</v>
      </c>
      <c r="L143" s="55">
        <v>0</v>
      </c>
      <c r="M143" s="55">
        <v>0</v>
      </c>
      <c r="N143" s="44">
        <v>0</v>
      </c>
      <c r="O143" s="34">
        <f t="shared" si="17"/>
        <v>0</v>
      </c>
      <c r="P143" s="34">
        <f t="shared" si="17"/>
        <v>0</v>
      </c>
      <c r="Q143" s="43"/>
      <c r="R143" s="43"/>
      <c r="S143" s="43"/>
      <c r="T143" s="43"/>
      <c r="U143" s="48"/>
      <c r="V143" s="41"/>
      <c r="W143" s="41"/>
      <c r="X143" s="50"/>
      <c r="Y143" s="34" t="e">
        <f>P143/AA143</f>
        <v>#DIV/0!</v>
      </c>
      <c r="Z143" s="44" t="e">
        <f t="shared" si="18"/>
        <v>#DIV/0!</v>
      </c>
      <c r="AA143" s="44">
        <f t="shared" si="19"/>
        <v>0</v>
      </c>
      <c r="AB143" s="44">
        <v>0</v>
      </c>
      <c r="AC143" s="44">
        <v>0</v>
      </c>
      <c r="AD143" s="44">
        <v>0</v>
      </c>
      <c r="AE143" s="44"/>
      <c r="AF143" s="44" t="e">
        <f t="shared" si="20"/>
        <v>#DIV/0!</v>
      </c>
      <c r="AG143" s="44"/>
      <c r="AH143" s="44" t="e">
        <f t="shared" si="21"/>
        <v>#DIV/0!</v>
      </c>
      <c r="AI143" s="44" t="e">
        <f t="shared" si="22"/>
        <v>#DIV/0!</v>
      </c>
      <c r="AJ143" s="44" t="e">
        <f t="shared" si="23"/>
        <v>#DIV/0!</v>
      </c>
      <c r="AK143" s="43"/>
      <c r="AL143" s="40"/>
      <c r="AM143" s="40"/>
      <c r="AN143" s="40"/>
      <c r="AO143" s="40"/>
      <c r="AP143" s="40"/>
      <c r="AQ143" s="49"/>
      <c r="AR143" s="41"/>
      <c r="AS143" s="41">
        <v>10</v>
      </c>
      <c r="AT143" s="34">
        <f>(J143*10)/100</f>
        <v>0</v>
      </c>
      <c r="AU143" s="43"/>
      <c r="AV143" s="44">
        <v>0</v>
      </c>
      <c r="AW143" s="46">
        <f t="shared" si="24"/>
        <v>0</v>
      </c>
      <c r="AX143" s="46">
        <f>O143</f>
        <v>0</v>
      </c>
      <c r="AY143" s="43"/>
    </row>
    <row r="144" spans="1:51" ht="15.75" customHeight="1" x14ac:dyDescent="0.25">
      <c r="A144" s="47"/>
      <c r="B144" s="40"/>
      <c r="C144" s="41"/>
      <c r="D144" s="39"/>
      <c r="E144" s="43"/>
      <c r="F144" s="40"/>
      <c r="G144" s="41"/>
      <c r="H144" s="43"/>
      <c r="I144" s="43"/>
      <c r="J144" s="44">
        <v>0</v>
      </c>
      <c r="K144" s="44">
        <v>0</v>
      </c>
      <c r="L144" s="55">
        <v>0</v>
      </c>
      <c r="M144" s="55">
        <v>0</v>
      </c>
      <c r="N144" s="44">
        <v>0</v>
      </c>
      <c r="O144" s="34">
        <f t="shared" si="17"/>
        <v>0</v>
      </c>
      <c r="P144" s="34">
        <f t="shared" si="17"/>
        <v>0</v>
      </c>
      <c r="Q144" s="43"/>
      <c r="R144" s="43"/>
      <c r="S144" s="43"/>
      <c r="T144" s="43"/>
      <c r="U144" s="48"/>
      <c r="V144" s="41"/>
      <c r="W144" s="41"/>
      <c r="X144" s="50"/>
      <c r="Y144" s="34" t="e">
        <f>P144/AA144</f>
        <v>#DIV/0!</v>
      </c>
      <c r="Z144" s="44" t="e">
        <f t="shared" si="18"/>
        <v>#DIV/0!</v>
      </c>
      <c r="AA144" s="44">
        <f t="shared" si="19"/>
        <v>0</v>
      </c>
      <c r="AB144" s="44">
        <v>0</v>
      </c>
      <c r="AC144" s="44">
        <v>0</v>
      </c>
      <c r="AD144" s="44">
        <v>0</v>
      </c>
      <c r="AE144" s="44"/>
      <c r="AF144" s="44" t="e">
        <f t="shared" si="20"/>
        <v>#DIV/0!</v>
      </c>
      <c r="AG144" s="44"/>
      <c r="AH144" s="44" t="e">
        <f t="shared" si="21"/>
        <v>#DIV/0!</v>
      </c>
      <c r="AI144" s="44" t="e">
        <f t="shared" si="22"/>
        <v>#DIV/0!</v>
      </c>
      <c r="AJ144" s="44" t="e">
        <f t="shared" si="23"/>
        <v>#DIV/0!</v>
      </c>
      <c r="AK144" s="43"/>
      <c r="AL144" s="40"/>
      <c r="AM144" s="40"/>
      <c r="AN144" s="40"/>
      <c r="AO144" s="40"/>
      <c r="AP144" s="40"/>
      <c r="AQ144" s="49"/>
      <c r="AR144" s="41"/>
      <c r="AS144" s="41">
        <v>10</v>
      </c>
      <c r="AT144" s="34">
        <f>(J144*10)/100</f>
        <v>0</v>
      </c>
      <c r="AU144" s="43"/>
      <c r="AV144" s="44">
        <v>0</v>
      </c>
      <c r="AW144" s="46">
        <f t="shared" si="24"/>
        <v>0</v>
      </c>
      <c r="AX144" s="46">
        <f>O144</f>
        <v>0</v>
      </c>
      <c r="AY144" s="43"/>
    </row>
    <row r="145" spans="1:51" ht="15.75" customHeight="1" x14ac:dyDescent="0.25">
      <c r="A145" s="47"/>
      <c r="B145" s="40"/>
      <c r="C145" s="41"/>
      <c r="D145" s="39"/>
      <c r="E145" s="43"/>
      <c r="F145" s="40"/>
      <c r="G145" s="41"/>
      <c r="H145" s="43"/>
      <c r="I145" s="43"/>
      <c r="J145" s="44">
        <v>0</v>
      </c>
      <c r="K145" s="44">
        <v>0</v>
      </c>
      <c r="L145" s="55">
        <v>0</v>
      </c>
      <c r="M145" s="55">
        <v>0</v>
      </c>
      <c r="N145" s="44">
        <v>0</v>
      </c>
      <c r="O145" s="34">
        <f t="shared" si="17"/>
        <v>0</v>
      </c>
      <c r="P145" s="34">
        <f t="shared" si="17"/>
        <v>0</v>
      </c>
      <c r="Q145" s="43"/>
      <c r="R145" s="43"/>
      <c r="S145" s="43"/>
      <c r="T145" s="43"/>
      <c r="U145" s="48"/>
      <c r="V145" s="41"/>
      <c r="W145" s="41"/>
      <c r="X145" s="50"/>
      <c r="Y145" s="34" t="e">
        <f>P145/AA145</f>
        <v>#DIV/0!</v>
      </c>
      <c r="Z145" s="44" t="e">
        <f t="shared" si="18"/>
        <v>#DIV/0!</v>
      </c>
      <c r="AA145" s="44">
        <f t="shared" si="19"/>
        <v>0</v>
      </c>
      <c r="AB145" s="44">
        <v>0</v>
      </c>
      <c r="AC145" s="44">
        <v>0</v>
      </c>
      <c r="AD145" s="44">
        <v>0</v>
      </c>
      <c r="AE145" s="44"/>
      <c r="AF145" s="44" t="e">
        <f t="shared" si="20"/>
        <v>#DIV/0!</v>
      </c>
      <c r="AG145" s="44"/>
      <c r="AH145" s="44" t="e">
        <f t="shared" si="21"/>
        <v>#DIV/0!</v>
      </c>
      <c r="AI145" s="44" t="e">
        <f t="shared" si="22"/>
        <v>#DIV/0!</v>
      </c>
      <c r="AJ145" s="44" t="e">
        <f t="shared" si="23"/>
        <v>#DIV/0!</v>
      </c>
      <c r="AK145" s="43"/>
      <c r="AL145" s="40"/>
      <c r="AM145" s="40"/>
      <c r="AN145" s="40"/>
      <c r="AO145" s="40"/>
      <c r="AP145" s="40"/>
      <c r="AQ145" s="49"/>
      <c r="AR145" s="41"/>
      <c r="AS145" s="41">
        <v>10</v>
      </c>
      <c r="AT145" s="34">
        <f>(J145*10)/100</f>
        <v>0</v>
      </c>
      <c r="AU145" s="43"/>
      <c r="AV145" s="44">
        <v>0</v>
      </c>
      <c r="AW145" s="46">
        <f t="shared" si="24"/>
        <v>0</v>
      </c>
      <c r="AX145" s="46">
        <f>O145</f>
        <v>0</v>
      </c>
      <c r="AY145" s="43"/>
    </row>
    <row r="146" spans="1:51" ht="15.75" customHeight="1" x14ac:dyDescent="0.25">
      <c r="A146" s="47"/>
      <c r="B146" s="40"/>
      <c r="C146" s="41"/>
      <c r="D146" s="39"/>
      <c r="E146" s="43"/>
      <c r="F146" s="40"/>
      <c r="G146" s="41"/>
      <c r="H146" s="43"/>
      <c r="I146" s="43"/>
      <c r="J146" s="44">
        <v>0</v>
      </c>
      <c r="K146" s="44">
        <v>0</v>
      </c>
      <c r="L146" s="55">
        <v>0</v>
      </c>
      <c r="M146" s="55">
        <v>0</v>
      </c>
      <c r="N146" s="44">
        <v>0</v>
      </c>
      <c r="O146" s="34">
        <f t="shared" si="17"/>
        <v>0</v>
      </c>
      <c r="P146" s="34">
        <f t="shared" si="17"/>
        <v>0</v>
      </c>
      <c r="Q146" s="43"/>
      <c r="R146" s="43"/>
      <c r="S146" s="43"/>
      <c r="T146" s="43"/>
      <c r="U146" s="48"/>
      <c r="V146" s="41"/>
      <c r="W146" s="41"/>
      <c r="X146" s="50"/>
      <c r="Y146" s="34" t="e">
        <f>P146/AA146</f>
        <v>#DIV/0!</v>
      </c>
      <c r="Z146" s="44" t="e">
        <f t="shared" si="18"/>
        <v>#DIV/0!</v>
      </c>
      <c r="AA146" s="44">
        <f t="shared" si="19"/>
        <v>0</v>
      </c>
      <c r="AB146" s="44">
        <v>0</v>
      </c>
      <c r="AC146" s="44">
        <v>0</v>
      </c>
      <c r="AD146" s="44">
        <v>0</v>
      </c>
      <c r="AE146" s="44"/>
      <c r="AF146" s="44" t="e">
        <f t="shared" si="20"/>
        <v>#DIV/0!</v>
      </c>
      <c r="AG146" s="44"/>
      <c r="AH146" s="44" t="e">
        <f t="shared" si="21"/>
        <v>#DIV/0!</v>
      </c>
      <c r="AI146" s="44" t="e">
        <f t="shared" si="22"/>
        <v>#DIV/0!</v>
      </c>
      <c r="AJ146" s="44" t="e">
        <f t="shared" si="23"/>
        <v>#DIV/0!</v>
      </c>
      <c r="AK146" s="43"/>
      <c r="AL146" s="40"/>
      <c r="AM146" s="40"/>
      <c r="AN146" s="40"/>
      <c r="AO146" s="40"/>
      <c r="AP146" s="40"/>
      <c r="AQ146" s="49"/>
      <c r="AR146" s="41"/>
      <c r="AS146" s="41">
        <v>10</v>
      </c>
      <c r="AT146" s="34">
        <f>(J146*10)/100</f>
        <v>0</v>
      </c>
      <c r="AU146" s="43"/>
      <c r="AV146" s="44">
        <v>0</v>
      </c>
      <c r="AW146" s="46">
        <f t="shared" si="24"/>
        <v>0</v>
      </c>
      <c r="AX146" s="46">
        <f>O146</f>
        <v>0</v>
      </c>
      <c r="AY146" s="43"/>
    </row>
    <row r="147" spans="1:51" ht="15.75" customHeight="1" x14ac:dyDescent="0.25">
      <c r="A147" s="47"/>
      <c r="B147" s="40"/>
      <c r="C147" s="41"/>
      <c r="D147" s="39"/>
      <c r="E147" s="43"/>
      <c r="F147" s="40"/>
      <c r="G147" s="41"/>
      <c r="H147" s="43"/>
      <c r="I147" s="43"/>
      <c r="J147" s="44">
        <v>0</v>
      </c>
      <c r="K147" s="44">
        <v>0</v>
      </c>
      <c r="L147" s="55">
        <v>0</v>
      </c>
      <c r="M147" s="55">
        <v>0</v>
      </c>
      <c r="N147" s="44">
        <v>0</v>
      </c>
      <c r="O147" s="34">
        <f t="shared" si="17"/>
        <v>0</v>
      </c>
      <c r="P147" s="34">
        <f t="shared" si="17"/>
        <v>0</v>
      </c>
      <c r="Q147" s="43"/>
      <c r="R147" s="43"/>
      <c r="S147" s="43"/>
      <c r="T147" s="43"/>
      <c r="U147" s="48"/>
      <c r="V147" s="41"/>
      <c r="W147" s="41"/>
      <c r="X147" s="50"/>
      <c r="Y147" s="34" t="e">
        <f>P147/AA147</f>
        <v>#DIV/0!</v>
      </c>
      <c r="Z147" s="44" t="e">
        <f t="shared" si="18"/>
        <v>#DIV/0!</v>
      </c>
      <c r="AA147" s="44">
        <f t="shared" si="19"/>
        <v>0</v>
      </c>
      <c r="AB147" s="44">
        <v>0</v>
      </c>
      <c r="AC147" s="44">
        <v>0</v>
      </c>
      <c r="AD147" s="44">
        <v>0</v>
      </c>
      <c r="AE147" s="44"/>
      <c r="AF147" s="44" t="e">
        <f t="shared" si="20"/>
        <v>#DIV/0!</v>
      </c>
      <c r="AG147" s="44"/>
      <c r="AH147" s="44" t="e">
        <f t="shared" si="21"/>
        <v>#DIV/0!</v>
      </c>
      <c r="AI147" s="44" t="e">
        <f t="shared" si="22"/>
        <v>#DIV/0!</v>
      </c>
      <c r="AJ147" s="44" t="e">
        <f t="shared" si="23"/>
        <v>#DIV/0!</v>
      </c>
      <c r="AK147" s="43"/>
      <c r="AL147" s="40"/>
      <c r="AM147" s="40"/>
      <c r="AN147" s="40"/>
      <c r="AO147" s="40"/>
      <c r="AP147" s="40"/>
      <c r="AQ147" s="49"/>
      <c r="AR147" s="41"/>
      <c r="AS147" s="41">
        <v>10</v>
      </c>
      <c r="AT147" s="34">
        <f>(J147*10)/100</f>
        <v>0</v>
      </c>
      <c r="AU147" s="43"/>
      <c r="AV147" s="44">
        <v>0</v>
      </c>
      <c r="AW147" s="46">
        <f t="shared" si="24"/>
        <v>0</v>
      </c>
      <c r="AX147" s="46">
        <f>O147</f>
        <v>0</v>
      </c>
      <c r="AY147" s="43"/>
    </row>
    <row r="148" spans="1:51" ht="15.75" customHeight="1" x14ac:dyDescent="0.25">
      <c r="A148" s="47"/>
      <c r="B148" s="40"/>
      <c r="C148" s="41"/>
      <c r="D148" s="39"/>
      <c r="E148" s="43"/>
      <c r="F148" s="40"/>
      <c r="G148" s="41"/>
      <c r="H148" s="43"/>
      <c r="I148" s="43"/>
      <c r="J148" s="44">
        <v>0</v>
      </c>
      <c r="K148" s="44">
        <v>0</v>
      </c>
      <c r="L148" s="55">
        <v>0</v>
      </c>
      <c r="M148" s="55">
        <v>0</v>
      </c>
      <c r="N148" s="44">
        <v>0</v>
      </c>
      <c r="O148" s="34">
        <f t="shared" si="17"/>
        <v>0</v>
      </c>
      <c r="P148" s="34">
        <f t="shared" si="17"/>
        <v>0</v>
      </c>
      <c r="Q148" s="43"/>
      <c r="R148" s="43"/>
      <c r="S148" s="43"/>
      <c r="T148" s="43"/>
      <c r="U148" s="48"/>
      <c r="V148" s="41"/>
      <c r="W148" s="41"/>
      <c r="X148" s="50"/>
      <c r="Y148" s="34" t="e">
        <f>P148/AA148</f>
        <v>#DIV/0!</v>
      </c>
      <c r="Z148" s="44" t="e">
        <f t="shared" si="18"/>
        <v>#DIV/0!</v>
      </c>
      <c r="AA148" s="44">
        <f t="shared" si="19"/>
        <v>0</v>
      </c>
      <c r="AB148" s="44">
        <v>0</v>
      </c>
      <c r="AC148" s="44">
        <v>0</v>
      </c>
      <c r="AD148" s="44">
        <v>0</v>
      </c>
      <c r="AE148" s="44"/>
      <c r="AF148" s="44" t="e">
        <f t="shared" si="20"/>
        <v>#DIV/0!</v>
      </c>
      <c r="AG148" s="44"/>
      <c r="AH148" s="44" t="e">
        <f t="shared" si="21"/>
        <v>#DIV/0!</v>
      </c>
      <c r="AI148" s="44" t="e">
        <f t="shared" si="22"/>
        <v>#DIV/0!</v>
      </c>
      <c r="AJ148" s="44" t="e">
        <f t="shared" si="23"/>
        <v>#DIV/0!</v>
      </c>
      <c r="AK148" s="43"/>
      <c r="AL148" s="40"/>
      <c r="AM148" s="40"/>
      <c r="AN148" s="40"/>
      <c r="AO148" s="40"/>
      <c r="AP148" s="40"/>
      <c r="AQ148" s="49"/>
      <c r="AR148" s="41"/>
      <c r="AS148" s="41">
        <v>10</v>
      </c>
      <c r="AT148" s="34">
        <f>(J148*10)/100</f>
        <v>0</v>
      </c>
      <c r="AU148" s="43"/>
      <c r="AV148" s="44">
        <v>0</v>
      </c>
      <c r="AW148" s="46">
        <f t="shared" si="24"/>
        <v>0</v>
      </c>
      <c r="AX148" s="46">
        <f>O148</f>
        <v>0</v>
      </c>
      <c r="AY148" s="43"/>
    </row>
    <row r="149" spans="1:51" ht="15.75" customHeight="1" x14ac:dyDescent="0.25">
      <c r="A149" s="47"/>
      <c r="B149" s="40"/>
      <c r="C149" s="41"/>
      <c r="D149" s="39"/>
      <c r="E149" s="43"/>
      <c r="F149" s="40"/>
      <c r="G149" s="41"/>
      <c r="H149" s="43"/>
      <c r="I149" s="43"/>
      <c r="J149" s="44">
        <v>0</v>
      </c>
      <c r="K149" s="44">
        <v>0</v>
      </c>
      <c r="L149" s="55">
        <v>0</v>
      </c>
      <c r="M149" s="55">
        <v>0</v>
      </c>
      <c r="N149" s="44">
        <v>0</v>
      </c>
      <c r="O149" s="34">
        <f t="shared" si="17"/>
        <v>0</v>
      </c>
      <c r="P149" s="34">
        <f t="shared" si="17"/>
        <v>0</v>
      </c>
      <c r="Q149" s="43"/>
      <c r="R149" s="43"/>
      <c r="S149" s="43"/>
      <c r="T149" s="43"/>
      <c r="U149" s="48"/>
      <c r="V149" s="41"/>
      <c r="W149" s="41"/>
      <c r="X149" s="50"/>
      <c r="Y149" s="34" t="e">
        <f>P149/AA149</f>
        <v>#DIV/0!</v>
      </c>
      <c r="Z149" s="44" t="e">
        <f t="shared" si="18"/>
        <v>#DIV/0!</v>
      </c>
      <c r="AA149" s="44">
        <f t="shared" si="19"/>
        <v>0</v>
      </c>
      <c r="AB149" s="44">
        <v>0</v>
      </c>
      <c r="AC149" s="44">
        <v>0</v>
      </c>
      <c r="AD149" s="44">
        <v>0</v>
      </c>
      <c r="AE149" s="44"/>
      <c r="AF149" s="44" t="e">
        <f t="shared" si="20"/>
        <v>#DIV/0!</v>
      </c>
      <c r="AG149" s="44"/>
      <c r="AH149" s="44" t="e">
        <f t="shared" si="21"/>
        <v>#DIV/0!</v>
      </c>
      <c r="AI149" s="44" t="e">
        <f t="shared" si="22"/>
        <v>#DIV/0!</v>
      </c>
      <c r="AJ149" s="44" t="e">
        <f t="shared" si="23"/>
        <v>#DIV/0!</v>
      </c>
      <c r="AK149" s="43"/>
      <c r="AL149" s="40"/>
      <c r="AM149" s="40"/>
      <c r="AN149" s="40"/>
      <c r="AO149" s="40"/>
      <c r="AP149" s="40"/>
      <c r="AQ149" s="49"/>
      <c r="AR149" s="41"/>
      <c r="AS149" s="41">
        <v>10</v>
      </c>
      <c r="AT149" s="34">
        <f>(J149*10)/100</f>
        <v>0</v>
      </c>
      <c r="AU149" s="43"/>
      <c r="AV149" s="44">
        <v>0</v>
      </c>
      <c r="AW149" s="46">
        <f t="shared" si="24"/>
        <v>0</v>
      </c>
      <c r="AX149" s="46">
        <f>O149</f>
        <v>0</v>
      </c>
      <c r="AY149" s="43"/>
    </row>
    <row r="150" spans="1:51" ht="15.75" customHeight="1" x14ac:dyDescent="0.25">
      <c r="A150" s="47"/>
      <c r="B150" s="40"/>
      <c r="C150" s="41"/>
      <c r="D150" s="39"/>
      <c r="E150" s="43"/>
      <c r="F150" s="40"/>
      <c r="G150" s="41"/>
      <c r="H150" s="43"/>
      <c r="I150" s="43"/>
      <c r="J150" s="44">
        <v>0</v>
      </c>
      <c r="K150" s="44">
        <v>0</v>
      </c>
      <c r="L150" s="55">
        <v>0</v>
      </c>
      <c r="M150" s="55">
        <v>0</v>
      </c>
      <c r="N150" s="44">
        <v>0</v>
      </c>
      <c r="O150" s="34">
        <f t="shared" si="17"/>
        <v>0</v>
      </c>
      <c r="P150" s="34">
        <f t="shared" si="17"/>
        <v>0</v>
      </c>
      <c r="Q150" s="43"/>
      <c r="R150" s="43"/>
      <c r="S150" s="43"/>
      <c r="T150" s="43"/>
      <c r="U150" s="48"/>
      <c r="V150" s="41"/>
      <c r="W150" s="41"/>
      <c r="X150" s="50"/>
      <c r="Y150" s="34" t="e">
        <f>P150/AA150</f>
        <v>#DIV/0!</v>
      </c>
      <c r="Z150" s="44" t="e">
        <f t="shared" si="18"/>
        <v>#DIV/0!</v>
      </c>
      <c r="AA150" s="44">
        <f t="shared" si="19"/>
        <v>0</v>
      </c>
      <c r="AB150" s="44">
        <v>0</v>
      </c>
      <c r="AC150" s="44">
        <v>0</v>
      </c>
      <c r="AD150" s="44">
        <v>0</v>
      </c>
      <c r="AE150" s="44"/>
      <c r="AF150" s="44" t="e">
        <f t="shared" si="20"/>
        <v>#DIV/0!</v>
      </c>
      <c r="AG150" s="44"/>
      <c r="AH150" s="44" t="e">
        <f t="shared" si="21"/>
        <v>#DIV/0!</v>
      </c>
      <c r="AI150" s="44" t="e">
        <f t="shared" si="22"/>
        <v>#DIV/0!</v>
      </c>
      <c r="AJ150" s="44" t="e">
        <f t="shared" si="23"/>
        <v>#DIV/0!</v>
      </c>
      <c r="AK150" s="43"/>
      <c r="AL150" s="40"/>
      <c r="AM150" s="40"/>
      <c r="AN150" s="40"/>
      <c r="AO150" s="40"/>
      <c r="AP150" s="40"/>
      <c r="AQ150" s="49"/>
      <c r="AR150" s="41"/>
      <c r="AS150" s="41">
        <v>10</v>
      </c>
      <c r="AT150" s="34">
        <f>(J150*10)/100</f>
        <v>0</v>
      </c>
      <c r="AU150" s="43"/>
      <c r="AV150" s="44">
        <v>0</v>
      </c>
      <c r="AW150" s="46">
        <f t="shared" si="24"/>
        <v>0</v>
      </c>
      <c r="AX150" s="46">
        <f>O150</f>
        <v>0</v>
      </c>
      <c r="AY150" s="43"/>
    </row>
    <row r="151" spans="1:51" ht="15.75" customHeight="1" x14ac:dyDescent="0.25">
      <c r="A151" s="47"/>
      <c r="B151" s="40"/>
      <c r="C151" s="41"/>
      <c r="D151" s="39"/>
      <c r="E151" s="43"/>
      <c r="F151" s="40"/>
      <c r="G151" s="41"/>
      <c r="H151" s="43"/>
      <c r="I151" s="43"/>
      <c r="J151" s="44">
        <v>0</v>
      </c>
      <c r="K151" s="44">
        <v>0</v>
      </c>
      <c r="L151" s="55">
        <v>0</v>
      </c>
      <c r="M151" s="55">
        <v>0</v>
      </c>
      <c r="N151" s="44">
        <v>0</v>
      </c>
      <c r="O151" s="34">
        <f t="shared" si="17"/>
        <v>0</v>
      </c>
      <c r="P151" s="34">
        <f t="shared" si="17"/>
        <v>0</v>
      </c>
      <c r="Q151" s="43"/>
      <c r="R151" s="43"/>
      <c r="S151" s="43"/>
      <c r="T151" s="43"/>
      <c r="U151" s="48"/>
      <c r="V151" s="41"/>
      <c r="W151" s="41"/>
      <c r="X151" s="50"/>
      <c r="Y151" s="34" t="e">
        <f>P151/AA151</f>
        <v>#DIV/0!</v>
      </c>
      <c r="Z151" s="44" t="e">
        <f t="shared" si="18"/>
        <v>#DIV/0!</v>
      </c>
      <c r="AA151" s="44">
        <f t="shared" si="19"/>
        <v>0</v>
      </c>
      <c r="AB151" s="44">
        <v>0</v>
      </c>
      <c r="AC151" s="44">
        <v>0</v>
      </c>
      <c r="AD151" s="44">
        <v>0</v>
      </c>
      <c r="AE151" s="44"/>
      <c r="AF151" s="44" t="e">
        <f t="shared" si="20"/>
        <v>#DIV/0!</v>
      </c>
      <c r="AG151" s="44"/>
      <c r="AH151" s="44" t="e">
        <f t="shared" si="21"/>
        <v>#DIV/0!</v>
      </c>
      <c r="AI151" s="44" t="e">
        <f t="shared" si="22"/>
        <v>#DIV/0!</v>
      </c>
      <c r="AJ151" s="44" t="e">
        <f t="shared" si="23"/>
        <v>#DIV/0!</v>
      </c>
      <c r="AK151" s="43"/>
      <c r="AL151" s="40"/>
      <c r="AM151" s="40"/>
      <c r="AN151" s="40"/>
      <c r="AO151" s="40"/>
      <c r="AP151" s="40"/>
      <c r="AQ151" s="49"/>
      <c r="AR151" s="41"/>
      <c r="AS151" s="41">
        <v>10</v>
      </c>
      <c r="AT151" s="34">
        <f>(J151*10)/100</f>
        <v>0</v>
      </c>
      <c r="AU151" s="43"/>
      <c r="AV151" s="44">
        <v>0</v>
      </c>
      <c r="AW151" s="46">
        <f t="shared" si="24"/>
        <v>0</v>
      </c>
      <c r="AX151" s="46">
        <f>O151</f>
        <v>0</v>
      </c>
      <c r="AY151" s="43"/>
    </row>
    <row r="152" spans="1:51" ht="15.75" customHeight="1" x14ac:dyDescent="0.25">
      <c r="A152" s="47"/>
      <c r="B152" s="40"/>
      <c r="C152" s="41"/>
      <c r="D152" s="39"/>
      <c r="E152" s="43"/>
      <c r="F152" s="40"/>
      <c r="G152" s="41"/>
      <c r="H152" s="43"/>
      <c r="I152" s="43"/>
      <c r="J152" s="44">
        <v>0</v>
      </c>
      <c r="K152" s="44">
        <v>0</v>
      </c>
      <c r="L152" s="55">
        <v>0</v>
      </c>
      <c r="M152" s="55">
        <v>0</v>
      </c>
      <c r="N152" s="44">
        <v>0</v>
      </c>
      <c r="O152" s="34">
        <f t="shared" si="17"/>
        <v>0</v>
      </c>
      <c r="P152" s="34">
        <f t="shared" si="17"/>
        <v>0</v>
      </c>
      <c r="Q152" s="43"/>
      <c r="R152" s="43"/>
      <c r="S152" s="43"/>
      <c r="T152" s="43"/>
      <c r="U152" s="48"/>
      <c r="V152" s="41"/>
      <c r="W152" s="41"/>
      <c r="X152" s="50"/>
      <c r="Y152" s="34" t="e">
        <f>P152/AA152</f>
        <v>#DIV/0!</v>
      </c>
      <c r="Z152" s="44" t="e">
        <f t="shared" si="18"/>
        <v>#DIV/0!</v>
      </c>
      <c r="AA152" s="44">
        <f t="shared" si="19"/>
        <v>0</v>
      </c>
      <c r="AB152" s="44">
        <v>0</v>
      </c>
      <c r="AC152" s="44">
        <v>0</v>
      </c>
      <c r="AD152" s="44">
        <v>0</v>
      </c>
      <c r="AE152" s="44"/>
      <c r="AF152" s="44" t="e">
        <f t="shared" si="20"/>
        <v>#DIV/0!</v>
      </c>
      <c r="AG152" s="44"/>
      <c r="AH152" s="44" t="e">
        <f t="shared" si="21"/>
        <v>#DIV/0!</v>
      </c>
      <c r="AI152" s="44" t="e">
        <f t="shared" si="22"/>
        <v>#DIV/0!</v>
      </c>
      <c r="AJ152" s="44" t="e">
        <f t="shared" si="23"/>
        <v>#DIV/0!</v>
      </c>
      <c r="AK152" s="43"/>
      <c r="AL152" s="40"/>
      <c r="AM152" s="40"/>
      <c r="AN152" s="40"/>
      <c r="AO152" s="40"/>
      <c r="AP152" s="40"/>
      <c r="AQ152" s="49"/>
      <c r="AR152" s="41"/>
      <c r="AS152" s="41">
        <v>10</v>
      </c>
      <c r="AT152" s="34">
        <f>(J152*10)/100</f>
        <v>0</v>
      </c>
      <c r="AU152" s="43"/>
      <c r="AV152" s="44">
        <v>0</v>
      </c>
      <c r="AW152" s="46">
        <f t="shared" si="24"/>
        <v>0</v>
      </c>
      <c r="AX152" s="46">
        <f>O152</f>
        <v>0</v>
      </c>
      <c r="AY152" s="43"/>
    </row>
    <row r="153" spans="1:51" ht="15.75" customHeight="1" x14ac:dyDescent="0.25">
      <c r="A153" s="47"/>
      <c r="B153" s="40"/>
      <c r="C153" s="41"/>
      <c r="D153" s="39"/>
      <c r="E153" s="43"/>
      <c r="F153" s="40"/>
      <c r="G153" s="41"/>
      <c r="H153" s="43"/>
      <c r="I153" s="43"/>
      <c r="J153" s="44">
        <v>0</v>
      </c>
      <c r="K153" s="44">
        <v>0</v>
      </c>
      <c r="L153" s="55">
        <v>0</v>
      </c>
      <c r="M153" s="55">
        <v>0</v>
      </c>
      <c r="N153" s="44">
        <v>0</v>
      </c>
      <c r="O153" s="34">
        <f t="shared" si="17"/>
        <v>0</v>
      </c>
      <c r="P153" s="34">
        <f t="shared" si="17"/>
        <v>0</v>
      </c>
      <c r="Q153" s="43"/>
      <c r="R153" s="43"/>
      <c r="S153" s="43"/>
      <c r="T153" s="43"/>
      <c r="U153" s="48"/>
      <c r="V153" s="41"/>
      <c r="W153" s="41"/>
      <c r="X153" s="50"/>
      <c r="Y153" s="34" t="e">
        <f>P153/AA153</f>
        <v>#DIV/0!</v>
      </c>
      <c r="Z153" s="44" t="e">
        <f t="shared" si="18"/>
        <v>#DIV/0!</v>
      </c>
      <c r="AA153" s="44">
        <f t="shared" si="19"/>
        <v>0</v>
      </c>
      <c r="AB153" s="44">
        <v>0</v>
      </c>
      <c r="AC153" s="44">
        <v>0</v>
      </c>
      <c r="AD153" s="44">
        <v>0</v>
      </c>
      <c r="AE153" s="44"/>
      <c r="AF153" s="44" t="e">
        <f t="shared" si="20"/>
        <v>#DIV/0!</v>
      </c>
      <c r="AG153" s="44"/>
      <c r="AH153" s="44" t="e">
        <f t="shared" si="21"/>
        <v>#DIV/0!</v>
      </c>
      <c r="AI153" s="44" t="e">
        <f t="shared" si="22"/>
        <v>#DIV/0!</v>
      </c>
      <c r="AJ153" s="44" t="e">
        <f t="shared" si="23"/>
        <v>#DIV/0!</v>
      </c>
      <c r="AK153" s="43"/>
      <c r="AL153" s="40"/>
      <c r="AM153" s="40"/>
      <c r="AN153" s="40"/>
      <c r="AO153" s="40"/>
      <c r="AP153" s="40"/>
      <c r="AQ153" s="49"/>
      <c r="AR153" s="41"/>
      <c r="AS153" s="41">
        <v>10</v>
      </c>
      <c r="AT153" s="34">
        <f>(J153*10)/100</f>
        <v>0</v>
      </c>
      <c r="AU153" s="43"/>
      <c r="AV153" s="44">
        <v>0</v>
      </c>
      <c r="AW153" s="46">
        <f t="shared" si="24"/>
        <v>0</v>
      </c>
      <c r="AX153" s="46">
        <f>O153</f>
        <v>0</v>
      </c>
      <c r="AY153" s="43"/>
    </row>
    <row r="154" spans="1:51" ht="15.75" customHeight="1" x14ac:dyDescent="0.25">
      <c r="A154" s="47"/>
      <c r="B154" s="40"/>
      <c r="C154" s="41"/>
      <c r="D154" s="39"/>
      <c r="E154" s="43"/>
      <c r="F154" s="40"/>
      <c r="G154" s="41"/>
      <c r="H154" s="43"/>
      <c r="I154" s="43"/>
      <c r="J154" s="44">
        <v>0</v>
      </c>
      <c r="K154" s="44">
        <v>0</v>
      </c>
      <c r="L154" s="55">
        <v>0</v>
      </c>
      <c r="M154" s="55">
        <v>0</v>
      </c>
      <c r="N154" s="44">
        <v>0</v>
      </c>
      <c r="O154" s="34">
        <f t="shared" si="17"/>
        <v>0</v>
      </c>
      <c r="P154" s="34">
        <f t="shared" si="17"/>
        <v>0</v>
      </c>
      <c r="Q154" s="43"/>
      <c r="R154" s="43"/>
      <c r="S154" s="43"/>
      <c r="T154" s="43"/>
      <c r="U154" s="48"/>
      <c r="V154" s="41"/>
      <c r="W154" s="41"/>
      <c r="X154" s="50"/>
      <c r="Y154" s="34" t="e">
        <f>P154/AA154</f>
        <v>#DIV/0!</v>
      </c>
      <c r="Z154" s="44" t="e">
        <f t="shared" si="18"/>
        <v>#DIV/0!</v>
      </c>
      <c r="AA154" s="44">
        <f t="shared" si="19"/>
        <v>0</v>
      </c>
      <c r="AB154" s="44">
        <v>0</v>
      </c>
      <c r="AC154" s="44">
        <v>0</v>
      </c>
      <c r="AD154" s="44">
        <v>0</v>
      </c>
      <c r="AE154" s="44"/>
      <c r="AF154" s="44" t="e">
        <f t="shared" si="20"/>
        <v>#DIV/0!</v>
      </c>
      <c r="AG154" s="44"/>
      <c r="AH154" s="44" t="e">
        <f t="shared" si="21"/>
        <v>#DIV/0!</v>
      </c>
      <c r="AI154" s="44" t="e">
        <f t="shared" si="22"/>
        <v>#DIV/0!</v>
      </c>
      <c r="AJ154" s="44" t="e">
        <f t="shared" si="23"/>
        <v>#DIV/0!</v>
      </c>
      <c r="AK154" s="43"/>
      <c r="AL154" s="40"/>
      <c r="AM154" s="40"/>
      <c r="AN154" s="40"/>
      <c r="AO154" s="40"/>
      <c r="AP154" s="40"/>
      <c r="AQ154" s="49"/>
      <c r="AR154" s="41"/>
      <c r="AS154" s="41">
        <v>10</v>
      </c>
      <c r="AT154" s="34">
        <f>(J154*10)/100</f>
        <v>0</v>
      </c>
      <c r="AU154" s="43"/>
      <c r="AV154" s="44">
        <v>0</v>
      </c>
      <c r="AW154" s="46">
        <f t="shared" si="24"/>
        <v>0</v>
      </c>
      <c r="AX154" s="46">
        <f>O154</f>
        <v>0</v>
      </c>
      <c r="AY154" s="43"/>
    </row>
    <row r="155" spans="1:51" ht="15.75" customHeight="1" x14ac:dyDescent="0.25">
      <c r="A155" s="47"/>
      <c r="B155" s="40"/>
      <c r="C155" s="41"/>
      <c r="D155" s="39"/>
      <c r="E155" s="43"/>
      <c r="F155" s="40"/>
      <c r="G155" s="41"/>
      <c r="H155" s="43"/>
      <c r="I155" s="43"/>
      <c r="J155" s="44">
        <v>0</v>
      </c>
      <c r="K155" s="44">
        <v>0</v>
      </c>
      <c r="L155" s="55">
        <v>0</v>
      </c>
      <c r="M155" s="55">
        <v>0</v>
      </c>
      <c r="N155" s="44">
        <v>0</v>
      </c>
      <c r="O155" s="34">
        <f t="shared" si="17"/>
        <v>0</v>
      </c>
      <c r="P155" s="34">
        <f t="shared" si="17"/>
        <v>0</v>
      </c>
      <c r="Q155" s="43"/>
      <c r="R155" s="43"/>
      <c r="S155" s="43"/>
      <c r="T155" s="43"/>
      <c r="U155" s="48"/>
      <c r="V155" s="41"/>
      <c r="W155" s="41"/>
      <c r="X155" s="50"/>
      <c r="Y155" s="34" t="e">
        <f>P155/AA155</f>
        <v>#DIV/0!</v>
      </c>
      <c r="Z155" s="44" t="e">
        <f t="shared" si="18"/>
        <v>#DIV/0!</v>
      </c>
      <c r="AA155" s="44">
        <f t="shared" si="19"/>
        <v>0</v>
      </c>
      <c r="AB155" s="44">
        <v>0</v>
      </c>
      <c r="AC155" s="44">
        <v>0</v>
      </c>
      <c r="AD155" s="44">
        <v>0</v>
      </c>
      <c r="AE155" s="44"/>
      <c r="AF155" s="44" t="e">
        <f t="shared" si="20"/>
        <v>#DIV/0!</v>
      </c>
      <c r="AG155" s="44"/>
      <c r="AH155" s="44" t="e">
        <f t="shared" si="21"/>
        <v>#DIV/0!</v>
      </c>
      <c r="AI155" s="44" t="e">
        <f t="shared" si="22"/>
        <v>#DIV/0!</v>
      </c>
      <c r="AJ155" s="44" t="e">
        <f t="shared" si="23"/>
        <v>#DIV/0!</v>
      </c>
      <c r="AK155" s="43"/>
      <c r="AL155" s="40"/>
      <c r="AM155" s="40"/>
      <c r="AN155" s="40"/>
      <c r="AO155" s="40"/>
      <c r="AP155" s="40"/>
      <c r="AQ155" s="49"/>
      <c r="AR155" s="41"/>
      <c r="AS155" s="41">
        <v>10</v>
      </c>
      <c r="AT155" s="34">
        <f>(J155*10)/100</f>
        <v>0</v>
      </c>
      <c r="AU155" s="43"/>
      <c r="AV155" s="44">
        <v>0</v>
      </c>
      <c r="AW155" s="46">
        <f t="shared" si="24"/>
        <v>0</v>
      </c>
      <c r="AX155" s="46">
        <f>O155</f>
        <v>0</v>
      </c>
      <c r="AY155" s="43"/>
    </row>
    <row r="156" spans="1:51" ht="15.75" customHeight="1" x14ac:dyDescent="0.25">
      <c r="A156" s="47"/>
      <c r="B156" s="40"/>
      <c r="C156" s="41"/>
      <c r="D156" s="39"/>
      <c r="E156" s="43"/>
      <c r="F156" s="40"/>
      <c r="G156" s="41"/>
      <c r="H156" s="43"/>
      <c r="I156" s="43"/>
      <c r="J156" s="44">
        <v>0</v>
      </c>
      <c r="K156" s="44">
        <v>0</v>
      </c>
      <c r="L156" s="55">
        <v>0</v>
      </c>
      <c r="M156" s="55">
        <v>0</v>
      </c>
      <c r="N156" s="44">
        <v>0</v>
      </c>
      <c r="O156" s="34">
        <f t="shared" si="17"/>
        <v>0</v>
      </c>
      <c r="P156" s="34">
        <f t="shared" si="17"/>
        <v>0</v>
      </c>
      <c r="Q156" s="43"/>
      <c r="R156" s="43"/>
      <c r="S156" s="43"/>
      <c r="T156" s="43"/>
      <c r="U156" s="48"/>
      <c r="V156" s="41"/>
      <c r="W156" s="41"/>
      <c r="X156" s="50"/>
      <c r="Y156" s="34" t="e">
        <f>P156/AA156</f>
        <v>#DIV/0!</v>
      </c>
      <c r="Z156" s="44" t="e">
        <f t="shared" si="18"/>
        <v>#DIV/0!</v>
      </c>
      <c r="AA156" s="44">
        <f t="shared" si="19"/>
        <v>0</v>
      </c>
      <c r="AB156" s="44">
        <v>0</v>
      </c>
      <c r="AC156" s="44">
        <v>0</v>
      </c>
      <c r="AD156" s="44">
        <v>0</v>
      </c>
      <c r="AE156" s="44"/>
      <c r="AF156" s="44" t="e">
        <f t="shared" si="20"/>
        <v>#DIV/0!</v>
      </c>
      <c r="AG156" s="44"/>
      <c r="AH156" s="44" t="e">
        <f t="shared" si="21"/>
        <v>#DIV/0!</v>
      </c>
      <c r="AI156" s="44" t="e">
        <f t="shared" si="22"/>
        <v>#DIV/0!</v>
      </c>
      <c r="AJ156" s="44" t="e">
        <f t="shared" si="23"/>
        <v>#DIV/0!</v>
      </c>
      <c r="AK156" s="43"/>
      <c r="AL156" s="40"/>
      <c r="AM156" s="40"/>
      <c r="AN156" s="40"/>
      <c r="AO156" s="40"/>
      <c r="AP156" s="40"/>
      <c r="AQ156" s="49"/>
      <c r="AR156" s="41"/>
      <c r="AS156" s="41">
        <v>10</v>
      </c>
      <c r="AT156" s="34">
        <f>(J156*10)/100</f>
        <v>0</v>
      </c>
      <c r="AU156" s="43"/>
      <c r="AV156" s="44">
        <v>0</v>
      </c>
      <c r="AW156" s="46">
        <f t="shared" si="24"/>
        <v>0</v>
      </c>
      <c r="AX156" s="46">
        <f>O156</f>
        <v>0</v>
      </c>
      <c r="AY156" s="43"/>
    </row>
    <row r="157" spans="1:51" ht="15.75" customHeight="1" x14ac:dyDescent="0.25">
      <c r="A157" s="47"/>
      <c r="B157" s="40"/>
      <c r="C157" s="41"/>
      <c r="D157" s="39"/>
      <c r="E157" s="43"/>
      <c r="F157" s="40"/>
      <c r="G157" s="41"/>
      <c r="H157" s="43"/>
      <c r="I157" s="43"/>
      <c r="J157" s="44">
        <v>0</v>
      </c>
      <c r="K157" s="44">
        <v>0</v>
      </c>
      <c r="L157" s="55">
        <v>0</v>
      </c>
      <c r="M157" s="55">
        <v>0</v>
      </c>
      <c r="N157" s="44">
        <v>0</v>
      </c>
      <c r="O157" s="34">
        <f t="shared" si="17"/>
        <v>0</v>
      </c>
      <c r="P157" s="34">
        <f t="shared" si="17"/>
        <v>0</v>
      </c>
      <c r="Q157" s="43"/>
      <c r="R157" s="43"/>
      <c r="S157" s="43"/>
      <c r="T157" s="43"/>
      <c r="U157" s="48"/>
      <c r="V157" s="41"/>
      <c r="W157" s="41"/>
      <c r="X157" s="50"/>
      <c r="Y157" s="34" t="e">
        <f>P157/AA157</f>
        <v>#DIV/0!</v>
      </c>
      <c r="Z157" s="44" t="e">
        <f t="shared" si="18"/>
        <v>#DIV/0!</v>
      </c>
      <c r="AA157" s="44">
        <f t="shared" si="19"/>
        <v>0</v>
      </c>
      <c r="AB157" s="44">
        <v>0</v>
      </c>
      <c r="AC157" s="44">
        <v>0</v>
      </c>
      <c r="AD157" s="44">
        <v>0</v>
      </c>
      <c r="AE157" s="44"/>
      <c r="AF157" s="44" t="e">
        <f t="shared" si="20"/>
        <v>#DIV/0!</v>
      </c>
      <c r="AG157" s="44"/>
      <c r="AH157" s="44" t="e">
        <f t="shared" si="21"/>
        <v>#DIV/0!</v>
      </c>
      <c r="AI157" s="44" t="e">
        <f t="shared" si="22"/>
        <v>#DIV/0!</v>
      </c>
      <c r="AJ157" s="44" t="e">
        <f t="shared" si="23"/>
        <v>#DIV/0!</v>
      </c>
      <c r="AK157" s="43"/>
      <c r="AL157" s="40"/>
      <c r="AM157" s="40"/>
      <c r="AN157" s="40"/>
      <c r="AO157" s="40"/>
      <c r="AP157" s="40"/>
      <c r="AQ157" s="49"/>
      <c r="AR157" s="41"/>
      <c r="AS157" s="41">
        <v>10</v>
      </c>
      <c r="AT157" s="34">
        <f>(J157*10)/100</f>
        <v>0</v>
      </c>
      <c r="AU157" s="43"/>
      <c r="AV157" s="44">
        <v>0</v>
      </c>
      <c r="AW157" s="46">
        <f t="shared" si="24"/>
        <v>0</v>
      </c>
      <c r="AX157" s="46">
        <f>O157</f>
        <v>0</v>
      </c>
      <c r="AY157" s="43"/>
    </row>
    <row r="158" spans="1:51" ht="15.75" customHeight="1" x14ac:dyDescent="0.25">
      <c r="A158" s="47"/>
      <c r="B158" s="40"/>
      <c r="C158" s="41"/>
      <c r="D158" s="39"/>
      <c r="E158" s="43"/>
      <c r="F158" s="40"/>
      <c r="G158" s="41"/>
      <c r="H158" s="43"/>
      <c r="I158" s="43"/>
      <c r="J158" s="44">
        <v>0</v>
      </c>
      <c r="K158" s="44">
        <v>0</v>
      </c>
      <c r="L158" s="55">
        <v>0</v>
      </c>
      <c r="M158" s="55">
        <v>0</v>
      </c>
      <c r="N158" s="44">
        <v>0</v>
      </c>
      <c r="O158" s="34">
        <f t="shared" si="17"/>
        <v>0</v>
      </c>
      <c r="P158" s="34">
        <f t="shared" si="17"/>
        <v>0</v>
      </c>
      <c r="Q158" s="43"/>
      <c r="R158" s="43"/>
      <c r="S158" s="43"/>
      <c r="T158" s="43"/>
      <c r="U158" s="48"/>
      <c r="V158" s="41"/>
      <c r="W158" s="41"/>
      <c r="X158" s="50"/>
      <c r="Y158" s="34" t="e">
        <f>P158/AA158</f>
        <v>#DIV/0!</v>
      </c>
      <c r="Z158" s="44" t="e">
        <f t="shared" si="18"/>
        <v>#DIV/0!</v>
      </c>
      <c r="AA158" s="44">
        <f t="shared" si="19"/>
        <v>0</v>
      </c>
      <c r="AB158" s="44">
        <v>0</v>
      </c>
      <c r="AC158" s="44">
        <v>0</v>
      </c>
      <c r="AD158" s="44">
        <v>0</v>
      </c>
      <c r="AE158" s="44"/>
      <c r="AF158" s="44" t="e">
        <f t="shared" si="20"/>
        <v>#DIV/0!</v>
      </c>
      <c r="AG158" s="44"/>
      <c r="AH158" s="44" t="e">
        <f t="shared" si="21"/>
        <v>#DIV/0!</v>
      </c>
      <c r="AI158" s="44" t="e">
        <f t="shared" si="22"/>
        <v>#DIV/0!</v>
      </c>
      <c r="AJ158" s="44" t="e">
        <f t="shared" si="23"/>
        <v>#DIV/0!</v>
      </c>
      <c r="AK158" s="43"/>
      <c r="AL158" s="40"/>
      <c r="AM158" s="40"/>
      <c r="AN158" s="40"/>
      <c r="AO158" s="40"/>
      <c r="AP158" s="40"/>
      <c r="AQ158" s="49"/>
      <c r="AR158" s="41"/>
      <c r="AS158" s="41">
        <v>10</v>
      </c>
      <c r="AT158" s="34">
        <f>(J158*10)/100</f>
        <v>0</v>
      </c>
      <c r="AU158" s="43"/>
      <c r="AV158" s="44">
        <v>0</v>
      </c>
      <c r="AW158" s="46">
        <f t="shared" si="24"/>
        <v>0</v>
      </c>
      <c r="AX158" s="46">
        <f>O158</f>
        <v>0</v>
      </c>
      <c r="AY158" s="43"/>
    </row>
    <row r="159" spans="1:51" ht="15.75" customHeight="1" x14ac:dyDescent="0.25">
      <c r="A159" s="47"/>
      <c r="B159" s="40"/>
      <c r="C159" s="41"/>
      <c r="D159" s="39"/>
      <c r="E159" s="43"/>
      <c r="F159" s="40"/>
      <c r="G159" s="41"/>
      <c r="H159" s="43"/>
      <c r="I159" s="43"/>
      <c r="J159" s="44">
        <v>0</v>
      </c>
      <c r="K159" s="44">
        <v>0</v>
      </c>
      <c r="L159" s="55">
        <v>0</v>
      </c>
      <c r="M159" s="55">
        <v>0</v>
      </c>
      <c r="N159" s="44">
        <v>0</v>
      </c>
      <c r="O159" s="34">
        <f t="shared" si="17"/>
        <v>0</v>
      </c>
      <c r="P159" s="34">
        <f t="shared" si="17"/>
        <v>0</v>
      </c>
      <c r="Q159" s="43"/>
      <c r="R159" s="43"/>
      <c r="S159" s="43"/>
      <c r="T159" s="43"/>
      <c r="U159" s="48"/>
      <c r="V159" s="41"/>
      <c r="W159" s="41"/>
      <c r="X159" s="50"/>
      <c r="Y159" s="34" t="e">
        <f>P159/AA159</f>
        <v>#DIV/0!</v>
      </c>
      <c r="Z159" s="44" t="e">
        <f t="shared" si="18"/>
        <v>#DIV/0!</v>
      </c>
      <c r="AA159" s="44">
        <f t="shared" si="19"/>
        <v>0</v>
      </c>
      <c r="AB159" s="44">
        <v>0</v>
      </c>
      <c r="AC159" s="44">
        <v>0</v>
      </c>
      <c r="AD159" s="44">
        <v>0</v>
      </c>
      <c r="AE159" s="44"/>
      <c r="AF159" s="44" t="e">
        <f t="shared" si="20"/>
        <v>#DIV/0!</v>
      </c>
      <c r="AG159" s="44"/>
      <c r="AH159" s="44" t="e">
        <f t="shared" si="21"/>
        <v>#DIV/0!</v>
      </c>
      <c r="AI159" s="44" t="e">
        <f t="shared" si="22"/>
        <v>#DIV/0!</v>
      </c>
      <c r="AJ159" s="44" t="e">
        <f t="shared" si="23"/>
        <v>#DIV/0!</v>
      </c>
      <c r="AK159" s="43"/>
      <c r="AL159" s="40"/>
      <c r="AM159" s="40"/>
      <c r="AN159" s="40"/>
      <c r="AO159" s="40"/>
      <c r="AP159" s="40"/>
      <c r="AQ159" s="49"/>
      <c r="AR159" s="41"/>
      <c r="AS159" s="41">
        <v>10</v>
      </c>
      <c r="AT159" s="34">
        <f>(J159*10)/100</f>
        <v>0</v>
      </c>
      <c r="AU159" s="43"/>
      <c r="AV159" s="44">
        <v>0</v>
      </c>
      <c r="AW159" s="46">
        <f t="shared" si="24"/>
        <v>0</v>
      </c>
      <c r="AX159" s="46">
        <f>O159</f>
        <v>0</v>
      </c>
      <c r="AY159" s="43"/>
    </row>
    <row r="160" spans="1:51" ht="15.75" customHeight="1" x14ac:dyDescent="0.25">
      <c r="A160" s="47"/>
      <c r="B160" s="40"/>
      <c r="C160" s="41"/>
      <c r="D160" s="39"/>
      <c r="E160" s="43"/>
      <c r="F160" s="40"/>
      <c r="G160" s="41"/>
      <c r="H160" s="43"/>
      <c r="I160" s="43"/>
      <c r="J160" s="44">
        <v>0</v>
      </c>
      <c r="K160" s="44">
        <v>0</v>
      </c>
      <c r="L160" s="55">
        <v>0</v>
      </c>
      <c r="M160" s="55">
        <v>0</v>
      </c>
      <c r="N160" s="44">
        <v>0</v>
      </c>
      <c r="O160" s="34">
        <f t="shared" si="17"/>
        <v>0</v>
      </c>
      <c r="P160" s="34">
        <f t="shared" si="17"/>
        <v>0</v>
      </c>
      <c r="Q160" s="43"/>
      <c r="R160" s="43"/>
      <c r="S160" s="43"/>
      <c r="T160" s="43"/>
      <c r="U160" s="48"/>
      <c r="V160" s="41"/>
      <c r="W160" s="41"/>
      <c r="X160" s="50"/>
      <c r="Y160" s="34" t="e">
        <f>P160/AA160</f>
        <v>#DIV/0!</v>
      </c>
      <c r="Z160" s="44" t="e">
        <f t="shared" si="18"/>
        <v>#DIV/0!</v>
      </c>
      <c r="AA160" s="44">
        <f t="shared" si="19"/>
        <v>0</v>
      </c>
      <c r="AB160" s="44">
        <v>0</v>
      </c>
      <c r="AC160" s="44">
        <v>0</v>
      </c>
      <c r="AD160" s="44">
        <v>0</v>
      </c>
      <c r="AE160" s="44"/>
      <c r="AF160" s="44" t="e">
        <f t="shared" si="20"/>
        <v>#DIV/0!</v>
      </c>
      <c r="AG160" s="44"/>
      <c r="AH160" s="44" t="e">
        <f t="shared" si="21"/>
        <v>#DIV/0!</v>
      </c>
      <c r="AI160" s="44" t="e">
        <f t="shared" si="22"/>
        <v>#DIV/0!</v>
      </c>
      <c r="AJ160" s="44" t="e">
        <f t="shared" si="23"/>
        <v>#DIV/0!</v>
      </c>
      <c r="AK160" s="43"/>
      <c r="AL160" s="40"/>
      <c r="AM160" s="40"/>
      <c r="AN160" s="40"/>
      <c r="AO160" s="40"/>
      <c r="AP160" s="40"/>
      <c r="AQ160" s="49"/>
      <c r="AR160" s="41"/>
      <c r="AS160" s="41">
        <v>10</v>
      </c>
      <c r="AT160" s="34">
        <f>(J160*10)/100</f>
        <v>0</v>
      </c>
      <c r="AU160" s="43"/>
      <c r="AV160" s="44">
        <v>0</v>
      </c>
      <c r="AW160" s="46">
        <f t="shared" si="24"/>
        <v>0</v>
      </c>
      <c r="AX160" s="46">
        <f>O160</f>
        <v>0</v>
      </c>
      <c r="AY160" s="43"/>
    </row>
    <row r="161" spans="1:51" ht="15.75" customHeight="1" x14ac:dyDescent="0.25">
      <c r="A161" s="47"/>
      <c r="B161" s="40"/>
      <c r="C161" s="41"/>
      <c r="D161" s="39"/>
      <c r="E161" s="43"/>
      <c r="F161" s="40"/>
      <c r="G161" s="41"/>
      <c r="H161" s="43"/>
      <c r="I161" s="43"/>
      <c r="J161" s="44">
        <v>0</v>
      </c>
      <c r="K161" s="44">
        <v>0</v>
      </c>
      <c r="L161" s="55">
        <v>0</v>
      </c>
      <c r="M161" s="55">
        <v>0</v>
      </c>
      <c r="N161" s="44">
        <v>0</v>
      </c>
      <c r="O161" s="34">
        <f t="shared" si="17"/>
        <v>0</v>
      </c>
      <c r="P161" s="34">
        <f t="shared" si="17"/>
        <v>0</v>
      </c>
      <c r="Q161" s="43"/>
      <c r="R161" s="43"/>
      <c r="S161" s="43"/>
      <c r="T161" s="43"/>
      <c r="U161" s="48"/>
      <c r="V161" s="41"/>
      <c r="W161" s="41"/>
      <c r="X161" s="50"/>
      <c r="Y161" s="34" t="e">
        <f>P161/AA161</f>
        <v>#DIV/0!</v>
      </c>
      <c r="Z161" s="44" t="e">
        <f t="shared" si="18"/>
        <v>#DIV/0!</v>
      </c>
      <c r="AA161" s="44">
        <f t="shared" si="19"/>
        <v>0</v>
      </c>
      <c r="AB161" s="44">
        <v>0</v>
      </c>
      <c r="AC161" s="44">
        <v>0</v>
      </c>
      <c r="AD161" s="44">
        <v>0</v>
      </c>
      <c r="AE161" s="44"/>
      <c r="AF161" s="44" t="e">
        <f t="shared" si="20"/>
        <v>#DIV/0!</v>
      </c>
      <c r="AG161" s="44"/>
      <c r="AH161" s="44" t="e">
        <f t="shared" si="21"/>
        <v>#DIV/0!</v>
      </c>
      <c r="AI161" s="44" t="e">
        <f t="shared" si="22"/>
        <v>#DIV/0!</v>
      </c>
      <c r="AJ161" s="44" t="e">
        <f t="shared" si="23"/>
        <v>#DIV/0!</v>
      </c>
      <c r="AK161" s="43"/>
      <c r="AL161" s="40"/>
      <c r="AM161" s="40"/>
      <c r="AN161" s="40"/>
      <c r="AO161" s="40"/>
      <c r="AP161" s="40"/>
      <c r="AQ161" s="49"/>
      <c r="AR161" s="41"/>
      <c r="AS161" s="41">
        <v>10</v>
      </c>
      <c r="AT161" s="34">
        <f>(J161*10)/100</f>
        <v>0</v>
      </c>
      <c r="AU161" s="43"/>
      <c r="AV161" s="44">
        <v>0</v>
      </c>
      <c r="AW161" s="46">
        <f t="shared" si="24"/>
        <v>0</v>
      </c>
      <c r="AX161" s="46">
        <f>O161</f>
        <v>0</v>
      </c>
      <c r="AY161" s="43"/>
    </row>
    <row r="162" spans="1:51" ht="15.75" customHeight="1" x14ac:dyDescent="0.25">
      <c r="A162" s="47"/>
      <c r="B162" s="40"/>
      <c r="C162" s="41"/>
      <c r="D162" s="39"/>
      <c r="E162" s="43"/>
      <c r="F162" s="40"/>
      <c r="G162" s="41"/>
      <c r="H162" s="43"/>
      <c r="I162" s="43"/>
      <c r="J162" s="44">
        <v>0</v>
      </c>
      <c r="K162" s="44">
        <v>0</v>
      </c>
      <c r="L162" s="55">
        <v>0</v>
      </c>
      <c r="M162" s="55">
        <v>0</v>
      </c>
      <c r="N162" s="44">
        <v>0</v>
      </c>
      <c r="O162" s="34">
        <f t="shared" si="17"/>
        <v>0</v>
      </c>
      <c r="P162" s="34">
        <f t="shared" si="17"/>
        <v>0</v>
      </c>
      <c r="Q162" s="43"/>
      <c r="R162" s="43"/>
      <c r="S162" s="43"/>
      <c r="T162" s="43"/>
      <c r="U162" s="48"/>
      <c r="V162" s="41"/>
      <c r="W162" s="41"/>
      <c r="X162" s="50"/>
      <c r="Y162" s="34" t="e">
        <f>P162/AA162</f>
        <v>#DIV/0!</v>
      </c>
      <c r="Z162" s="44" t="e">
        <f t="shared" si="18"/>
        <v>#DIV/0!</v>
      </c>
      <c r="AA162" s="44">
        <f t="shared" si="19"/>
        <v>0</v>
      </c>
      <c r="AB162" s="44">
        <v>0</v>
      </c>
      <c r="AC162" s="44">
        <v>0</v>
      </c>
      <c r="AD162" s="44">
        <v>0</v>
      </c>
      <c r="AE162" s="44"/>
      <c r="AF162" s="44" t="e">
        <f t="shared" si="20"/>
        <v>#DIV/0!</v>
      </c>
      <c r="AG162" s="44"/>
      <c r="AH162" s="44" t="e">
        <f t="shared" si="21"/>
        <v>#DIV/0!</v>
      </c>
      <c r="AI162" s="44" t="e">
        <f t="shared" si="22"/>
        <v>#DIV/0!</v>
      </c>
      <c r="AJ162" s="44" t="e">
        <f t="shared" si="23"/>
        <v>#DIV/0!</v>
      </c>
      <c r="AK162" s="43"/>
      <c r="AL162" s="40"/>
      <c r="AM162" s="40"/>
      <c r="AN162" s="40"/>
      <c r="AO162" s="40"/>
      <c r="AP162" s="40"/>
      <c r="AQ162" s="49"/>
      <c r="AR162" s="41"/>
      <c r="AS162" s="41">
        <v>10</v>
      </c>
      <c r="AT162" s="34">
        <f>(J162*10)/100</f>
        <v>0</v>
      </c>
      <c r="AU162" s="43"/>
      <c r="AV162" s="44">
        <v>0</v>
      </c>
      <c r="AW162" s="46">
        <f t="shared" si="24"/>
        <v>0</v>
      </c>
      <c r="AX162" s="46">
        <f>O162</f>
        <v>0</v>
      </c>
      <c r="AY162" s="43"/>
    </row>
    <row r="163" spans="1:51" ht="15.75" customHeight="1" x14ac:dyDescent="0.25">
      <c r="A163" s="47"/>
      <c r="B163" s="40"/>
      <c r="C163" s="41"/>
      <c r="D163" s="39"/>
      <c r="E163" s="43"/>
      <c r="F163" s="40"/>
      <c r="G163" s="41"/>
      <c r="H163" s="43"/>
      <c r="I163" s="43"/>
      <c r="J163" s="44">
        <v>0</v>
      </c>
      <c r="K163" s="44">
        <v>0</v>
      </c>
      <c r="L163" s="55">
        <v>0</v>
      </c>
      <c r="M163" s="55">
        <v>0</v>
      </c>
      <c r="N163" s="44">
        <v>0</v>
      </c>
      <c r="O163" s="34">
        <f t="shared" si="17"/>
        <v>0</v>
      </c>
      <c r="P163" s="34">
        <f t="shared" si="17"/>
        <v>0</v>
      </c>
      <c r="Q163" s="43"/>
      <c r="R163" s="43"/>
      <c r="S163" s="43"/>
      <c r="T163" s="43"/>
      <c r="U163" s="48"/>
      <c r="V163" s="41"/>
      <c r="W163" s="41"/>
      <c r="X163" s="50"/>
      <c r="Y163" s="34" t="e">
        <f>P163/AA163</f>
        <v>#DIV/0!</v>
      </c>
      <c r="Z163" s="44" t="e">
        <f t="shared" si="18"/>
        <v>#DIV/0!</v>
      </c>
      <c r="AA163" s="44">
        <f t="shared" si="19"/>
        <v>0</v>
      </c>
      <c r="AB163" s="44">
        <v>0</v>
      </c>
      <c r="AC163" s="44">
        <v>0</v>
      </c>
      <c r="AD163" s="44">
        <v>0</v>
      </c>
      <c r="AE163" s="44"/>
      <c r="AF163" s="44" t="e">
        <f t="shared" si="20"/>
        <v>#DIV/0!</v>
      </c>
      <c r="AG163" s="44"/>
      <c r="AH163" s="44" t="e">
        <f t="shared" si="21"/>
        <v>#DIV/0!</v>
      </c>
      <c r="AI163" s="44" t="e">
        <f t="shared" si="22"/>
        <v>#DIV/0!</v>
      </c>
      <c r="AJ163" s="44" t="e">
        <f t="shared" si="23"/>
        <v>#DIV/0!</v>
      </c>
      <c r="AK163" s="43"/>
      <c r="AL163" s="40"/>
      <c r="AM163" s="40"/>
      <c r="AN163" s="40"/>
      <c r="AO163" s="40"/>
      <c r="AP163" s="40"/>
      <c r="AQ163" s="49"/>
      <c r="AR163" s="41"/>
      <c r="AS163" s="41">
        <v>10</v>
      </c>
      <c r="AT163" s="34">
        <f>(J163*10)/100</f>
        <v>0</v>
      </c>
      <c r="AU163" s="43"/>
      <c r="AV163" s="44">
        <v>0</v>
      </c>
      <c r="AW163" s="46">
        <f t="shared" si="24"/>
        <v>0</v>
      </c>
      <c r="AX163" s="46">
        <f>O163</f>
        <v>0</v>
      </c>
      <c r="AY163" s="43"/>
    </row>
    <row r="164" spans="1:51" ht="15.75" customHeight="1" x14ac:dyDescent="0.25">
      <c r="A164" s="47"/>
      <c r="B164" s="40"/>
      <c r="C164" s="41"/>
      <c r="D164" s="39"/>
      <c r="E164" s="43"/>
      <c r="F164" s="40"/>
      <c r="G164" s="41"/>
      <c r="H164" s="43"/>
      <c r="I164" s="43"/>
      <c r="J164" s="44">
        <v>0</v>
      </c>
      <c r="K164" s="44">
        <v>0</v>
      </c>
      <c r="L164" s="55">
        <v>0</v>
      </c>
      <c r="M164" s="55">
        <v>0</v>
      </c>
      <c r="N164" s="44">
        <v>0</v>
      </c>
      <c r="O164" s="34">
        <f t="shared" si="17"/>
        <v>0</v>
      </c>
      <c r="P164" s="34">
        <f t="shared" si="17"/>
        <v>0</v>
      </c>
      <c r="Q164" s="43"/>
      <c r="R164" s="43"/>
      <c r="S164" s="43"/>
      <c r="T164" s="43"/>
      <c r="U164" s="48"/>
      <c r="V164" s="41"/>
      <c r="W164" s="41"/>
      <c r="X164" s="50"/>
      <c r="Y164" s="34" t="e">
        <f>P164/AA164</f>
        <v>#DIV/0!</v>
      </c>
      <c r="Z164" s="44" t="e">
        <f t="shared" si="18"/>
        <v>#DIV/0!</v>
      </c>
      <c r="AA164" s="44">
        <f t="shared" si="19"/>
        <v>0</v>
      </c>
      <c r="AB164" s="44">
        <v>0</v>
      </c>
      <c r="AC164" s="44">
        <v>0</v>
      </c>
      <c r="AD164" s="44">
        <v>0</v>
      </c>
      <c r="AE164" s="44"/>
      <c r="AF164" s="44" t="e">
        <f t="shared" si="20"/>
        <v>#DIV/0!</v>
      </c>
      <c r="AG164" s="44"/>
      <c r="AH164" s="44" t="e">
        <f t="shared" si="21"/>
        <v>#DIV/0!</v>
      </c>
      <c r="AI164" s="44" t="e">
        <f t="shared" si="22"/>
        <v>#DIV/0!</v>
      </c>
      <c r="AJ164" s="44" t="e">
        <f t="shared" si="23"/>
        <v>#DIV/0!</v>
      </c>
      <c r="AK164" s="43"/>
      <c r="AL164" s="40"/>
      <c r="AM164" s="40"/>
      <c r="AN164" s="40"/>
      <c r="AO164" s="40"/>
      <c r="AP164" s="40"/>
      <c r="AQ164" s="49"/>
      <c r="AR164" s="41"/>
      <c r="AS164" s="41">
        <v>10</v>
      </c>
      <c r="AT164" s="34">
        <f>(J164*10)/100</f>
        <v>0</v>
      </c>
      <c r="AU164" s="43"/>
      <c r="AV164" s="44">
        <v>0</v>
      </c>
      <c r="AW164" s="46">
        <f t="shared" si="24"/>
        <v>0</v>
      </c>
      <c r="AX164" s="46">
        <f>O164</f>
        <v>0</v>
      </c>
      <c r="AY164" s="43"/>
    </row>
    <row r="165" spans="1:51" ht="15.75" customHeight="1" x14ac:dyDescent="0.25">
      <c r="A165" s="47"/>
      <c r="B165" s="40"/>
      <c r="C165" s="41"/>
      <c r="D165" s="39"/>
      <c r="E165" s="43"/>
      <c r="F165" s="40"/>
      <c r="G165" s="41"/>
      <c r="H165" s="43"/>
      <c r="I165" s="43"/>
      <c r="J165" s="44">
        <v>0</v>
      </c>
      <c r="K165" s="44">
        <v>0</v>
      </c>
      <c r="L165" s="55">
        <v>0</v>
      </c>
      <c r="M165" s="55">
        <v>0</v>
      </c>
      <c r="N165" s="44">
        <v>0</v>
      </c>
      <c r="O165" s="34">
        <f t="shared" si="17"/>
        <v>0</v>
      </c>
      <c r="P165" s="34">
        <f t="shared" si="17"/>
        <v>0</v>
      </c>
      <c r="Q165" s="43"/>
      <c r="R165" s="43"/>
      <c r="S165" s="43"/>
      <c r="T165" s="43"/>
      <c r="U165" s="48"/>
      <c r="V165" s="41"/>
      <c r="W165" s="41"/>
      <c r="X165" s="50"/>
      <c r="Y165" s="34" t="e">
        <f>P165/AA165</f>
        <v>#DIV/0!</v>
      </c>
      <c r="Z165" s="44" t="e">
        <f t="shared" si="18"/>
        <v>#DIV/0!</v>
      </c>
      <c r="AA165" s="44">
        <f t="shared" si="19"/>
        <v>0</v>
      </c>
      <c r="AB165" s="44">
        <v>0</v>
      </c>
      <c r="AC165" s="44">
        <v>0</v>
      </c>
      <c r="AD165" s="44">
        <v>0</v>
      </c>
      <c r="AE165" s="44"/>
      <c r="AF165" s="44" t="e">
        <f t="shared" si="20"/>
        <v>#DIV/0!</v>
      </c>
      <c r="AG165" s="44"/>
      <c r="AH165" s="44" t="e">
        <f t="shared" si="21"/>
        <v>#DIV/0!</v>
      </c>
      <c r="AI165" s="44" t="e">
        <f t="shared" si="22"/>
        <v>#DIV/0!</v>
      </c>
      <c r="AJ165" s="44" t="e">
        <f t="shared" si="23"/>
        <v>#DIV/0!</v>
      </c>
      <c r="AK165" s="43"/>
      <c r="AL165" s="40"/>
      <c r="AM165" s="40"/>
      <c r="AN165" s="40"/>
      <c r="AO165" s="40"/>
      <c r="AP165" s="40"/>
      <c r="AQ165" s="49"/>
      <c r="AR165" s="41"/>
      <c r="AS165" s="41">
        <v>10</v>
      </c>
      <c r="AT165" s="34">
        <f>(J165*10)/100</f>
        <v>0</v>
      </c>
      <c r="AU165" s="43"/>
      <c r="AV165" s="44">
        <v>0</v>
      </c>
      <c r="AW165" s="46">
        <f t="shared" si="24"/>
        <v>0</v>
      </c>
      <c r="AX165" s="46">
        <f>O165</f>
        <v>0</v>
      </c>
      <c r="AY165" s="43"/>
    </row>
    <row r="166" spans="1:51" ht="15.75" customHeight="1" x14ac:dyDescent="0.25">
      <c r="A166" s="47"/>
      <c r="B166" s="40"/>
      <c r="C166" s="41"/>
      <c r="D166" s="39"/>
      <c r="E166" s="43"/>
      <c r="F166" s="40"/>
      <c r="G166" s="41"/>
      <c r="H166" s="43"/>
      <c r="I166" s="43"/>
      <c r="J166" s="44">
        <v>0</v>
      </c>
      <c r="K166" s="44">
        <v>0</v>
      </c>
      <c r="L166" s="55">
        <v>0</v>
      </c>
      <c r="M166" s="55">
        <v>0</v>
      </c>
      <c r="N166" s="44">
        <v>0</v>
      </c>
      <c r="O166" s="34">
        <f t="shared" ref="O166:P229" si="25">N166</f>
        <v>0</v>
      </c>
      <c r="P166" s="34">
        <f t="shared" si="25"/>
        <v>0</v>
      </c>
      <c r="Q166" s="43"/>
      <c r="R166" s="43"/>
      <c r="S166" s="43"/>
      <c r="T166" s="43"/>
      <c r="U166" s="48"/>
      <c r="V166" s="41"/>
      <c r="W166" s="41"/>
      <c r="X166" s="50"/>
      <c r="Y166" s="34" t="e">
        <f>P166/AA166</f>
        <v>#DIV/0!</v>
      </c>
      <c r="Z166" s="44" t="e">
        <f t="shared" si="18"/>
        <v>#DIV/0!</v>
      </c>
      <c r="AA166" s="44">
        <f t="shared" si="19"/>
        <v>0</v>
      </c>
      <c r="AB166" s="44">
        <v>0</v>
      </c>
      <c r="AC166" s="44">
        <v>0</v>
      </c>
      <c r="AD166" s="44">
        <v>0</v>
      </c>
      <c r="AE166" s="44"/>
      <c r="AF166" s="44" t="e">
        <f t="shared" si="20"/>
        <v>#DIV/0!</v>
      </c>
      <c r="AG166" s="44"/>
      <c r="AH166" s="44" t="e">
        <f t="shared" si="21"/>
        <v>#DIV/0!</v>
      </c>
      <c r="AI166" s="44" t="e">
        <f t="shared" si="22"/>
        <v>#DIV/0!</v>
      </c>
      <c r="AJ166" s="44" t="e">
        <f t="shared" si="23"/>
        <v>#DIV/0!</v>
      </c>
      <c r="AK166" s="43"/>
      <c r="AL166" s="40"/>
      <c r="AM166" s="40"/>
      <c r="AN166" s="40"/>
      <c r="AO166" s="40"/>
      <c r="AP166" s="40"/>
      <c r="AQ166" s="49"/>
      <c r="AR166" s="41"/>
      <c r="AS166" s="41">
        <v>10</v>
      </c>
      <c r="AT166" s="34">
        <f>(J166*10)/100</f>
        <v>0</v>
      </c>
      <c r="AU166" s="43"/>
      <c r="AV166" s="44">
        <v>0</v>
      </c>
      <c r="AW166" s="46">
        <f t="shared" si="24"/>
        <v>0</v>
      </c>
      <c r="AX166" s="46">
        <f>O166</f>
        <v>0</v>
      </c>
      <c r="AY166" s="43"/>
    </row>
    <row r="167" spans="1:51" ht="15.75" customHeight="1" x14ac:dyDescent="0.25">
      <c r="A167" s="47"/>
      <c r="B167" s="40"/>
      <c r="C167" s="41"/>
      <c r="D167" s="39"/>
      <c r="E167" s="43"/>
      <c r="F167" s="40"/>
      <c r="G167" s="41"/>
      <c r="H167" s="43"/>
      <c r="I167" s="43"/>
      <c r="J167" s="44">
        <v>0</v>
      </c>
      <c r="K167" s="44">
        <v>0</v>
      </c>
      <c r="L167" s="55">
        <v>0</v>
      </c>
      <c r="M167" s="55">
        <v>0</v>
      </c>
      <c r="N167" s="44">
        <v>0</v>
      </c>
      <c r="O167" s="34">
        <f t="shared" si="25"/>
        <v>0</v>
      </c>
      <c r="P167" s="34">
        <f t="shared" si="25"/>
        <v>0</v>
      </c>
      <c r="Q167" s="43"/>
      <c r="R167" s="43"/>
      <c r="S167" s="43"/>
      <c r="T167" s="43"/>
      <c r="U167" s="48"/>
      <c r="V167" s="41"/>
      <c r="W167" s="41"/>
      <c r="X167" s="50"/>
      <c r="Y167" s="34" t="e">
        <f>P167/AA167</f>
        <v>#DIV/0!</v>
      </c>
      <c r="Z167" s="44" t="e">
        <f t="shared" si="18"/>
        <v>#DIV/0!</v>
      </c>
      <c r="AA167" s="44">
        <f t="shared" si="19"/>
        <v>0</v>
      </c>
      <c r="AB167" s="44">
        <v>0</v>
      </c>
      <c r="AC167" s="44">
        <v>0</v>
      </c>
      <c r="AD167" s="44">
        <v>0</v>
      </c>
      <c r="AE167" s="44"/>
      <c r="AF167" s="44" t="e">
        <f t="shared" si="20"/>
        <v>#DIV/0!</v>
      </c>
      <c r="AG167" s="44"/>
      <c r="AH167" s="44" t="e">
        <f t="shared" si="21"/>
        <v>#DIV/0!</v>
      </c>
      <c r="AI167" s="44" t="e">
        <f t="shared" si="22"/>
        <v>#DIV/0!</v>
      </c>
      <c r="AJ167" s="44" t="e">
        <f t="shared" si="23"/>
        <v>#DIV/0!</v>
      </c>
      <c r="AK167" s="43"/>
      <c r="AL167" s="40"/>
      <c r="AM167" s="40"/>
      <c r="AN167" s="40"/>
      <c r="AO167" s="40"/>
      <c r="AP167" s="40"/>
      <c r="AQ167" s="49"/>
      <c r="AR167" s="41"/>
      <c r="AS167" s="41">
        <v>10</v>
      </c>
      <c r="AT167" s="34">
        <f>(J167*10)/100</f>
        <v>0</v>
      </c>
      <c r="AU167" s="43"/>
      <c r="AV167" s="44">
        <v>0</v>
      </c>
      <c r="AW167" s="46">
        <f t="shared" si="24"/>
        <v>0</v>
      </c>
      <c r="AX167" s="46">
        <f>O167</f>
        <v>0</v>
      </c>
      <c r="AY167" s="43"/>
    </row>
    <row r="168" spans="1:51" ht="15.75" customHeight="1" x14ac:dyDescent="0.25">
      <c r="A168" s="47"/>
      <c r="B168" s="40"/>
      <c r="C168" s="41"/>
      <c r="D168" s="39"/>
      <c r="E168" s="43"/>
      <c r="F168" s="40"/>
      <c r="G168" s="41"/>
      <c r="H168" s="43"/>
      <c r="I168" s="43"/>
      <c r="J168" s="44">
        <v>0</v>
      </c>
      <c r="K168" s="44">
        <v>0</v>
      </c>
      <c r="L168" s="55">
        <v>0</v>
      </c>
      <c r="M168" s="55">
        <v>0</v>
      </c>
      <c r="N168" s="44">
        <v>0</v>
      </c>
      <c r="O168" s="34">
        <f t="shared" si="25"/>
        <v>0</v>
      </c>
      <c r="P168" s="34">
        <f t="shared" si="25"/>
        <v>0</v>
      </c>
      <c r="Q168" s="43"/>
      <c r="R168" s="43"/>
      <c r="S168" s="43"/>
      <c r="T168" s="43"/>
      <c r="U168" s="48"/>
      <c r="V168" s="41"/>
      <c r="W168" s="41"/>
      <c r="X168" s="50"/>
      <c r="Y168" s="34" t="e">
        <f>P168/AA168</f>
        <v>#DIV/0!</v>
      </c>
      <c r="Z168" s="44" t="e">
        <f t="shared" si="18"/>
        <v>#DIV/0!</v>
      </c>
      <c r="AA168" s="44">
        <f t="shared" si="19"/>
        <v>0</v>
      </c>
      <c r="AB168" s="44">
        <v>0</v>
      </c>
      <c r="AC168" s="44">
        <v>0</v>
      </c>
      <c r="AD168" s="44">
        <v>0</v>
      </c>
      <c r="AE168" s="44"/>
      <c r="AF168" s="44" t="e">
        <f t="shared" si="20"/>
        <v>#DIV/0!</v>
      </c>
      <c r="AG168" s="44"/>
      <c r="AH168" s="44" t="e">
        <f t="shared" si="21"/>
        <v>#DIV/0!</v>
      </c>
      <c r="AI168" s="44" t="e">
        <f t="shared" si="22"/>
        <v>#DIV/0!</v>
      </c>
      <c r="AJ168" s="44" t="e">
        <f t="shared" si="23"/>
        <v>#DIV/0!</v>
      </c>
      <c r="AK168" s="43"/>
      <c r="AL168" s="40"/>
      <c r="AM168" s="40"/>
      <c r="AN168" s="40"/>
      <c r="AO168" s="40"/>
      <c r="AP168" s="40"/>
      <c r="AQ168" s="49"/>
      <c r="AR168" s="41"/>
      <c r="AS168" s="41">
        <v>10</v>
      </c>
      <c r="AT168" s="34">
        <f>(J168*10)/100</f>
        <v>0</v>
      </c>
      <c r="AU168" s="43"/>
      <c r="AV168" s="44">
        <v>0</v>
      </c>
      <c r="AW168" s="46">
        <f t="shared" si="24"/>
        <v>0</v>
      </c>
      <c r="AX168" s="46">
        <f>O168</f>
        <v>0</v>
      </c>
      <c r="AY168" s="43"/>
    </row>
    <row r="169" spans="1:51" ht="15.75" customHeight="1" x14ac:dyDescent="0.25">
      <c r="A169" s="47"/>
      <c r="B169" s="40"/>
      <c r="C169" s="41"/>
      <c r="D169" s="39"/>
      <c r="E169" s="43"/>
      <c r="F169" s="40"/>
      <c r="G169" s="41"/>
      <c r="H169" s="43"/>
      <c r="I169" s="43"/>
      <c r="J169" s="44">
        <v>0</v>
      </c>
      <c r="K169" s="44">
        <v>0</v>
      </c>
      <c r="L169" s="55">
        <v>0</v>
      </c>
      <c r="M169" s="55">
        <v>0</v>
      </c>
      <c r="N169" s="44">
        <v>0</v>
      </c>
      <c r="O169" s="34">
        <f t="shared" si="25"/>
        <v>0</v>
      </c>
      <c r="P169" s="34">
        <f t="shared" si="25"/>
        <v>0</v>
      </c>
      <c r="Q169" s="43"/>
      <c r="R169" s="43"/>
      <c r="S169" s="43"/>
      <c r="T169" s="43"/>
      <c r="U169" s="48"/>
      <c r="V169" s="41"/>
      <c r="W169" s="41"/>
      <c r="X169" s="50"/>
      <c r="Y169" s="34" t="e">
        <f>P169/AA169</f>
        <v>#DIV/0!</v>
      </c>
      <c r="Z169" s="44" t="e">
        <f t="shared" si="18"/>
        <v>#DIV/0!</v>
      </c>
      <c r="AA169" s="44">
        <f t="shared" si="19"/>
        <v>0</v>
      </c>
      <c r="AB169" s="44">
        <v>0</v>
      </c>
      <c r="AC169" s="44">
        <v>0</v>
      </c>
      <c r="AD169" s="44">
        <v>0</v>
      </c>
      <c r="AE169" s="44"/>
      <c r="AF169" s="44" t="e">
        <f t="shared" si="20"/>
        <v>#DIV/0!</v>
      </c>
      <c r="AG169" s="44"/>
      <c r="AH169" s="44" t="e">
        <f t="shared" si="21"/>
        <v>#DIV/0!</v>
      </c>
      <c r="AI169" s="44" t="e">
        <f t="shared" si="22"/>
        <v>#DIV/0!</v>
      </c>
      <c r="AJ169" s="44" t="e">
        <f t="shared" si="23"/>
        <v>#DIV/0!</v>
      </c>
      <c r="AK169" s="43"/>
      <c r="AL169" s="40"/>
      <c r="AM169" s="40"/>
      <c r="AN169" s="40"/>
      <c r="AO169" s="40"/>
      <c r="AP169" s="40"/>
      <c r="AQ169" s="49"/>
      <c r="AR169" s="41"/>
      <c r="AS169" s="41">
        <v>10</v>
      </c>
      <c r="AT169" s="34">
        <f>(J169*10)/100</f>
        <v>0</v>
      </c>
      <c r="AU169" s="43"/>
      <c r="AV169" s="44">
        <v>0</v>
      </c>
      <c r="AW169" s="46">
        <f t="shared" si="24"/>
        <v>0</v>
      </c>
      <c r="AX169" s="46">
        <f>O169</f>
        <v>0</v>
      </c>
      <c r="AY169" s="43"/>
    </row>
    <row r="170" spans="1:51" ht="15.75" customHeight="1" x14ac:dyDescent="0.25">
      <c r="A170" s="47"/>
      <c r="B170" s="40"/>
      <c r="C170" s="41"/>
      <c r="D170" s="39"/>
      <c r="E170" s="43"/>
      <c r="F170" s="40"/>
      <c r="G170" s="41"/>
      <c r="H170" s="43"/>
      <c r="I170" s="43"/>
      <c r="J170" s="44">
        <v>0</v>
      </c>
      <c r="K170" s="44">
        <v>0</v>
      </c>
      <c r="L170" s="55">
        <v>0</v>
      </c>
      <c r="M170" s="55">
        <v>0</v>
      </c>
      <c r="N170" s="44">
        <v>0</v>
      </c>
      <c r="O170" s="34">
        <f t="shared" si="25"/>
        <v>0</v>
      </c>
      <c r="P170" s="34">
        <f t="shared" si="25"/>
        <v>0</v>
      </c>
      <c r="Q170" s="43"/>
      <c r="R170" s="43"/>
      <c r="S170" s="43"/>
      <c r="T170" s="43"/>
      <c r="U170" s="48"/>
      <c r="V170" s="41"/>
      <c r="W170" s="41"/>
      <c r="X170" s="50"/>
      <c r="Y170" s="34" t="e">
        <f>P170/AA170</f>
        <v>#DIV/0!</v>
      </c>
      <c r="Z170" s="44" t="e">
        <f t="shared" si="18"/>
        <v>#DIV/0!</v>
      </c>
      <c r="AA170" s="44">
        <f t="shared" si="19"/>
        <v>0</v>
      </c>
      <c r="AB170" s="44">
        <v>0</v>
      </c>
      <c r="AC170" s="44">
        <v>0</v>
      </c>
      <c r="AD170" s="44">
        <v>0</v>
      </c>
      <c r="AE170" s="44"/>
      <c r="AF170" s="44" t="e">
        <f t="shared" si="20"/>
        <v>#DIV/0!</v>
      </c>
      <c r="AG170" s="44"/>
      <c r="AH170" s="44" t="e">
        <f t="shared" si="21"/>
        <v>#DIV/0!</v>
      </c>
      <c r="AI170" s="44" t="e">
        <f t="shared" si="22"/>
        <v>#DIV/0!</v>
      </c>
      <c r="AJ170" s="44" t="e">
        <f t="shared" si="23"/>
        <v>#DIV/0!</v>
      </c>
      <c r="AK170" s="43"/>
      <c r="AL170" s="40"/>
      <c r="AM170" s="40"/>
      <c r="AN170" s="40"/>
      <c r="AO170" s="40"/>
      <c r="AP170" s="40"/>
      <c r="AQ170" s="49"/>
      <c r="AR170" s="41"/>
      <c r="AS170" s="41">
        <v>10</v>
      </c>
      <c r="AT170" s="34">
        <f>(J170*10)/100</f>
        <v>0</v>
      </c>
      <c r="AU170" s="43"/>
      <c r="AV170" s="44">
        <v>0</v>
      </c>
      <c r="AW170" s="46">
        <f t="shared" si="24"/>
        <v>0</v>
      </c>
      <c r="AX170" s="46">
        <f>O170</f>
        <v>0</v>
      </c>
      <c r="AY170" s="43"/>
    </row>
    <row r="171" spans="1:51" ht="15.75" customHeight="1" x14ac:dyDescent="0.25">
      <c r="A171" s="47"/>
      <c r="B171" s="40"/>
      <c r="C171" s="41"/>
      <c r="D171" s="39"/>
      <c r="E171" s="43"/>
      <c r="F171" s="40"/>
      <c r="G171" s="41"/>
      <c r="H171" s="43"/>
      <c r="I171" s="43"/>
      <c r="J171" s="44">
        <v>0</v>
      </c>
      <c r="K171" s="44">
        <v>0</v>
      </c>
      <c r="L171" s="55">
        <v>0</v>
      </c>
      <c r="M171" s="55">
        <v>0</v>
      </c>
      <c r="N171" s="44">
        <v>0</v>
      </c>
      <c r="O171" s="34">
        <f t="shared" si="25"/>
        <v>0</v>
      </c>
      <c r="P171" s="34">
        <f t="shared" si="25"/>
        <v>0</v>
      </c>
      <c r="Q171" s="43"/>
      <c r="R171" s="43"/>
      <c r="S171" s="43"/>
      <c r="T171" s="43"/>
      <c r="U171" s="48"/>
      <c r="V171" s="41"/>
      <c r="W171" s="41"/>
      <c r="X171" s="50"/>
      <c r="Y171" s="34" t="e">
        <f>P171/AA171</f>
        <v>#DIV/0!</v>
      </c>
      <c r="Z171" s="44" t="e">
        <f t="shared" si="18"/>
        <v>#DIV/0!</v>
      </c>
      <c r="AA171" s="44">
        <f t="shared" si="19"/>
        <v>0</v>
      </c>
      <c r="AB171" s="44">
        <v>0</v>
      </c>
      <c r="AC171" s="44">
        <v>0</v>
      </c>
      <c r="AD171" s="44">
        <v>0</v>
      </c>
      <c r="AE171" s="44"/>
      <c r="AF171" s="44" t="e">
        <f t="shared" si="20"/>
        <v>#DIV/0!</v>
      </c>
      <c r="AG171" s="44"/>
      <c r="AH171" s="44" t="e">
        <f t="shared" si="21"/>
        <v>#DIV/0!</v>
      </c>
      <c r="AI171" s="44" t="e">
        <f t="shared" si="22"/>
        <v>#DIV/0!</v>
      </c>
      <c r="AJ171" s="44" t="e">
        <f t="shared" si="23"/>
        <v>#DIV/0!</v>
      </c>
      <c r="AK171" s="43"/>
      <c r="AL171" s="40"/>
      <c r="AM171" s="40"/>
      <c r="AN171" s="40"/>
      <c r="AO171" s="40"/>
      <c r="AP171" s="40"/>
      <c r="AQ171" s="49"/>
      <c r="AR171" s="41"/>
      <c r="AS171" s="41">
        <v>10</v>
      </c>
      <c r="AT171" s="34">
        <f>(J171*10)/100</f>
        <v>0</v>
      </c>
      <c r="AU171" s="43"/>
      <c r="AV171" s="44">
        <v>0</v>
      </c>
      <c r="AW171" s="46">
        <f t="shared" si="24"/>
        <v>0</v>
      </c>
      <c r="AX171" s="46">
        <f>O171</f>
        <v>0</v>
      </c>
      <c r="AY171" s="43"/>
    </row>
    <row r="172" spans="1:51" ht="15.75" customHeight="1" x14ac:dyDescent="0.25">
      <c r="A172" s="47"/>
      <c r="B172" s="40"/>
      <c r="C172" s="41"/>
      <c r="D172" s="39"/>
      <c r="E172" s="43"/>
      <c r="F172" s="40"/>
      <c r="G172" s="41"/>
      <c r="H172" s="43"/>
      <c r="I172" s="43"/>
      <c r="J172" s="44">
        <v>0</v>
      </c>
      <c r="K172" s="44">
        <v>0</v>
      </c>
      <c r="L172" s="55">
        <v>0</v>
      </c>
      <c r="M172" s="55">
        <v>0</v>
      </c>
      <c r="N172" s="44">
        <v>0</v>
      </c>
      <c r="O172" s="34">
        <f t="shared" si="25"/>
        <v>0</v>
      </c>
      <c r="P172" s="34">
        <f t="shared" si="25"/>
        <v>0</v>
      </c>
      <c r="Q172" s="43"/>
      <c r="R172" s="43"/>
      <c r="S172" s="43"/>
      <c r="T172" s="43"/>
      <c r="U172" s="48"/>
      <c r="V172" s="41"/>
      <c r="W172" s="41"/>
      <c r="X172" s="50"/>
      <c r="Y172" s="34" t="e">
        <f>P172/AA172</f>
        <v>#DIV/0!</v>
      </c>
      <c r="Z172" s="44" t="e">
        <f t="shared" si="18"/>
        <v>#DIV/0!</v>
      </c>
      <c r="AA172" s="44">
        <f t="shared" si="19"/>
        <v>0</v>
      </c>
      <c r="AB172" s="44">
        <v>0</v>
      </c>
      <c r="AC172" s="44">
        <v>0</v>
      </c>
      <c r="AD172" s="44">
        <v>0</v>
      </c>
      <c r="AE172" s="44"/>
      <c r="AF172" s="44" t="e">
        <f t="shared" si="20"/>
        <v>#DIV/0!</v>
      </c>
      <c r="AG172" s="44"/>
      <c r="AH172" s="44" t="e">
        <f t="shared" si="21"/>
        <v>#DIV/0!</v>
      </c>
      <c r="AI172" s="44" t="e">
        <f t="shared" si="22"/>
        <v>#DIV/0!</v>
      </c>
      <c r="AJ172" s="44" t="e">
        <f t="shared" si="23"/>
        <v>#DIV/0!</v>
      </c>
      <c r="AK172" s="43"/>
      <c r="AL172" s="40"/>
      <c r="AM172" s="40"/>
      <c r="AN172" s="40"/>
      <c r="AO172" s="40"/>
      <c r="AP172" s="40"/>
      <c r="AQ172" s="49"/>
      <c r="AR172" s="41"/>
      <c r="AS172" s="41">
        <v>10</v>
      </c>
      <c r="AT172" s="34">
        <f>(J172*10)/100</f>
        <v>0</v>
      </c>
      <c r="AU172" s="43"/>
      <c r="AV172" s="44">
        <v>0</v>
      </c>
      <c r="AW172" s="46">
        <f t="shared" si="24"/>
        <v>0</v>
      </c>
      <c r="AX172" s="46">
        <f>O172</f>
        <v>0</v>
      </c>
      <c r="AY172" s="43"/>
    </row>
    <row r="173" spans="1:51" ht="15.75" customHeight="1" x14ac:dyDescent="0.25">
      <c r="A173" s="47"/>
      <c r="B173" s="40"/>
      <c r="C173" s="41"/>
      <c r="D173" s="39"/>
      <c r="E173" s="43"/>
      <c r="F173" s="40"/>
      <c r="G173" s="41"/>
      <c r="H173" s="43"/>
      <c r="I173" s="43"/>
      <c r="J173" s="44">
        <v>0</v>
      </c>
      <c r="K173" s="44">
        <v>0</v>
      </c>
      <c r="L173" s="55">
        <v>0</v>
      </c>
      <c r="M173" s="55">
        <v>0</v>
      </c>
      <c r="N173" s="44">
        <v>0</v>
      </c>
      <c r="O173" s="34">
        <f t="shared" si="25"/>
        <v>0</v>
      </c>
      <c r="P173" s="34">
        <f t="shared" si="25"/>
        <v>0</v>
      </c>
      <c r="Q173" s="43"/>
      <c r="R173" s="43"/>
      <c r="S173" s="43"/>
      <c r="T173" s="43"/>
      <c r="U173" s="48"/>
      <c r="V173" s="41"/>
      <c r="W173" s="41"/>
      <c r="X173" s="50"/>
      <c r="Y173" s="34" t="e">
        <f>P173/AA173</f>
        <v>#DIV/0!</v>
      </c>
      <c r="Z173" s="44" t="e">
        <f t="shared" si="18"/>
        <v>#DIV/0!</v>
      </c>
      <c r="AA173" s="44">
        <f t="shared" si="19"/>
        <v>0</v>
      </c>
      <c r="AB173" s="44">
        <v>0</v>
      </c>
      <c r="AC173" s="44">
        <v>0</v>
      </c>
      <c r="AD173" s="44">
        <v>0</v>
      </c>
      <c r="AE173" s="44"/>
      <c r="AF173" s="44" t="e">
        <f t="shared" si="20"/>
        <v>#DIV/0!</v>
      </c>
      <c r="AG173" s="44"/>
      <c r="AH173" s="44" t="e">
        <f t="shared" si="21"/>
        <v>#DIV/0!</v>
      </c>
      <c r="AI173" s="44" t="e">
        <f t="shared" si="22"/>
        <v>#DIV/0!</v>
      </c>
      <c r="AJ173" s="44" t="e">
        <f t="shared" si="23"/>
        <v>#DIV/0!</v>
      </c>
      <c r="AK173" s="43"/>
      <c r="AL173" s="40"/>
      <c r="AM173" s="40"/>
      <c r="AN173" s="40"/>
      <c r="AO173" s="40"/>
      <c r="AP173" s="40"/>
      <c r="AQ173" s="49"/>
      <c r="AR173" s="41"/>
      <c r="AS173" s="41">
        <v>10</v>
      </c>
      <c r="AT173" s="34">
        <f>(J173*10)/100</f>
        <v>0</v>
      </c>
      <c r="AU173" s="43"/>
      <c r="AV173" s="44">
        <v>0</v>
      </c>
      <c r="AW173" s="46">
        <f t="shared" si="24"/>
        <v>0</v>
      </c>
      <c r="AX173" s="46">
        <f>O173</f>
        <v>0</v>
      </c>
      <c r="AY173" s="43"/>
    </row>
    <row r="174" spans="1:51" ht="15.75" customHeight="1" x14ac:dyDescent="0.25">
      <c r="A174" s="47"/>
      <c r="B174" s="40"/>
      <c r="C174" s="41"/>
      <c r="D174" s="39"/>
      <c r="E174" s="43"/>
      <c r="F174" s="40"/>
      <c r="G174" s="41"/>
      <c r="H174" s="43"/>
      <c r="I174" s="43"/>
      <c r="J174" s="44">
        <v>0</v>
      </c>
      <c r="K174" s="44">
        <v>0</v>
      </c>
      <c r="L174" s="55">
        <v>0</v>
      </c>
      <c r="M174" s="55">
        <v>0</v>
      </c>
      <c r="N174" s="44">
        <v>0</v>
      </c>
      <c r="O174" s="34">
        <f t="shared" si="25"/>
        <v>0</v>
      </c>
      <c r="P174" s="34">
        <f t="shared" si="25"/>
        <v>0</v>
      </c>
      <c r="Q174" s="43"/>
      <c r="R174" s="43"/>
      <c r="S174" s="43"/>
      <c r="T174" s="43"/>
      <c r="U174" s="48"/>
      <c r="V174" s="41"/>
      <c r="W174" s="41"/>
      <c r="X174" s="50"/>
      <c r="Y174" s="34" t="e">
        <f>P174/AA174</f>
        <v>#DIV/0!</v>
      </c>
      <c r="Z174" s="44" t="e">
        <f t="shared" si="18"/>
        <v>#DIV/0!</v>
      </c>
      <c r="AA174" s="44">
        <f t="shared" si="19"/>
        <v>0</v>
      </c>
      <c r="AB174" s="44">
        <v>0</v>
      </c>
      <c r="AC174" s="44">
        <v>0</v>
      </c>
      <c r="AD174" s="44">
        <v>0</v>
      </c>
      <c r="AE174" s="44"/>
      <c r="AF174" s="44" t="e">
        <f t="shared" si="20"/>
        <v>#DIV/0!</v>
      </c>
      <c r="AG174" s="44"/>
      <c r="AH174" s="44" t="e">
        <f t="shared" si="21"/>
        <v>#DIV/0!</v>
      </c>
      <c r="AI174" s="44" t="e">
        <f t="shared" si="22"/>
        <v>#DIV/0!</v>
      </c>
      <c r="AJ174" s="44" t="e">
        <f t="shared" si="23"/>
        <v>#DIV/0!</v>
      </c>
      <c r="AK174" s="43"/>
      <c r="AL174" s="40"/>
      <c r="AM174" s="40"/>
      <c r="AN174" s="40"/>
      <c r="AO174" s="40"/>
      <c r="AP174" s="40"/>
      <c r="AQ174" s="49"/>
      <c r="AR174" s="41"/>
      <c r="AS174" s="41">
        <v>10</v>
      </c>
      <c r="AT174" s="34">
        <f>(J174*10)/100</f>
        <v>0</v>
      </c>
      <c r="AU174" s="43"/>
      <c r="AV174" s="44">
        <v>0</v>
      </c>
      <c r="AW174" s="46">
        <f t="shared" si="24"/>
        <v>0</v>
      </c>
      <c r="AX174" s="46">
        <f>O174</f>
        <v>0</v>
      </c>
      <c r="AY174" s="43"/>
    </row>
    <row r="175" spans="1:51" ht="15.75" customHeight="1" x14ac:dyDescent="0.25">
      <c r="A175" s="47"/>
      <c r="B175" s="40"/>
      <c r="C175" s="41"/>
      <c r="D175" s="39"/>
      <c r="E175" s="43"/>
      <c r="F175" s="40"/>
      <c r="G175" s="41"/>
      <c r="H175" s="43"/>
      <c r="I175" s="43"/>
      <c r="J175" s="44">
        <v>0</v>
      </c>
      <c r="K175" s="44">
        <v>0</v>
      </c>
      <c r="L175" s="55">
        <v>0</v>
      </c>
      <c r="M175" s="55">
        <v>0</v>
      </c>
      <c r="N175" s="44">
        <v>0</v>
      </c>
      <c r="O175" s="34">
        <f t="shared" si="25"/>
        <v>0</v>
      </c>
      <c r="P175" s="34">
        <f t="shared" si="25"/>
        <v>0</v>
      </c>
      <c r="Q175" s="43"/>
      <c r="R175" s="43"/>
      <c r="S175" s="43"/>
      <c r="T175" s="43"/>
      <c r="U175" s="48"/>
      <c r="V175" s="41"/>
      <c r="W175" s="41"/>
      <c r="X175" s="50"/>
      <c r="Y175" s="34" t="e">
        <f>P175/AA175</f>
        <v>#DIV/0!</v>
      </c>
      <c r="Z175" s="44" t="e">
        <f t="shared" si="18"/>
        <v>#DIV/0!</v>
      </c>
      <c r="AA175" s="44">
        <f t="shared" si="19"/>
        <v>0</v>
      </c>
      <c r="AB175" s="44">
        <v>0</v>
      </c>
      <c r="AC175" s="44">
        <v>0</v>
      </c>
      <c r="AD175" s="44">
        <v>0</v>
      </c>
      <c r="AE175" s="44"/>
      <c r="AF175" s="44" t="e">
        <f t="shared" si="20"/>
        <v>#DIV/0!</v>
      </c>
      <c r="AG175" s="44"/>
      <c r="AH175" s="44" t="e">
        <f t="shared" si="21"/>
        <v>#DIV/0!</v>
      </c>
      <c r="AI175" s="44" t="e">
        <f t="shared" si="22"/>
        <v>#DIV/0!</v>
      </c>
      <c r="AJ175" s="44" t="e">
        <f t="shared" si="23"/>
        <v>#DIV/0!</v>
      </c>
      <c r="AK175" s="43"/>
      <c r="AL175" s="40"/>
      <c r="AM175" s="40"/>
      <c r="AN175" s="40"/>
      <c r="AO175" s="40"/>
      <c r="AP175" s="40"/>
      <c r="AQ175" s="49"/>
      <c r="AR175" s="41"/>
      <c r="AS175" s="41">
        <v>10</v>
      </c>
      <c r="AT175" s="34">
        <f>(J175*10)/100</f>
        <v>0</v>
      </c>
      <c r="AU175" s="43"/>
      <c r="AV175" s="44">
        <v>0</v>
      </c>
      <c r="AW175" s="46">
        <f t="shared" si="24"/>
        <v>0</v>
      </c>
      <c r="AX175" s="46">
        <f>O175</f>
        <v>0</v>
      </c>
      <c r="AY175" s="43"/>
    </row>
    <row r="176" spans="1:51" ht="15.75" customHeight="1" x14ac:dyDescent="0.25">
      <c r="A176" s="47"/>
      <c r="B176" s="40"/>
      <c r="C176" s="41"/>
      <c r="D176" s="39"/>
      <c r="E176" s="43"/>
      <c r="F176" s="40"/>
      <c r="G176" s="41"/>
      <c r="H176" s="43"/>
      <c r="I176" s="43"/>
      <c r="J176" s="44">
        <v>0</v>
      </c>
      <c r="K176" s="44">
        <v>0</v>
      </c>
      <c r="L176" s="55">
        <v>0</v>
      </c>
      <c r="M176" s="55">
        <v>0</v>
      </c>
      <c r="N176" s="44">
        <v>0</v>
      </c>
      <c r="O176" s="34">
        <f t="shared" si="25"/>
        <v>0</v>
      </c>
      <c r="P176" s="34">
        <f t="shared" si="25"/>
        <v>0</v>
      </c>
      <c r="Q176" s="43"/>
      <c r="R176" s="43"/>
      <c r="S176" s="43"/>
      <c r="T176" s="43"/>
      <c r="U176" s="48"/>
      <c r="V176" s="41"/>
      <c r="W176" s="41"/>
      <c r="X176" s="50"/>
      <c r="Y176" s="34" t="e">
        <f>P176/AA176</f>
        <v>#DIV/0!</v>
      </c>
      <c r="Z176" s="44" t="e">
        <f t="shared" si="18"/>
        <v>#DIV/0!</v>
      </c>
      <c r="AA176" s="44">
        <f t="shared" si="19"/>
        <v>0</v>
      </c>
      <c r="AB176" s="44">
        <v>0</v>
      </c>
      <c r="AC176" s="44">
        <v>0</v>
      </c>
      <c r="AD176" s="44">
        <v>0</v>
      </c>
      <c r="AE176" s="44"/>
      <c r="AF176" s="44" t="e">
        <f t="shared" si="20"/>
        <v>#DIV/0!</v>
      </c>
      <c r="AG176" s="44"/>
      <c r="AH176" s="44" t="e">
        <f t="shared" si="21"/>
        <v>#DIV/0!</v>
      </c>
      <c r="AI176" s="44" t="e">
        <f t="shared" si="22"/>
        <v>#DIV/0!</v>
      </c>
      <c r="AJ176" s="44" t="e">
        <f t="shared" si="23"/>
        <v>#DIV/0!</v>
      </c>
      <c r="AK176" s="43"/>
      <c r="AL176" s="40"/>
      <c r="AM176" s="40"/>
      <c r="AN176" s="40"/>
      <c r="AO176" s="40"/>
      <c r="AP176" s="40"/>
      <c r="AQ176" s="49"/>
      <c r="AR176" s="41"/>
      <c r="AS176" s="41">
        <v>10</v>
      </c>
      <c r="AT176" s="34">
        <f>(J176*10)/100</f>
        <v>0</v>
      </c>
      <c r="AU176" s="43"/>
      <c r="AV176" s="44">
        <v>0</v>
      </c>
      <c r="AW176" s="46">
        <f t="shared" si="24"/>
        <v>0</v>
      </c>
      <c r="AX176" s="46">
        <f>O176</f>
        <v>0</v>
      </c>
      <c r="AY176" s="43"/>
    </row>
    <row r="177" spans="1:51" ht="15.75" customHeight="1" x14ac:dyDescent="0.25">
      <c r="A177" s="47"/>
      <c r="B177" s="40"/>
      <c r="C177" s="41"/>
      <c r="D177" s="39"/>
      <c r="E177" s="43"/>
      <c r="F177" s="40"/>
      <c r="G177" s="41"/>
      <c r="H177" s="43"/>
      <c r="I177" s="43"/>
      <c r="J177" s="44">
        <v>0</v>
      </c>
      <c r="K177" s="44">
        <v>0</v>
      </c>
      <c r="L177" s="55">
        <v>0</v>
      </c>
      <c r="M177" s="55">
        <v>0</v>
      </c>
      <c r="N177" s="44">
        <v>0</v>
      </c>
      <c r="O177" s="34">
        <f t="shared" si="25"/>
        <v>0</v>
      </c>
      <c r="P177" s="34">
        <f t="shared" si="25"/>
        <v>0</v>
      </c>
      <c r="Q177" s="43"/>
      <c r="R177" s="43"/>
      <c r="S177" s="43"/>
      <c r="T177" s="43"/>
      <c r="U177" s="48"/>
      <c r="V177" s="41"/>
      <c r="W177" s="41"/>
      <c r="X177" s="50"/>
      <c r="Y177" s="34" t="e">
        <f>P177/AA177</f>
        <v>#DIV/0!</v>
      </c>
      <c r="Z177" s="44" t="e">
        <f t="shared" si="18"/>
        <v>#DIV/0!</v>
      </c>
      <c r="AA177" s="44">
        <f t="shared" si="19"/>
        <v>0</v>
      </c>
      <c r="AB177" s="44">
        <v>0</v>
      </c>
      <c r="AC177" s="44">
        <v>0</v>
      </c>
      <c r="AD177" s="44">
        <v>0</v>
      </c>
      <c r="AE177" s="44"/>
      <c r="AF177" s="44" t="e">
        <f t="shared" si="20"/>
        <v>#DIV/0!</v>
      </c>
      <c r="AG177" s="44"/>
      <c r="AH177" s="44" t="e">
        <f t="shared" si="21"/>
        <v>#DIV/0!</v>
      </c>
      <c r="AI177" s="44" t="e">
        <f t="shared" si="22"/>
        <v>#DIV/0!</v>
      </c>
      <c r="AJ177" s="44" t="e">
        <f t="shared" si="23"/>
        <v>#DIV/0!</v>
      </c>
      <c r="AK177" s="43"/>
      <c r="AL177" s="40"/>
      <c r="AM177" s="40"/>
      <c r="AN177" s="40"/>
      <c r="AO177" s="40"/>
      <c r="AP177" s="40"/>
      <c r="AQ177" s="49"/>
      <c r="AR177" s="41"/>
      <c r="AS177" s="41">
        <v>10</v>
      </c>
      <c r="AT177" s="34">
        <f>(J177*10)/100</f>
        <v>0</v>
      </c>
      <c r="AU177" s="43"/>
      <c r="AV177" s="44">
        <v>0</v>
      </c>
      <c r="AW177" s="46">
        <f t="shared" si="24"/>
        <v>0</v>
      </c>
      <c r="AX177" s="46">
        <f>O177</f>
        <v>0</v>
      </c>
      <c r="AY177" s="43"/>
    </row>
    <row r="178" spans="1:51" ht="15.75" customHeight="1" x14ac:dyDescent="0.25">
      <c r="A178" s="47"/>
      <c r="B178" s="40"/>
      <c r="C178" s="41"/>
      <c r="D178" s="39"/>
      <c r="E178" s="43"/>
      <c r="F178" s="40"/>
      <c r="G178" s="41"/>
      <c r="H178" s="43"/>
      <c r="I178" s="43"/>
      <c r="J178" s="44">
        <v>0</v>
      </c>
      <c r="K178" s="44">
        <v>0</v>
      </c>
      <c r="L178" s="55">
        <v>0</v>
      </c>
      <c r="M178" s="55">
        <v>0</v>
      </c>
      <c r="N178" s="44">
        <v>0</v>
      </c>
      <c r="O178" s="34">
        <f t="shared" si="25"/>
        <v>0</v>
      </c>
      <c r="P178" s="34">
        <f t="shared" si="25"/>
        <v>0</v>
      </c>
      <c r="Q178" s="43"/>
      <c r="R178" s="43"/>
      <c r="S178" s="43"/>
      <c r="T178" s="43"/>
      <c r="U178" s="48"/>
      <c r="V178" s="41"/>
      <c r="W178" s="41"/>
      <c r="X178" s="50"/>
      <c r="Y178" s="34" t="e">
        <f>P178/AA178</f>
        <v>#DIV/0!</v>
      </c>
      <c r="Z178" s="44" t="e">
        <f t="shared" si="18"/>
        <v>#DIV/0!</v>
      </c>
      <c r="AA178" s="44">
        <f t="shared" si="19"/>
        <v>0</v>
      </c>
      <c r="AB178" s="44">
        <v>0</v>
      </c>
      <c r="AC178" s="44">
        <v>0</v>
      </c>
      <c r="AD178" s="44">
        <v>0</v>
      </c>
      <c r="AE178" s="44"/>
      <c r="AF178" s="44" t="e">
        <f t="shared" si="20"/>
        <v>#DIV/0!</v>
      </c>
      <c r="AG178" s="44"/>
      <c r="AH178" s="44" t="e">
        <f t="shared" si="21"/>
        <v>#DIV/0!</v>
      </c>
      <c r="AI178" s="44" t="e">
        <f t="shared" si="22"/>
        <v>#DIV/0!</v>
      </c>
      <c r="AJ178" s="44" t="e">
        <f t="shared" si="23"/>
        <v>#DIV/0!</v>
      </c>
      <c r="AK178" s="43"/>
      <c r="AL178" s="40"/>
      <c r="AM178" s="40"/>
      <c r="AN178" s="40"/>
      <c r="AO178" s="40"/>
      <c r="AP178" s="40"/>
      <c r="AQ178" s="49"/>
      <c r="AR178" s="41"/>
      <c r="AS178" s="41">
        <v>10</v>
      </c>
      <c r="AT178" s="34">
        <f>(J178*10)/100</f>
        <v>0</v>
      </c>
      <c r="AU178" s="43"/>
      <c r="AV178" s="44">
        <v>0</v>
      </c>
      <c r="AW178" s="46">
        <f t="shared" si="24"/>
        <v>0</v>
      </c>
      <c r="AX178" s="46">
        <f>O178</f>
        <v>0</v>
      </c>
      <c r="AY178" s="43"/>
    </row>
    <row r="179" spans="1:51" ht="15.75" customHeight="1" x14ac:dyDescent="0.25">
      <c r="A179" s="47"/>
      <c r="B179" s="40"/>
      <c r="C179" s="41"/>
      <c r="D179" s="39"/>
      <c r="E179" s="43"/>
      <c r="F179" s="40"/>
      <c r="G179" s="41"/>
      <c r="H179" s="43"/>
      <c r="I179" s="43"/>
      <c r="J179" s="44">
        <v>0</v>
      </c>
      <c r="K179" s="44">
        <v>0</v>
      </c>
      <c r="L179" s="55">
        <v>0</v>
      </c>
      <c r="M179" s="55">
        <v>0</v>
      </c>
      <c r="N179" s="44">
        <v>0</v>
      </c>
      <c r="O179" s="34">
        <f t="shared" si="25"/>
        <v>0</v>
      </c>
      <c r="P179" s="34">
        <f t="shared" si="25"/>
        <v>0</v>
      </c>
      <c r="Q179" s="43"/>
      <c r="R179" s="43"/>
      <c r="S179" s="43"/>
      <c r="T179" s="43"/>
      <c r="U179" s="48"/>
      <c r="V179" s="41"/>
      <c r="W179" s="41"/>
      <c r="X179" s="50"/>
      <c r="Y179" s="34" t="e">
        <f>P179/AA179</f>
        <v>#DIV/0!</v>
      </c>
      <c r="Z179" s="44" t="e">
        <f t="shared" si="18"/>
        <v>#DIV/0!</v>
      </c>
      <c r="AA179" s="44">
        <f t="shared" si="19"/>
        <v>0</v>
      </c>
      <c r="AB179" s="44">
        <v>0</v>
      </c>
      <c r="AC179" s="44">
        <v>0</v>
      </c>
      <c r="AD179" s="44">
        <v>0</v>
      </c>
      <c r="AE179" s="44"/>
      <c r="AF179" s="44" t="e">
        <f t="shared" si="20"/>
        <v>#DIV/0!</v>
      </c>
      <c r="AG179" s="44"/>
      <c r="AH179" s="44" t="e">
        <f t="shared" si="21"/>
        <v>#DIV/0!</v>
      </c>
      <c r="AI179" s="44" t="e">
        <f t="shared" si="22"/>
        <v>#DIV/0!</v>
      </c>
      <c r="AJ179" s="44" t="e">
        <f t="shared" si="23"/>
        <v>#DIV/0!</v>
      </c>
      <c r="AK179" s="43"/>
      <c r="AL179" s="40"/>
      <c r="AM179" s="40"/>
      <c r="AN179" s="40"/>
      <c r="AO179" s="40"/>
      <c r="AP179" s="40"/>
      <c r="AQ179" s="49"/>
      <c r="AR179" s="41"/>
      <c r="AS179" s="41">
        <v>10</v>
      </c>
      <c r="AT179" s="34">
        <f>(J179*10)/100</f>
        <v>0</v>
      </c>
      <c r="AU179" s="43"/>
      <c r="AV179" s="44">
        <v>0</v>
      </c>
      <c r="AW179" s="46">
        <f t="shared" si="24"/>
        <v>0</v>
      </c>
      <c r="AX179" s="46">
        <f>O179</f>
        <v>0</v>
      </c>
      <c r="AY179" s="43"/>
    </row>
    <row r="180" spans="1:51" ht="15.75" customHeight="1" x14ac:dyDescent="0.25">
      <c r="A180" s="47"/>
      <c r="B180" s="40"/>
      <c r="C180" s="41"/>
      <c r="D180" s="39"/>
      <c r="E180" s="43"/>
      <c r="F180" s="40"/>
      <c r="G180" s="41"/>
      <c r="H180" s="43"/>
      <c r="I180" s="43"/>
      <c r="J180" s="44">
        <v>0</v>
      </c>
      <c r="K180" s="44">
        <v>0</v>
      </c>
      <c r="L180" s="55">
        <v>0</v>
      </c>
      <c r="M180" s="55">
        <v>0</v>
      </c>
      <c r="N180" s="44">
        <v>0</v>
      </c>
      <c r="O180" s="34">
        <f t="shared" si="25"/>
        <v>0</v>
      </c>
      <c r="P180" s="34">
        <f t="shared" si="25"/>
        <v>0</v>
      </c>
      <c r="Q180" s="43"/>
      <c r="R180" s="43"/>
      <c r="S180" s="43"/>
      <c r="T180" s="43"/>
      <c r="U180" s="48"/>
      <c r="V180" s="41"/>
      <c r="W180" s="41"/>
      <c r="X180" s="50"/>
      <c r="Y180" s="34" t="e">
        <f>P180/AA180</f>
        <v>#DIV/0!</v>
      </c>
      <c r="Z180" s="44" t="e">
        <f t="shared" si="18"/>
        <v>#DIV/0!</v>
      </c>
      <c r="AA180" s="44">
        <f t="shared" si="19"/>
        <v>0</v>
      </c>
      <c r="AB180" s="44">
        <v>0</v>
      </c>
      <c r="AC180" s="44">
        <v>0</v>
      </c>
      <c r="AD180" s="44">
        <v>0</v>
      </c>
      <c r="AE180" s="44"/>
      <c r="AF180" s="44" t="e">
        <f t="shared" si="20"/>
        <v>#DIV/0!</v>
      </c>
      <c r="AG180" s="44"/>
      <c r="AH180" s="44" t="e">
        <f t="shared" si="21"/>
        <v>#DIV/0!</v>
      </c>
      <c r="AI180" s="44" t="e">
        <f t="shared" si="22"/>
        <v>#DIV/0!</v>
      </c>
      <c r="AJ180" s="44" t="e">
        <f t="shared" si="23"/>
        <v>#DIV/0!</v>
      </c>
      <c r="AK180" s="43"/>
      <c r="AL180" s="40"/>
      <c r="AM180" s="40"/>
      <c r="AN180" s="40"/>
      <c r="AO180" s="40"/>
      <c r="AP180" s="40"/>
      <c r="AQ180" s="49"/>
      <c r="AR180" s="41"/>
      <c r="AS180" s="41">
        <v>10</v>
      </c>
      <c r="AT180" s="34">
        <f>(J180*10)/100</f>
        <v>0</v>
      </c>
      <c r="AU180" s="43"/>
      <c r="AV180" s="44">
        <v>0</v>
      </c>
      <c r="AW180" s="46">
        <f t="shared" si="24"/>
        <v>0</v>
      </c>
      <c r="AX180" s="46">
        <f>O180</f>
        <v>0</v>
      </c>
      <c r="AY180" s="43"/>
    </row>
    <row r="181" spans="1:51" ht="15.75" customHeight="1" x14ac:dyDescent="0.25">
      <c r="A181" s="47"/>
      <c r="B181" s="40"/>
      <c r="C181" s="41"/>
      <c r="D181" s="39"/>
      <c r="E181" s="43"/>
      <c r="F181" s="40"/>
      <c r="G181" s="41"/>
      <c r="H181" s="43"/>
      <c r="I181" s="43"/>
      <c r="J181" s="44">
        <v>0</v>
      </c>
      <c r="K181" s="44">
        <v>0</v>
      </c>
      <c r="L181" s="55">
        <v>0</v>
      </c>
      <c r="M181" s="55">
        <v>0</v>
      </c>
      <c r="N181" s="44">
        <v>0</v>
      </c>
      <c r="O181" s="34">
        <f t="shared" si="25"/>
        <v>0</v>
      </c>
      <c r="P181" s="34">
        <f t="shared" si="25"/>
        <v>0</v>
      </c>
      <c r="Q181" s="43"/>
      <c r="R181" s="43"/>
      <c r="S181" s="43"/>
      <c r="T181" s="43"/>
      <c r="U181" s="48"/>
      <c r="V181" s="41"/>
      <c r="W181" s="41"/>
      <c r="X181" s="50"/>
      <c r="Y181" s="34" t="e">
        <f>P181/AA181</f>
        <v>#DIV/0!</v>
      </c>
      <c r="Z181" s="44" t="e">
        <f t="shared" si="18"/>
        <v>#DIV/0!</v>
      </c>
      <c r="AA181" s="44">
        <f t="shared" si="19"/>
        <v>0</v>
      </c>
      <c r="AB181" s="44">
        <v>0</v>
      </c>
      <c r="AC181" s="44">
        <v>0</v>
      </c>
      <c r="AD181" s="44">
        <v>0</v>
      </c>
      <c r="AE181" s="44"/>
      <c r="AF181" s="44" t="e">
        <f t="shared" si="20"/>
        <v>#DIV/0!</v>
      </c>
      <c r="AG181" s="44"/>
      <c r="AH181" s="44" t="e">
        <f t="shared" si="21"/>
        <v>#DIV/0!</v>
      </c>
      <c r="AI181" s="44" t="e">
        <f t="shared" si="22"/>
        <v>#DIV/0!</v>
      </c>
      <c r="AJ181" s="44" t="e">
        <f t="shared" si="23"/>
        <v>#DIV/0!</v>
      </c>
      <c r="AK181" s="43"/>
      <c r="AL181" s="40"/>
      <c r="AM181" s="40"/>
      <c r="AN181" s="40"/>
      <c r="AO181" s="40"/>
      <c r="AP181" s="40"/>
      <c r="AQ181" s="49"/>
      <c r="AR181" s="41"/>
      <c r="AS181" s="41">
        <v>10</v>
      </c>
      <c r="AT181" s="34">
        <f>(J181*10)/100</f>
        <v>0</v>
      </c>
      <c r="AU181" s="43"/>
      <c r="AV181" s="44">
        <v>0</v>
      </c>
      <c r="AW181" s="46">
        <f t="shared" si="24"/>
        <v>0</v>
      </c>
      <c r="AX181" s="46">
        <f>O181</f>
        <v>0</v>
      </c>
      <c r="AY181" s="43"/>
    </row>
    <row r="182" spans="1:51" ht="15.75" customHeight="1" x14ac:dyDescent="0.25">
      <c r="A182" s="47"/>
      <c r="B182" s="40"/>
      <c r="C182" s="41"/>
      <c r="D182" s="39"/>
      <c r="E182" s="43"/>
      <c r="F182" s="40"/>
      <c r="G182" s="41"/>
      <c r="H182" s="43"/>
      <c r="I182" s="43"/>
      <c r="J182" s="44">
        <v>0</v>
      </c>
      <c r="K182" s="44">
        <v>0</v>
      </c>
      <c r="L182" s="55">
        <v>0</v>
      </c>
      <c r="M182" s="55">
        <v>0</v>
      </c>
      <c r="N182" s="44">
        <v>0</v>
      </c>
      <c r="O182" s="34">
        <f t="shared" si="25"/>
        <v>0</v>
      </c>
      <c r="P182" s="34">
        <f t="shared" si="25"/>
        <v>0</v>
      </c>
      <c r="Q182" s="43"/>
      <c r="R182" s="43"/>
      <c r="S182" s="43"/>
      <c r="T182" s="43"/>
      <c r="U182" s="48"/>
      <c r="V182" s="41"/>
      <c r="W182" s="41"/>
      <c r="X182" s="50"/>
      <c r="Y182" s="34" t="e">
        <f>P182/AA182</f>
        <v>#DIV/0!</v>
      </c>
      <c r="Z182" s="44" t="e">
        <f t="shared" si="18"/>
        <v>#DIV/0!</v>
      </c>
      <c r="AA182" s="44">
        <f t="shared" si="19"/>
        <v>0</v>
      </c>
      <c r="AB182" s="44">
        <v>0</v>
      </c>
      <c r="AC182" s="44">
        <v>0</v>
      </c>
      <c r="AD182" s="44">
        <v>0</v>
      </c>
      <c r="AE182" s="44"/>
      <c r="AF182" s="44" t="e">
        <f t="shared" si="20"/>
        <v>#DIV/0!</v>
      </c>
      <c r="AG182" s="44"/>
      <c r="AH182" s="44" t="e">
        <f t="shared" si="21"/>
        <v>#DIV/0!</v>
      </c>
      <c r="AI182" s="44" t="e">
        <f t="shared" si="22"/>
        <v>#DIV/0!</v>
      </c>
      <c r="AJ182" s="44" t="e">
        <f t="shared" si="23"/>
        <v>#DIV/0!</v>
      </c>
      <c r="AK182" s="43"/>
      <c r="AL182" s="40"/>
      <c r="AM182" s="40"/>
      <c r="AN182" s="40"/>
      <c r="AO182" s="40"/>
      <c r="AP182" s="40"/>
      <c r="AQ182" s="49"/>
      <c r="AR182" s="41"/>
      <c r="AS182" s="41">
        <v>10</v>
      </c>
      <c r="AT182" s="34">
        <f>(J182*10)/100</f>
        <v>0</v>
      </c>
      <c r="AU182" s="43"/>
      <c r="AV182" s="44">
        <v>0</v>
      </c>
      <c r="AW182" s="46">
        <f t="shared" si="24"/>
        <v>0</v>
      </c>
      <c r="AX182" s="46">
        <f>O182</f>
        <v>0</v>
      </c>
      <c r="AY182" s="43"/>
    </row>
    <row r="183" spans="1:51" ht="15.75" customHeight="1" x14ac:dyDescent="0.25">
      <c r="A183" s="47"/>
      <c r="B183" s="40"/>
      <c r="C183" s="41"/>
      <c r="D183" s="39"/>
      <c r="E183" s="43"/>
      <c r="F183" s="40"/>
      <c r="G183" s="41"/>
      <c r="H183" s="43"/>
      <c r="I183" s="43"/>
      <c r="J183" s="44">
        <v>0</v>
      </c>
      <c r="K183" s="44">
        <v>0</v>
      </c>
      <c r="L183" s="55">
        <v>0</v>
      </c>
      <c r="M183" s="55">
        <v>0</v>
      </c>
      <c r="N183" s="44">
        <v>0</v>
      </c>
      <c r="O183" s="34">
        <f t="shared" si="25"/>
        <v>0</v>
      </c>
      <c r="P183" s="34">
        <f t="shared" si="25"/>
        <v>0</v>
      </c>
      <c r="Q183" s="43"/>
      <c r="R183" s="43"/>
      <c r="S183" s="43"/>
      <c r="T183" s="43"/>
      <c r="U183" s="48"/>
      <c r="V183" s="41"/>
      <c r="W183" s="41"/>
      <c r="X183" s="50"/>
      <c r="Y183" s="34" t="e">
        <f>P183/AA183</f>
        <v>#DIV/0!</v>
      </c>
      <c r="Z183" s="44" t="e">
        <f t="shared" si="18"/>
        <v>#DIV/0!</v>
      </c>
      <c r="AA183" s="44">
        <f t="shared" si="19"/>
        <v>0</v>
      </c>
      <c r="AB183" s="44">
        <v>0</v>
      </c>
      <c r="AC183" s="44">
        <v>0</v>
      </c>
      <c r="AD183" s="44">
        <v>0</v>
      </c>
      <c r="AE183" s="44"/>
      <c r="AF183" s="44" t="e">
        <f t="shared" si="20"/>
        <v>#DIV/0!</v>
      </c>
      <c r="AG183" s="44"/>
      <c r="AH183" s="44" t="e">
        <f t="shared" si="21"/>
        <v>#DIV/0!</v>
      </c>
      <c r="AI183" s="44" t="e">
        <f t="shared" si="22"/>
        <v>#DIV/0!</v>
      </c>
      <c r="AJ183" s="44" t="e">
        <f t="shared" si="23"/>
        <v>#DIV/0!</v>
      </c>
      <c r="AK183" s="43"/>
      <c r="AL183" s="40"/>
      <c r="AM183" s="40"/>
      <c r="AN183" s="40"/>
      <c r="AO183" s="40"/>
      <c r="AP183" s="40"/>
      <c r="AQ183" s="49"/>
      <c r="AR183" s="41"/>
      <c r="AS183" s="41">
        <v>10</v>
      </c>
      <c r="AT183" s="34">
        <f>(J183*10)/100</f>
        <v>0</v>
      </c>
      <c r="AU183" s="43"/>
      <c r="AV183" s="44">
        <v>0</v>
      </c>
      <c r="AW183" s="46">
        <f t="shared" si="24"/>
        <v>0</v>
      </c>
      <c r="AX183" s="46">
        <f>O183</f>
        <v>0</v>
      </c>
      <c r="AY183" s="43"/>
    </row>
    <row r="184" spans="1:51" ht="15.75" customHeight="1" x14ac:dyDescent="0.25">
      <c r="A184" s="47"/>
      <c r="B184" s="40"/>
      <c r="C184" s="41"/>
      <c r="D184" s="39"/>
      <c r="E184" s="43"/>
      <c r="F184" s="40"/>
      <c r="G184" s="41"/>
      <c r="H184" s="43"/>
      <c r="I184" s="43"/>
      <c r="J184" s="44">
        <v>0</v>
      </c>
      <c r="K184" s="44">
        <v>0</v>
      </c>
      <c r="L184" s="55">
        <v>0</v>
      </c>
      <c r="M184" s="55">
        <v>0</v>
      </c>
      <c r="N184" s="44">
        <v>0</v>
      </c>
      <c r="O184" s="34">
        <f t="shared" si="25"/>
        <v>0</v>
      </c>
      <c r="P184" s="34">
        <f t="shared" si="25"/>
        <v>0</v>
      </c>
      <c r="Q184" s="43"/>
      <c r="R184" s="43"/>
      <c r="S184" s="43"/>
      <c r="T184" s="43"/>
      <c r="U184" s="48"/>
      <c r="V184" s="41"/>
      <c r="W184" s="41"/>
      <c r="X184" s="50"/>
      <c r="Y184" s="34" t="e">
        <f>P184/AA184</f>
        <v>#DIV/0!</v>
      </c>
      <c r="Z184" s="44" t="e">
        <f t="shared" si="18"/>
        <v>#DIV/0!</v>
      </c>
      <c r="AA184" s="44">
        <f t="shared" si="19"/>
        <v>0</v>
      </c>
      <c r="AB184" s="44">
        <v>0</v>
      </c>
      <c r="AC184" s="44">
        <v>0</v>
      </c>
      <c r="AD184" s="44">
        <v>0</v>
      </c>
      <c r="AE184" s="44"/>
      <c r="AF184" s="44" t="e">
        <f t="shared" si="20"/>
        <v>#DIV/0!</v>
      </c>
      <c r="AG184" s="44"/>
      <c r="AH184" s="44" t="e">
        <f t="shared" si="21"/>
        <v>#DIV/0!</v>
      </c>
      <c r="AI184" s="44" t="e">
        <f t="shared" si="22"/>
        <v>#DIV/0!</v>
      </c>
      <c r="AJ184" s="44" t="e">
        <f t="shared" si="23"/>
        <v>#DIV/0!</v>
      </c>
      <c r="AK184" s="43"/>
      <c r="AL184" s="40"/>
      <c r="AM184" s="40"/>
      <c r="AN184" s="40"/>
      <c r="AO184" s="40"/>
      <c r="AP184" s="40"/>
      <c r="AQ184" s="49"/>
      <c r="AR184" s="41"/>
      <c r="AS184" s="41">
        <v>10</v>
      </c>
      <c r="AT184" s="34">
        <f>(J184*10)/100</f>
        <v>0</v>
      </c>
      <c r="AU184" s="43"/>
      <c r="AV184" s="44">
        <v>0</v>
      </c>
      <c r="AW184" s="46">
        <f t="shared" si="24"/>
        <v>0</v>
      </c>
      <c r="AX184" s="46">
        <f>O184</f>
        <v>0</v>
      </c>
      <c r="AY184" s="43"/>
    </row>
    <row r="185" spans="1:51" ht="15.75" customHeight="1" x14ac:dyDescent="0.25">
      <c r="A185" s="47"/>
      <c r="B185" s="40"/>
      <c r="C185" s="41"/>
      <c r="D185" s="39"/>
      <c r="E185" s="43"/>
      <c r="F185" s="40"/>
      <c r="G185" s="41"/>
      <c r="H185" s="43"/>
      <c r="I185" s="43"/>
      <c r="J185" s="44">
        <v>0</v>
      </c>
      <c r="K185" s="44">
        <v>0</v>
      </c>
      <c r="L185" s="55">
        <v>0</v>
      </c>
      <c r="M185" s="55">
        <v>0</v>
      </c>
      <c r="N185" s="44">
        <v>0</v>
      </c>
      <c r="O185" s="34">
        <f t="shared" si="25"/>
        <v>0</v>
      </c>
      <c r="P185" s="34">
        <f t="shared" si="25"/>
        <v>0</v>
      </c>
      <c r="Q185" s="43"/>
      <c r="R185" s="43"/>
      <c r="S185" s="43"/>
      <c r="T185" s="43"/>
      <c r="U185" s="48"/>
      <c r="V185" s="41"/>
      <c r="W185" s="41"/>
      <c r="X185" s="50"/>
      <c r="Y185" s="34" t="e">
        <f>P185/AA185</f>
        <v>#DIV/0!</v>
      </c>
      <c r="Z185" s="44" t="e">
        <f t="shared" si="18"/>
        <v>#DIV/0!</v>
      </c>
      <c r="AA185" s="44">
        <f t="shared" si="19"/>
        <v>0</v>
      </c>
      <c r="AB185" s="44">
        <v>0</v>
      </c>
      <c r="AC185" s="44">
        <v>0</v>
      </c>
      <c r="AD185" s="44">
        <v>0</v>
      </c>
      <c r="AE185" s="44"/>
      <c r="AF185" s="44" t="e">
        <f t="shared" si="20"/>
        <v>#DIV/0!</v>
      </c>
      <c r="AG185" s="44"/>
      <c r="AH185" s="44" t="e">
        <f t="shared" si="21"/>
        <v>#DIV/0!</v>
      </c>
      <c r="AI185" s="44" t="e">
        <f t="shared" si="22"/>
        <v>#DIV/0!</v>
      </c>
      <c r="AJ185" s="44" t="e">
        <f t="shared" si="23"/>
        <v>#DIV/0!</v>
      </c>
      <c r="AK185" s="43"/>
      <c r="AL185" s="40"/>
      <c r="AM185" s="40"/>
      <c r="AN185" s="40"/>
      <c r="AO185" s="40"/>
      <c r="AP185" s="40"/>
      <c r="AQ185" s="49"/>
      <c r="AR185" s="41"/>
      <c r="AS185" s="41">
        <v>10</v>
      </c>
      <c r="AT185" s="34">
        <f>(J185*10)/100</f>
        <v>0</v>
      </c>
      <c r="AU185" s="43"/>
      <c r="AV185" s="44">
        <v>0</v>
      </c>
      <c r="AW185" s="46">
        <f t="shared" si="24"/>
        <v>0</v>
      </c>
      <c r="AX185" s="46">
        <f>O185</f>
        <v>0</v>
      </c>
      <c r="AY185" s="43"/>
    </row>
    <row r="186" spans="1:51" ht="15.75" customHeight="1" x14ac:dyDescent="0.25">
      <c r="A186" s="47"/>
      <c r="B186" s="40"/>
      <c r="C186" s="41"/>
      <c r="D186" s="39"/>
      <c r="E186" s="43"/>
      <c r="F186" s="40"/>
      <c r="G186" s="41"/>
      <c r="H186" s="43"/>
      <c r="I186" s="43"/>
      <c r="J186" s="44">
        <v>0</v>
      </c>
      <c r="K186" s="44">
        <v>0</v>
      </c>
      <c r="L186" s="55">
        <v>0</v>
      </c>
      <c r="M186" s="55">
        <v>0</v>
      </c>
      <c r="N186" s="44">
        <v>0</v>
      </c>
      <c r="O186" s="34">
        <f t="shared" si="25"/>
        <v>0</v>
      </c>
      <c r="P186" s="34">
        <f t="shared" si="25"/>
        <v>0</v>
      </c>
      <c r="Q186" s="43"/>
      <c r="R186" s="43"/>
      <c r="S186" s="43"/>
      <c r="T186" s="43"/>
      <c r="U186" s="48"/>
      <c r="V186" s="41"/>
      <c r="W186" s="41"/>
      <c r="X186" s="50"/>
      <c r="Y186" s="34" t="e">
        <f>P186/AA186</f>
        <v>#DIV/0!</v>
      </c>
      <c r="Z186" s="44" t="e">
        <f t="shared" si="18"/>
        <v>#DIV/0!</v>
      </c>
      <c r="AA186" s="44">
        <f t="shared" si="19"/>
        <v>0</v>
      </c>
      <c r="AB186" s="44">
        <v>0</v>
      </c>
      <c r="AC186" s="44">
        <v>0</v>
      </c>
      <c r="AD186" s="44">
        <v>0</v>
      </c>
      <c r="AE186" s="44"/>
      <c r="AF186" s="44" t="e">
        <f t="shared" si="20"/>
        <v>#DIV/0!</v>
      </c>
      <c r="AG186" s="44"/>
      <c r="AH186" s="44" t="e">
        <f t="shared" si="21"/>
        <v>#DIV/0!</v>
      </c>
      <c r="AI186" s="44" t="e">
        <f t="shared" si="22"/>
        <v>#DIV/0!</v>
      </c>
      <c r="AJ186" s="44" t="e">
        <f t="shared" si="23"/>
        <v>#DIV/0!</v>
      </c>
      <c r="AK186" s="43"/>
      <c r="AL186" s="40"/>
      <c r="AM186" s="40"/>
      <c r="AN186" s="40"/>
      <c r="AO186" s="40"/>
      <c r="AP186" s="40"/>
      <c r="AQ186" s="49"/>
      <c r="AR186" s="41"/>
      <c r="AS186" s="41">
        <v>10</v>
      </c>
      <c r="AT186" s="34">
        <f>(J186*10)/100</f>
        <v>0</v>
      </c>
      <c r="AU186" s="43"/>
      <c r="AV186" s="44">
        <v>0</v>
      </c>
      <c r="AW186" s="46">
        <f t="shared" si="24"/>
        <v>0</v>
      </c>
      <c r="AX186" s="46">
        <f>O186</f>
        <v>0</v>
      </c>
      <c r="AY186" s="43"/>
    </row>
    <row r="187" spans="1:51" ht="15.75" customHeight="1" x14ac:dyDescent="0.25">
      <c r="A187" s="47"/>
      <c r="B187" s="40"/>
      <c r="C187" s="41"/>
      <c r="D187" s="39"/>
      <c r="E187" s="43"/>
      <c r="F187" s="40"/>
      <c r="G187" s="41"/>
      <c r="H187" s="43"/>
      <c r="I187" s="43"/>
      <c r="J187" s="44">
        <v>0</v>
      </c>
      <c r="K187" s="44">
        <v>0</v>
      </c>
      <c r="L187" s="55">
        <v>0</v>
      </c>
      <c r="M187" s="55">
        <v>0</v>
      </c>
      <c r="N187" s="44">
        <v>0</v>
      </c>
      <c r="O187" s="34">
        <f t="shared" si="25"/>
        <v>0</v>
      </c>
      <c r="P187" s="34">
        <f t="shared" si="25"/>
        <v>0</v>
      </c>
      <c r="Q187" s="43"/>
      <c r="R187" s="43"/>
      <c r="S187" s="43"/>
      <c r="T187" s="43"/>
      <c r="U187" s="48"/>
      <c r="V187" s="41"/>
      <c r="W187" s="41"/>
      <c r="X187" s="50"/>
      <c r="Y187" s="34" t="e">
        <f>P187/AA187</f>
        <v>#DIV/0!</v>
      </c>
      <c r="Z187" s="44" t="e">
        <f t="shared" si="18"/>
        <v>#DIV/0!</v>
      </c>
      <c r="AA187" s="44">
        <f t="shared" si="19"/>
        <v>0</v>
      </c>
      <c r="AB187" s="44">
        <v>0</v>
      </c>
      <c r="AC187" s="44">
        <v>0</v>
      </c>
      <c r="AD187" s="44">
        <v>0</v>
      </c>
      <c r="AE187" s="44"/>
      <c r="AF187" s="44" t="e">
        <f t="shared" si="20"/>
        <v>#DIV/0!</v>
      </c>
      <c r="AG187" s="44"/>
      <c r="AH187" s="44" t="e">
        <f t="shared" si="21"/>
        <v>#DIV/0!</v>
      </c>
      <c r="AI187" s="44" t="e">
        <f t="shared" si="22"/>
        <v>#DIV/0!</v>
      </c>
      <c r="AJ187" s="44" t="e">
        <f t="shared" si="23"/>
        <v>#DIV/0!</v>
      </c>
      <c r="AK187" s="43"/>
      <c r="AL187" s="40"/>
      <c r="AM187" s="40"/>
      <c r="AN187" s="40"/>
      <c r="AO187" s="40"/>
      <c r="AP187" s="40"/>
      <c r="AQ187" s="49"/>
      <c r="AR187" s="41"/>
      <c r="AS187" s="41">
        <v>10</v>
      </c>
      <c r="AT187" s="34">
        <f>(J187*10)/100</f>
        <v>0</v>
      </c>
      <c r="AU187" s="43"/>
      <c r="AV187" s="44">
        <v>0</v>
      </c>
      <c r="AW187" s="46">
        <f t="shared" si="24"/>
        <v>0</v>
      </c>
      <c r="AX187" s="46">
        <f>O187</f>
        <v>0</v>
      </c>
      <c r="AY187" s="43"/>
    </row>
    <row r="188" spans="1:51" ht="15.75" customHeight="1" x14ac:dyDescent="0.25">
      <c r="A188" s="47"/>
      <c r="B188" s="40"/>
      <c r="C188" s="41"/>
      <c r="D188" s="39"/>
      <c r="E188" s="43"/>
      <c r="F188" s="40"/>
      <c r="G188" s="41"/>
      <c r="H188" s="43"/>
      <c r="I188" s="43"/>
      <c r="J188" s="44">
        <v>0</v>
      </c>
      <c r="K188" s="44">
        <v>0</v>
      </c>
      <c r="L188" s="55">
        <v>0</v>
      </c>
      <c r="M188" s="55">
        <v>0</v>
      </c>
      <c r="N188" s="44">
        <v>0</v>
      </c>
      <c r="O188" s="34">
        <f t="shared" si="25"/>
        <v>0</v>
      </c>
      <c r="P188" s="34">
        <f t="shared" si="25"/>
        <v>0</v>
      </c>
      <c r="Q188" s="43"/>
      <c r="R188" s="43"/>
      <c r="S188" s="43"/>
      <c r="T188" s="43"/>
      <c r="U188" s="48"/>
      <c r="V188" s="41"/>
      <c r="W188" s="41"/>
      <c r="X188" s="50"/>
      <c r="Y188" s="34" t="e">
        <f>P188/AA188</f>
        <v>#DIV/0!</v>
      </c>
      <c r="Z188" s="44" t="e">
        <f t="shared" si="18"/>
        <v>#DIV/0!</v>
      </c>
      <c r="AA188" s="44">
        <f t="shared" si="19"/>
        <v>0</v>
      </c>
      <c r="AB188" s="44">
        <v>0</v>
      </c>
      <c r="AC188" s="44">
        <v>0</v>
      </c>
      <c r="AD188" s="44">
        <v>0</v>
      </c>
      <c r="AE188" s="44"/>
      <c r="AF188" s="44" t="e">
        <f t="shared" si="20"/>
        <v>#DIV/0!</v>
      </c>
      <c r="AG188" s="44"/>
      <c r="AH188" s="44" t="e">
        <f t="shared" si="21"/>
        <v>#DIV/0!</v>
      </c>
      <c r="AI188" s="44" t="e">
        <f t="shared" si="22"/>
        <v>#DIV/0!</v>
      </c>
      <c r="AJ188" s="44" t="e">
        <f t="shared" si="23"/>
        <v>#DIV/0!</v>
      </c>
      <c r="AK188" s="43"/>
      <c r="AL188" s="40"/>
      <c r="AM188" s="40"/>
      <c r="AN188" s="40"/>
      <c r="AO188" s="40"/>
      <c r="AP188" s="40"/>
      <c r="AQ188" s="49"/>
      <c r="AR188" s="41"/>
      <c r="AS188" s="41">
        <v>10</v>
      </c>
      <c r="AT188" s="34">
        <f>(J188*10)/100</f>
        <v>0</v>
      </c>
      <c r="AU188" s="43"/>
      <c r="AV188" s="44">
        <v>0</v>
      </c>
      <c r="AW188" s="46">
        <f t="shared" si="24"/>
        <v>0</v>
      </c>
      <c r="AX188" s="46">
        <f>O188</f>
        <v>0</v>
      </c>
      <c r="AY188" s="43"/>
    </row>
    <row r="189" spans="1:51" ht="15.75" customHeight="1" x14ac:dyDescent="0.25">
      <c r="A189" s="47"/>
      <c r="B189" s="40"/>
      <c r="C189" s="41"/>
      <c r="D189" s="39"/>
      <c r="E189" s="43"/>
      <c r="F189" s="40"/>
      <c r="G189" s="41"/>
      <c r="H189" s="43"/>
      <c r="I189" s="43"/>
      <c r="J189" s="44">
        <v>0</v>
      </c>
      <c r="K189" s="44">
        <v>0</v>
      </c>
      <c r="L189" s="55">
        <v>0</v>
      </c>
      <c r="M189" s="55">
        <v>0</v>
      </c>
      <c r="N189" s="44">
        <v>0</v>
      </c>
      <c r="O189" s="34">
        <f t="shared" si="25"/>
        <v>0</v>
      </c>
      <c r="P189" s="34">
        <f t="shared" si="25"/>
        <v>0</v>
      </c>
      <c r="Q189" s="43"/>
      <c r="R189" s="43"/>
      <c r="S189" s="43"/>
      <c r="T189" s="43"/>
      <c r="U189" s="48"/>
      <c r="V189" s="41"/>
      <c r="W189" s="41"/>
      <c r="X189" s="50"/>
      <c r="Y189" s="34" t="e">
        <f>P189/AA189</f>
        <v>#DIV/0!</v>
      </c>
      <c r="Z189" s="44" t="e">
        <f t="shared" si="18"/>
        <v>#DIV/0!</v>
      </c>
      <c r="AA189" s="44">
        <f t="shared" si="19"/>
        <v>0</v>
      </c>
      <c r="AB189" s="44">
        <v>0</v>
      </c>
      <c r="AC189" s="44">
        <v>0</v>
      </c>
      <c r="AD189" s="44">
        <v>0</v>
      </c>
      <c r="AE189" s="44"/>
      <c r="AF189" s="44" t="e">
        <f t="shared" si="20"/>
        <v>#DIV/0!</v>
      </c>
      <c r="AG189" s="44"/>
      <c r="AH189" s="44" t="e">
        <f t="shared" si="21"/>
        <v>#DIV/0!</v>
      </c>
      <c r="AI189" s="44" t="e">
        <f t="shared" si="22"/>
        <v>#DIV/0!</v>
      </c>
      <c r="AJ189" s="44" t="e">
        <f t="shared" si="23"/>
        <v>#DIV/0!</v>
      </c>
      <c r="AK189" s="43"/>
      <c r="AL189" s="40"/>
      <c r="AM189" s="40"/>
      <c r="AN189" s="40"/>
      <c r="AO189" s="40"/>
      <c r="AP189" s="40"/>
      <c r="AQ189" s="49"/>
      <c r="AR189" s="41"/>
      <c r="AS189" s="41">
        <v>10</v>
      </c>
      <c r="AT189" s="34">
        <f>(J189*10)/100</f>
        <v>0</v>
      </c>
      <c r="AU189" s="43"/>
      <c r="AV189" s="44">
        <v>0</v>
      </c>
      <c r="AW189" s="46">
        <f t="shared" si="24"/>
        <v>0</v>
      </c>
      <c r="AX189" s="46">
        <f>O189</f>
        <v>0</v>
      </c>
      <c r="AY189" s="43"/>
    </row>
    <row r="190" spans="1:51" ht="15.75" customHeight="1" x14ac:dyDescent="0.25">
      <c r="A190" s="47"/>
      <c r="B190" s="40"/>
      <c r="C190" s="41"/>
      <c r="D190" s="39"/>
      <c r="E190" s="43"/>
      <c r="F190" s="40"/>
      <c r="G190" s="41"/>
      <c r="H190" s="43"/>
      <c r="I190" s="43"/>
      <c r="J190" s="44">
        <v>0</v>
      </c>
      <c r="K190" s="44">
        <v>0</v>
      </c>
      <c r="L190" s="55">
        <v>0</v>
      </c>
      <c r="M190" s="55">
        <v>0</v>
      </c>
      <c r="N190" s="44">
        <v>0</v>
      </c>
      <c r="O190" s="34">
        <f t="shared" si="25"/>
        <v>0</v>
      </c>
      <c r="P190" s="34">
        <f t="shared" si="25"/>
        <v>0</v>
      </c>
      <c r="Q190" s="43"/>
      <c r="R190" s="43"/>
      <c r="S190" s="43"/>
      <c r="T190" s="43"/>
      <c r="U190" s="48"/>
      <c r="V190" s="41"/>
      <c r="W190" s="41"/>
      <c r="X190" s="50"/>
      <c r="Y190" s="34" t="e">
        <f>P190/AA190</f>
        <v>#DIV/0!</v>
      </c>
      <c r="Z190" s="44" t="e">
        <f t="shared" si="18"/>
        <v>#DIV/0!</v>
      </c>
      <c r="AA190" s="44">
        <f t="shared" si="19"/>
        <v>0</v>
      </c>
      <c r="AB190" s="44">
        <v>0</v>
      </c>
      <c r="AC190" s="44">
        <v>0</v>
      </c>
      <c r="AD190" s="44">
        <v>0</v>
      </c>
      <c r="AE190" s="44"/>
      <c r="AF190" s="44" t="e">
        <f t="shared" si="20"/>
        <v>#DIV/0!</v>
      </c>
      <c r="AG190" s="44"/>
      <c r="AH190" s="44" t="e">
        <f t="shared" si="21"/>
        <v>#DIV/0!</v>
      </c>
      <c r="AI190" s="44" t="e">
        <f t="shared" si="22"/>
        <v>#DIV/0!</v>
      </c>
      <c r="AJ190" s="44" t="e">
        <f t="shared" si="23"/>
        <v>#DIV/0!</v>
      </c>
      <c r="AK190" s="43"/>
      <c r="AL190" s="40"/>
      <c r="AM190" s="40"/>
      <c r="AN190" s="40"/>
      <c r="AO190" s="40"/>
      <c r="AP190" s="40"/>
      <c r="AQ190" s="49"/>
      <c r="AR190" s="41"/>
      <c r="AS190" s="41">
        <v>10</v>
      </c>
      <c r="AT190" s="34">
        <f>(J190*10)/100</f>
        <v>0</v>
      </c>
      <c r="AU190" s="43"/>
      <c r="AV190" s="44">
        <v>0</v>
      </c>
      <c r="AW190" s="46">
        <f t="shared" si="24"/>
        <v>0</v>
      </c>
      <c r="AX190" s="46">
        <f>O190</f>
        <v>0</v>
      </c>
      <c r="AY190" s="43"/>
    </row>
    <row r="191" spans="1:51" ht="15.75" customHeight="1" x14ac:dyDescent="0.25">
      <c r="A191" s="47"/>
      <c r="B191" s="40"/>
      <c r="C191" s="41"/>
      <c r="D191" s="39"/>
      <c r="E191" s="43"/>
      <c r="F191" s="40"/>
      <c r="G191" s="41"/>
      <c r="H191" s="43"/>
      <c r="I191" s="43"/>
      <c r="J191" s="44">
        <v>0</v>
      </c>
      <c r="K191" s="44">
        <v>0</v>
      </c>
      <c r="L191" s="55">
        <v>0</v>
      </c>
      <c r="M191" s="55">
        <v>0</v>
      </c>
      <c r="N191" s="44">
        <v>0</v>
      </c>
      <c r="O191" s="34">
        <f t="shared" si="25"/>
        <v>0</v>
      </c>
      <c r="P191" s="34">
        <f t="shared" si="25"/>
        <v>0</v>
      </c>
      <c r="Q191" s="43"/>
      <c r="R191" s="43"/>
      <c r="S191" s="43"/>
      <c r="T191" s="43"/>
      <c r="U191" s="48"/>
      <c r="V191" s="41"/>
      <c r="W191" s="41"/>
      <c r="X191" s="50"/>
      <c r="Y191" s="34" t="e">
        <f>P191/AA191</f>
        <v>#DIV/0!</v>
      </c>
      <c r="Z191" s="44" t="e">
        <f t="shared" si="18"/>
        <v>#DIV/0!</v>
      </c>
      <c r="AA191" s="44">
        <f t="shared" si="19"/>
        <v>0</v>
      </c>
      <c r="AB191" s="44">
        <v>0</v>
      </c>
      <c r="AC191" s="44">
        <v>0</v>
      </c>
      <c r="AD191" s="44">
        <v>0</v>
      </c>
      <c r="AE191" s="44"/>
      <c r="AF191" s="44" t="e">
        <f t="shared" si="20"/>
        <v>#DIV/0!</v>
      </c>
      <c r="AG191" s="44"/>
      <c r="AH191" s="44" t="e">
        <f t="shared" si="21"/>
        <v>#DIV/0!</v>
      </c>
      <c r="AI191" s="44" t="e">
        <f t="shared" si="22"/>
        <v>#DIV/0!</v>
      </c>
      <c r="AJ191" s="44" t="e">
        <f t="shared" si="23"/>
        <v>#DIV/0!</v>
      </c>
      <c r="AK191" s="43"/>
      <c r="AL191" s="40"/>
      <c r="AM191" s="40"/>
      <c r="AN191" s="40"/>
      <c r="AO191" s="40"/>
      <c r="AP191" s="40"/>
      <c r="AQ191" s="49"/>
      <c r="AR191" s="41"/>
      <c r="AS191" s="41">
        <v>10</v>
      </c>
      <c r="AT191" s="34">
        <f>(J191*10)/100</f>
        <v>0</v>
      </c>
      <c r="AU191" s="43"/>
      <c r="AV191" s="44">
        <v>0</v>
      </c>
      <c r="AW191" s="46">
        <f t="shared" si="24"/>
        <v>0</v>
      </c>
      <c r="AX191" s="46">
        <f>O191</f>
        <v>0</v>
      </c>
      <c r="AY191" s="43"/>
    </row>
    <row r="192" spans="1:51" ht="15.75" customHeight="1" x14ac:dyDescent="0.25">
      <c r="A192" s="47"/>
      <c r="B192" s="40"/>
      <c r="C192" s="41"/>
      <c r="D192" s="39"/>
      <c r="E192" s="43"/>
      <c r="F192" s="40"/>
      <c r="G192" s="41"/>
      <c r="H192" s="43"/>
      <c r="I192" s="43"/>
      <c r="J192" s="44">
        <v>0</v>
      </c>
      <c r="K192" s="44">
        <v>0</v>
      </c>
      <c r="L192" s="55">
        <v>0</v>
      </c>
      <c r="M192" s="55">
        <v>0</v>
      </c>
      <c r="N192" s="44">
        <v>0</v>
      </c>
      <c r="O192" s="34">
        <f t="shared" si="25"/>
        <v>0</v>
      </c>
      <c r="P192" s="34">
        <f t="shared" si="25"/>
        <v>0</v>
      </c>
      <c r="Q192" s="43"/>
      <c r="R192" s="43"/>
      <c r="S192" s="43"/>
      <c r="T192" s="43"/>
      <c r="U192" s="48"/>
      <c r="V192" s="41"/>
      <c r="W192" s="41"/>
      <c r="X192" s="50"/>
      <c r="Y192" s="34" t="e">
        <f>P192/AA192</f>
        <v>#DIV/0!</v>
      </c>
      <c r="Z192" s="44" t="e">
        <f t="shared" si="18"/>
        <v>#DIV/0!</v>
      </c>
      <c r="AA192" s="44">
        <f t="shared" si="19"/>
        <v>0</v>
      </c>
      <c r="AB192" s="44">
        <v>0</v>
      </c>
      <c r="AC192" s="44">
        <v>0</v>
      </c>
      <c r="AD192" s="44">
        <v>0</v>
      </c>
      <c r="AE192" s="44"/>
      <c r="AF192" s="44" t="e">
        <f t="shared" si="20"/>
        <v>#DIV/0!</v>
      </c>
      <c r="AG192" s="44"/>
      <c r="AH192" s="44" t="e">
        <f t="shared" si="21"/>
        <v>#DIV/0!</v>
      </c>
      <c r="AI192" s="44" t="e">
        <f t="shared" si="22"/>
        <v>#DIV/0!</v>
      </c>
      <c r="AJ192" s="44" t="e">
        <f t="shared" si="23"/>
        <v>#DIV/0!</v>
      </c>
      <c r="AK192" s="43"/>
      <c r="AL192" s="40"/>
      <c r="AM192" s="40"/>
      <c r="AN192" s="40"/>
      <c r="AO192" s="40"/>
      <c r="AP192" s="40"/>
      <c r="AQ192" s="49"/>
      <c r="AR192" s="41"/>
      <c r="AS192" s="41">
        <v>10</v>
      </c>
      <c r="AT192" s="34">
        <f>(J192*10)/100</f>
        <v>0</v>
      </c>
      <c r="AU192" s="43"/>
      <c r="AV192" s="44">
        <v>0</v>
      </c>
      <c r="AW192" s="46">
        <f t="shared" si="24"/>
        <v>0</v>
      </c>
      <c r="AX192" s="46">
        <f>O192</f>
        <v>0</v>
      </c>
      <c r="AY192" s="43"/>
    </row>
    <row r="193" spans="1:51" ht="15.75" customHeight="1" x14ac:dyDescent="0.25">
      <c r="A193" s="47"/>
      <c r="B193" s="40"/>
      <c r="C193" s="41"/>
      <c r="D193" s="39"/>
      <c r="E193" s="43"/>
      <c r="F193" s="40"/>
      <c r="G193" s="41"/>
      <c r="H193" s="43"/>
      <c r="I193" s="43"/>
      <c r="J193" s="44">
        <v>0</v>
      </c>
      <c r="K193" s="44">
        <v>0</v>
      </c>
      <c r="L193" s="55">
        <v>0</v>
      </c>
      <c r="M193" s="55">
        <v>0</v>
      </c>
      <c r="N193" s="44">
        <v>0</v>
      </c>
      <c r="O193" s="34">
        <f t="shared" si="25"/>
        <v>0</v>
      </c>
      <c r="P193" s="34">
        <f t="shared" si="25"/>
        <v>0</v>
      </c>
      <c r="Q193" s="43"/>
      <c r="R193" s="43"/>
      <c r="S193" s="43"/>
      <c r="T193" s="43"/>
      <c r="U193" s="48"/>
      <c r="V193" s="41"/>
      <c r="W193" s="41"/>
      <c r="X193" s="50"/>
      <c r="Y193" s="34" t="e">
        <f>P193/AA193</f>
        <v>#DIV/0!</v>
      </c>
      <c r="Z193" s="44" t="e">
        <f t="shared" si="18"/>
        <v>#DIV/0!</v>
      </c>
      <c r="AA193" s="44">
        <f t="shared" si="19"/>
        <v>0</v>
      </c>
      <c r="AB193" s="44">
        <v>0</v>
      </c>
      <c r="AC193" s="44">
        <v>0</v>
      </c>
      <c r="AD193" s="44">
        <v>0</v>
      </c>
      <c r="AE193" s="44"/>
      <c r="AF193" s="44" t="e">
        <f t="shared" si="20"/>
        <v>#DIV/0!</v>
      </c>
      <c r="AG193" s="44"/>
      <c r="AH193" s="44" t="e">
        <f t="shared" si="21"/>
        <v>#DIV/0!</v>
      </c>
      <c r="AI193" s="44" t="e">
        <f t="shared" si="22"/>
        <v>#DIV/0!</v>
      </c>
      <c r="AJ193" s="44" t="e">
        <f t="shared" si="23"/>
        <v>#DIV/0!</v>
      </c>
      <c r="AK193" s="43"/>
      <c r="AL193" s="40"/>
      <c r="AM193" s="40"/>
      <c r="AN193" s="40"/>
      <c r="AO193" s="40"/>
      <c r="AP193" s="40"/>
      <c r="AQ193" s="49"/>
      <c r="AR193" s="41"/>
      <c r="AS193" s="41">
        <v>10</v>
      </c>
      <c r="AT193" s="34">
        <f>(J193*10)/100</f>
        <v>0</v>
      </c>
      <c r="AU193" s="43"/>
      <c r="AV193" s="44">
        <v>0</v>
      </c>
      <c r="AW193" s="46">
        <f t="shared" si="24"/>
        <v>0</v>
      </c>
      <c r="AX193" s="46">
        <f>O193</f>
        <v>0</v>
      </c>
      <c r="AY193" s="43"/>
    </row>
    <row r="194" spans="1:51" ht="15.75" customHeight="1" x14ac:dyDescent="0.25">
      <c r="A194" s="47"/>
      <c r="B194" s="40"/>
      <c r="C194" s="41"/>
      <c r="D194" s="39"/>
      <c r="E194" s="43"/>
      <c r="F194" s="40"/>
      <c r="G194" s="41"/>
      <c r="H194" s="43"/>
      <c r="I194" s="43"/>
      <c r="J194" s="44">
        <v>0</v>
      </c>
      <c r="K194" s="44">
        <v>0</v>
      </c>
      <c r="L194" s="55">
        <v>0</v>
      </c>
      <c r="M194" s="55">
        <v>0</v>
      </c>
      <c r="N194" s="44">
        <v>0</v>
      </c>
      <c r="O194" s="34">
        <f t="shared" si="25"/>
        <v>0</v>
      </c>
      <c r="P194" s="34">
        <f t="shared" si="25"/>
        <v>0</v>
      </c>
      <c r="Q194" s="43"/>
      <c r="R194" s="43"/>
      <c r="S194" s="43"/>
      <c r="T194" s="43"/>
      <c r="U194" s="48"/>
      <c r="V194" s="41"/>
      <c r="W194" s="41"/>
      <c r="X194" s="50"/>
      <c r="Y194" s="34" t="e">
        <f>P194/AA194</f>
        <v>#DIV/0!</v>
      </c>
      <c r="Z194" s="44" t="e">
        <f t="shared" si="18"/>
        <v>#DIV/0!</v>
      </c>
      <c r="AA194" s="44">
        <f t="shared" si="19"/>
        <v>0</v>
      </c>
      <c r="AB194" s="44">
        <v>0</v>
      </c>
      <c r="AC194" s="44">
        <v>0</v>
      </c>
      <c r="AD194" s="44">
        <v>0</v>
      </c>
      <c r="AE194" s="44"/>
      <c r="AF194" s="44" t="e">
        <f t="shared" si="20"/>
        <v>#DIV/0!</v>
      </c>
      <c r="AG194" s="44"/>
      <c r="AH194" s="44" t="e">
        <f t="shared" si="21"/>
        <v>#DIV/0!</v>
      </c>
      <c r="AI194" s="44" t="e">
        <f t="shared" si="22"/>
        <v>#DIV/0!</v>
      </c>
      <c r="AJ194" s="44" t="e">
        <f t="shared" si="23"/>
        <v>#DIV/0!</v>
      </c>
      <c r="AK194" s="43"/>
      <c r="AL194" s="40"/>
      <c r="AM194" s="40"/>
      <c r="AN194" s="40"/>
      <c r="AO194" s="40"/>
      <c r="AP194" s="40"/>
      <c r="AQ194" s="49"/>
      <c r="AR194" s="41"/>
      <c r="AS194" s="41">
        <v>10</v>
      </c>
      <c r="AT194" s="34">
        <f>(J194*10)/100</f>
        <v>0</v>
      </c>
      <c r="AU194" s="43"/>
      <c r="AV194" s="44">
        <v>0</v>
      </c>
      <c r="AW194" s="46">
        <f t="shared" si="24"/>
        <v>0</v>
      </c>
      <c r="AX194" s="46">
        <f>O194</f>
        <v>0</v>
      </c>
      <c r="AY194" s="43"/>
    </row>
    <row r="195" spans="1:51" ht="15.75" customHeight="1" x14ac:dyDescent="0.25">
      <c r="A195" s="47"/>
      <c r="B195" s="40"/>
      <c r="C195" s="41"/>
      <c r="D195" s="39"/>
      <c r="E195" s="43"/>
      <c r="F195" s="40"/>
      <c r="G195" s="41"/>
      <c r="H195" s="43"/>
      <c r="I195" s="43"/>
      <c r="J195" s="44">
        <v>0</v>
      </c>
      <c r="K195" s="44">
        <v>0</v>
      </c>
      <c r="L195" s="55">
        <v>0</v>
      </c>
      <c r="M195" s="55">
        <v>0</v>
      </c>
      <c r="N195" s="44">
        <v>0</v>
      </c>
      <c r="O195" s="34">
        <f t="shared" si="25"/>
        <v>0</v>
      </c>
      <c r="P195" s="34">
        <f t="shared" si="25"/>
        <v>0</v>
      </c>
      <c r="Q195" s="43"/>
      <c r="R195" s="43"/>
      <c r="S195" s="43"/>
      <c r="T195" s="43"/>
      <c r="U195" s="48"/>
      <c r="V195" s="41"/>
      <c r="W195" s="41"/>
      <c r="X195" s="50"/>
      <c r="Y195" s="34" t="e">
        <f>P195/AA195</f>
        <v>#DIV/0!</v>
      </c>
      <c r="Z195" s="44" t="e">
        <f t="shared" ref="Z195:Z258" si="26">Y195*X195</f>
        <v>#DIV/0!</v>
      </c>
      <c r="AA195" s="44">
        <f t="shared" ref="AA195:AA258" si="27">AB195+AC195+AD195</f>
        <v>0</v>
      </c>
      <c r="AB195" s="44">
        <v>0</v>
      </c>
      <c r="AC195" s="44">
        <v>0</v>
      </c>
      <c r="AD195" s="44">
        <v>0</v>
      </c>
      <c r="AE195" s="44"/>
      <c r="AF195" s="44" t="e">
        <f t="shared" ref="AF195:AF258" si="28">Y195*AE195</f>
        <v>#DIV/0!</v>
      </c>
      <c r="AG195" s="44"/>
      <c r="AH195" s="44" t="e">
        <f t="shared" ref="AH195:AH258" si="29">Y195*AG195</f>
        <v>#DIV/0!</v>
      </c>
      <c r="AI195" s="44" t="e">
        <f t="shared" ref="AI195:AI258" si="30">AA195/X195</f>
        <v>#DIV/0!</v>
      </c>
      <c r="AJ195" s="44" t="e">
        <f t="shared" ref="AJ195:AJ258" si="31">_xlfn.CEILING.MATH(AI195)</f>
        <v>#DIV/0!</v>
      </c>
      <c r="AK195" s="43"/>
      <c r="AL195" s="40"/>
      <c r="AM195" s="40"/>
      <c r="AN195" s="40"/>
      <c r="AO195" s="40"/>
      <c r="AP195" s="40"/>
      <c r="AQ195" s="49"/>
      <c r="AR195" s="41"/>
      <c r="AS195" s="41">
        <v>10</v>
      </c>
      <c r="AT195" s="34">
        <f>(J195*10)/100</f>
        <v>0</v>
      </c>
      <c r="AU195" s="43"/>
      <c r="AV195" s="44">
        <v>0</v>
      </c>
      <c r="AW195" s="46">
        <f t="shared" ref="AW195:AW258" si="32">AX195-AV195</f>
        <v>0</v>
      </c>
      <c r="AX195" s="46">
        <f>O195</f>
        <v>0</v>
      </c>
      <c r="AY195" s="43"/>
    </row>
    <row r="196" spans="1:51" ht="15.75" customHeight="1" x14ac:dyDescent="0.25">
      <c r="A196" s="47"/>
      <c r="B196" s="40"/>
      <c r="C196" s="41"/>
      <c r="D196" s="39"/>
      <c r="E196" s="43"/>
      <c r="F196" s="40"/>
      <c r="G196" s="41"/>
      <c r="H196" s="43"/>
      <c r="I196" s="43"/>
      <c r="J196" s="44">
        <v>0</v>
      </c>
      <c r="K196" s="44">
        <v>0</v>
      </c>
      <c r="L196" s="55">
        <v>0</v>
      </c>
      <c r="M196" s="55">
        <v>0</v>
      </c>
      <c r="N196" s="44">
        <v>0</v>
      </c>
      <c r="O196" s="34">
        <f t="shared" si="25"/>
        <v>0</v>
      </c>
      <c r="P196" s="34">
        <f t="shared" si="25"/>
        <v>0</v>
      </c>
      <c r="Q196" s="43"/>
      <c r="R196" s="43"/>
      <c r="S196" s="43"/>
      <c r="T196" s="43"/>
      <c r="U196" s="48"/>
      <c r="V196" s="41"/>
      <c r="W196" s="41"/>
      <c r="X196" s="50"/>
      <c r="Y196" s="34" t="e">
        <f>P196/AA196</f>
        <v>#DIV/0!</v>
      </c>
      <c r="Z196" s="44" t="e">
        <f t="shared" si="26"/>
        <v>#DIV/0!</v>
      </c>
      <c r="AA196" s="44">
        <f t="shared" si="27"/>
        <v>0</v>
      </c>
      <c r="AB196" s="44">
        <v>0</v>
      </c>
      <c r="AC196" s="44">
        <v>0</v>
      </c>
      <c r="AD196" s="44">
        <v>0</v>
      </c>
      <c r="AE196" s="44"/>
      <c r="AF196" s="44" t="e">
        <f t="shared" si="28"/>
        <v>#DIV/0!</v>
      </c>
      <c r="AG196" s="44"/>
      <c r="AH196" s="44" t="e">
        <f t="shared" si="29"/>
        <v>#DIV/0!</v>
      </c>
      <c r="AI196" s="44" t="e">
        <f t="shared" si="30"/>
        <v>#DIV/0!</v>
      </c>
      <c r="AJ196" s="44" t="e">
        <f t="shared" si="31"/>
        <v>#DIV/0!</v>
      </c>
      <c r="AK196" s="43"/>
      <c r="AL196" s="40"/>
      <c r="AM196" s="40"/>
      <c r="AN196" s="40"/>
      <c r="AO196" s="40"/>
      <c r="AP196" s="40"/>
      <c r="AQ196" s="49"/>
      <c r="AR196" s="41"/>
      <c r="AS196" s="41">
        <v>10</v>
      </c>
      <c r="AT196" s="34">
        <f>(J196*10)/100</f>
        <v>0</v>
      </c>
      <c r="AU196" s="43"/>
      <c r="AV196" s="44">
        <v>0</v>
      </c>
      <c r="AW196" s="46">
        <f t="shared" si="32"/>
        <v>0</v>
      </c>
      <c r="AX196" s="46">
        <f>O196</f>
        <v>0</v>
      </c>
      <c r="AY196" s="43"/>
    </row>
    <row r="197" spans="1:51" ht="15.75" customHeight="1" x14ac:dyDescent="0.25">
      <c r="A197" s="47"/>
      <c r="B197" s="40"/>
      <c r="C197" s="41"/>
      <c r="D197" s="39"/>
      <c r="E197" s="43"/>
      <c r="F197" s="40"/>
      <c r="G197" s="41"/>
      <c r="H197" s="43"/>
      <c r="I197" s="43"/>
      <c r="J197" s="44">
        <v>0</v>
      </c>
      <c r="K197" s="44">
        <v>0</v>
      </c>
      <c r="L197" s="55">
        <v>0</v>
      </c>
      <c r="M197" s="55">
        <v>0</v>
      </c>
      <c r="N197" s="44">
        <v>0</v>
      </c>
      <c r="O197" s="34">
        <f t="shared" si="25"/>
        <v>0</v>
      </c>
      <c r="P197" s="34">
        <f t="shared" si="25"/>
        <v>0</v>
      </c>
      <c r="Q197" s="43"/>
      <c r="R197" s="43"/>
      <c r="S197" s="43"/>
      <c r="T197" s="43"/>
      <c r="U197" s="48"/>
      <c r="V197" s="41"/>
      <c r="W197" s="41"/>
      <c r="X197" s="50"/>
      <c r="Y197" s="34" t="e">
        <f>P197/AA197</f>
        <v>#DIV/0!</v>
      </c>
      <c r="Z197" s="44" t="e">
        <f t="shared" si="26"/>
        <v>#DIV/0!</v>
      </c>
      <c r="AA197" s="44">
        <f t="shared" si="27"/>
        <v>0</v>
      </c>
      <c r="AB197" s="44">
        <v>0</v>
      </c>
      <c r="AC197" s="44">
        <v>0</v>
      </c>
      <c r="AD197" s="44">
        <v>0</v>
      </c>
      <c r="AE197" s="44"/>
      <c r="AF197" s="44" t="e">
        <f t="shared" si="28"/>
        <v>#DIV/0!</v>
      </c>
      <c r="AG197" s="44"/>
      <c r="AH197" s="44" t="e">
        <f t="shared" si="29"/>
        <v>#DIV/0!</v>
      </c>
      <c r="AI197" s="44" t="e">
        <f t="shared" si="30"/>
        <v>#DIV/0!</v>
      </c>
      <c r="AJ197" s="44" t="e">
        <f t="shared" si="31"/>
        <v>#DIV/0!</v>
      </c>
      <c r="AK197" s="43"/>
      <c r="AL197" s="40"/>
      <c r="AM197" s="40"/>
      <c r="AN197" s="40"/>
      <c r="AO197" s="40"/>
      <c r="AP197" s="40"/>
      <c r="AQ197" s="49"/>
      <c r="AR197" s="41"/>
      <c r="AS197" s="41">
        <v>10</v>
      </c>
      <c r="AT197" s="34">
        <f>(J197*10)/100</f>
        <v>0</v>
      </c>
      <c r="AU197" s="43"/>
      <c r="AV197" s="44">
        <v>0</v>
      </c>
      <c r="AW197" s="46">
        <f t="shared" si="32"/>
        <v>0</v>
      </c>
      <c r="AX197" s="46">
        <f>O197</f>
        <v>0</v>
      </c>
      <c r="AY197" s="43"/>
    </row>
    <row r="198" spans="1:51" ht="15.75" customHeight="1" x14ac:dyDescent="0.25">
      <c r="A198" s="47"/>
      <c r="B198" s="40"/>
      <c r="C198" s="41"/>
      <c r="D198" s="39"/>
      <c r="E198" s="43"/>
      <c r="F198" s="40"/>
      <c r="G198" s="41"/>
      <c r="H198" s="43"/>
      <c r="I198" s="43"/>
      <c r="J198" s="44">
        <v>0</v>
      </c>
      <c r="K198" s="44">
        <v>0</v>
      </c>
      <c r="L198" s="55">
        <v>0</v>
      </c>
      <c r="M198" s="55">
        <v>0</v>
      </c>
      <c r="N198" s="44">
        <v>0</v>
      </c>
      <c r="O198" s="34">
        <f t="shared" si="25"/>
        <v>0</v>
      </c>
      <c r="P198" s="34">
        <f t="shared" si="25"/>
        <v>0</v>
      </c>
      <c r="Q198" s="43"/>
      <c r="R198" s="43"/>
      <c r="S198" s="43"/>
      <c r="T198" s="43"/>
      <c r="U198" s="48"/>
      <c r="V198" s="41"/>
      <c r="W198" s="41"/>
      <c r="X198" s="50"/>
      <c r="Y198" s="34" t="e">
        <f>P198/AA198</f>
        <v>#DIV/0!</v>
      </c>
      <c r="Z198" s="44" t="e">
        <f t="shared" si="26"/>
        <v>#DIV/0!</v>
      </c>
      <c r="AA198" s="44">
        <f t="shared" si="27"/>
        <v>0</v>
      </c>
      <c r="AB198" s="44">
        <v>0</v>
      </c>
      <c r="AC198" s="44">
        <v>0</v>
      </c>
      <c r="AD198" s="44">
        <v>0</v>
      </c>
      <c r="AE198" s="44"/>
      <c r="AF198" s="44" t="e">
        <f t="shared" si="28"/>
        <v>#DIV/0!</v>
      </c>
      <c r="AG198" s="44"/>
      <c r="AH198" s="44" t="e">
        <f t="shared" si="29"/>
        <v>#DIV/0!</v>
      </c>
      <c r="AI198" s="44" t="e">
        <f t="shared" si="30"/>
        <v>#DIV/0!</v>
      </c>
      <c r="AJ198" s="44" t="e">
        <f t="shared" si="31"/>
        <v>#DIV/0!</v>
      </c>
      <c r="AK198" s="43"/>
      <c r="AL198" s="40"/>
      <c r="AM198" s="40"/>
      <c r="AN198" s="40"/>
      <c r="AO198" s="40"/>
      <c r="AP198" s="40"/>
      <c r="AQ198" s="49"/>
      <c r="AR198" s="41"/>
      <c r="AS198" s="41">
        <v>10</v>
      </c>
      <c r="AT198" s="34">
        <f>(J198*10)/100</f>
        <v>0</v>
      </c>
      <c r="AU198" s="43"/>
      <c r="AV198" s="44">
        <v>0</v>
      </c>
      <c r="AW198" s="46">
        <f t="shared" si="32"/>
        <v>0</v>
      </c>
      <c r="AX198" s="46">
        <f>O198</f>
        <v>0</v>
      </c>
      <c r="AY198" s="43"/>
    </row>
    <row r="199" spans="1:51" ht="15.75" customHeight="1" x14ac:dyDescent="0.25">
      <c r="A199" s="47"/>
      <c r="B199" s="40"/>
      <c r="C199" s="41"/>
      <c r="D199" s="39"/>
      <c r="E199" s="43"/>
      <c r="F199" s="40"/>
      <c r="G199" s="41"/>
      <c r="H199" s="43"/>
      <c r="I199" s="43"/>
      <c r="J199" s="44">
        <v>0</v>
      </c>
      <c r="K199" s="44">
        <v>0</v>
      </c>
      <c r="L199" s="55">
        <v>0</v>
      </c>
      <c r="M199" s="55">
        <v>0</v>
      </c>
      <c r="N199" s="44">
        <v>0</v>
      </c>
      <c r="O199" s="34">
        <f t="shared" si="25"/>
        <v>0</v>
      </c>
      <c r="P199" s="34">
        <f t="shared" si="25"/>
        <v>0</v>
      </c>
      <c r="Q199" s="43"/>
      <c r="R199" s="43"/>
      <c r="S199" s="43"/>
      <c r="T199" s="43"/>
      <c r="U199" s="48"/>
      <c r="V199" s="41"/>
      <c r="W199" s="41"/>
      <c r="X199" s="50"/>
      <c r="Y199" s="34" t="e">
        <f>P199/AA199</f>
        <v>#DIV/0!</v>
      </c>
      <c r="Z199" s="44" t="e">
        <f t="shared" si="26"/>
        <v>#DIV/0!</v>
      </c>
      <c r="AA199" s="44">
        <f t="shared" si="27"/>
        <v>0</v>
      </c>
      <c r="AB199" s="44">
        <v>0</v>
      </c>
      <c r="AC199" s="44">
        <v>0</v>
      </c>
      <c r="AD199" s="44">
        <v>0</v>
      </c>
      <c r="AE199" s="44"/>
      <c r="AF199" s="44" t="e">
        <f t="shared" si="28"/>
        <v>#DIV/0!</v>
      </c>
      <c r="AG199" s="44"/>
      <c r="AH199" s="44" t="e">
        <f t="shared" si="29"/>
        <v>#DIV/0!</v>
      </c>
      <c r="AI199" s="44" t="e">
        <f t="shared" si="30"/>
        <v>#DIV/0!</v>
      </c>
      <c r="AJ199" s="44" t="e">
        <f t="shared" si="31"/>
        <v>#DIV/0!</v>
      </c>
      <c r="AK199" s="43"/>
      <c r="AL199" s="40"/>
      <c r="AM199" s="40"/>
      <c r="AN199" s="40"/>
      <c r="AO199" s="40"/>
      <c r="AP199" s="40"/>
      <c r="AQ199" s="49"/>
      <c r="AR199" s="41"/>
      <c r="AS199" s="41">
        <v>10</v>
      </c>
      <c r="AT199" s="34">
        <f>(J199*10)/100</f>
        <v>0</v>
      </c>
      <c r="AU199" s="43"/>
      <c r="AV199" s="44">
        <v>0</v>
      </c>
      <c r="AW199" s="46">
        <f t="shared" si="32"/>
        <v>0</v>
      </c>
      <c r="AX199" s="46">
        <f>O199</f>
        <v>0</v>
      </c>
      <c r="AY199" s="43"/>
    </row>
    <row r="200" spans="1:51" ht="15.75" customHeight="1" x14ac:dyDescent="0.25">
      <c r="A200" s="47"/>
      <c r="B200" s="40"/>
      <c r="C200" s="41"/>
      <c r="D200" s="39"/>
      <c r="E200" s="43"/>
      <c r="F200" s="40"/>
      <c r="G200" s="41"/>
      <c r="H200" s="43"/>
      <c r="I200" s="43"/>
      <c r="J200" s="44">
        <v>0</v>
      </c>
      <c r="K200" s="44">
        <v>0</v>
      </c>
      <c r="L200" s="55">
        <v>0</v>
      </c>
      <c r="M200" s="55">
        <v>0</v>
      </c>
      <c r="N200" s="44">
        <v>0</v>
      </c>
      <c r="O200" s="34">
        <f t="shared" si="25"/>
        <v>0</v>
      </c>
      <c r="P200" s="34">
        <f t="shared" si="25"/>
        <v>0</v>
      </c>
      <c r="Q200" s="43"/>
      <c r="R200" s="43"/>
      <c r="S200" s="43"/>
      <c r="T200" s="43"/>
      <c r="U200" s="48"/>
      <c r="V200" s="41"/>
      <c r="W200" s="41"/>
      <c r="X200" s="50"/>
      <c r="Y200" s="34" t="e">
        <f>P200/AA200</f>
        <v>#DIV/0!</v>
      </c>
      <c r="Z200" s="44" t="e">
        <f t="shared" si="26"/>
        <v>#DIV/0!</v>
      </c>
      <c r="AA200" s="44">
        <f t="shared" si="27"/>
        <v>0</v>
      </c>
      <c r="AB200" s="44">
        <v>0</v>
      </c>
      <c r="AC200" s="44">
        <v>0</v>
      </c>
      <c r="AD200" s="44">
        <v>0</v>
      </c>
      <c r="AE200" s="44"/>
      <c r="AF200" s="44" t="e">
        <f t="shared" si="28"/>
        <v>#DIV/0!</v>
      </c>
      <c r="AG200" s="44"/>
      <c r="AH200" s="44" t="e">
        <f t="shared" si="29"/>
        <v>#DIV/0!</v>
      </c>
      <c r="AI200" s="44" t="e">
        <f t="shared" si="30"/>
        <v>#DIV/0!</v>
      </c>
      <c r="AJ200" s="44" t="e">
        <f t="shared" si="31"/>
        <v>#DIV/0!</v>
      </c>
      <c r="AK200" s="43"/>
      <c r="AL200" s="40"/>
      <c r="AM200" s="40"/>
      <c r="AN200" s="40"/>
      <c r="AO200" s="40"/>
      <c r="AP200" s="40"/>
      <c r="AQ200" s="49"/>
      <c r="AR200" s="41"/>
      <c r="AS200" s="41">
        <v>10</v>
      </c>
      <c r="AT200" s="34">
        <f>(J200*10)/100</f>
        <v>0</v>
      </c>
      <c r="AU200" s="43"/>
      <c r="AV200" s="44">
        <v>0</v>
      </c>
      <c r="AW200" s="46">
        <f t="shared" si="32"/>
        <v>0</v>
      </c>
      <c r="AX200" s="46">
        <f>O200</f>
        <v>0</v>
      </c>
      <c r="AY200" s="43"/>
    </row>
    <row r="201" spans="1:51" ht="15.75" customHeight="1" x14ac:dyDescent="0.25">
      <c r="A201" s="47"/>
      <c r="B201" s="40"/>
      <c r="C201" s="41"/>
      <c r="D201" s="39"/>
      <c r="E201" s="43"/>
      <c r="F201" s="40"/>
      <c r="G201" s="41"/>
      <c r="H201" s="43"/>
      <c r="I201" s="43"/>
      <c r="J201" s="44">
        <v>0</v>
      </c>
      <c r="K201" s="44">
        <v>0</v>
      </c>
      <c r="L201" s="55">
        <v>0</v>
      </c>
      <c r="M201" s="55">
        <v>0</v>
      </c>
      <c r="N201" s="44">
        <v>0</v>
      </c>
      <c r="O201" s="34">
        <f t="shared" si="25"/>
        <v>0</v>
      </c>
      <c r="P201" s="34">
        <f t="shared" si="25"/>
        <v>0</v>
      </c>
      <c r="Q201" s="43"/>
      <c r="R201" s="43"/>
      <c r="S201" s="43"/>
      <c r="T201" s="43"/>
      <c r="U201" s="48"/>
      <c r="V201" s="41"/>
      <c r="W201" s="41"/>
      <c r="X201" s="50"/>
      <c r="Y201" s="34" t="e">
        <f>P201/AA201</f>
        <v>#DIV/0!</v>
      </c>
      <c r="Z201" s="44" t="e">
        <f t="shared" si="26"/>
        <v>#DIV/0!</v>
      </c>
      <c r="AA201" s="44">
        <f t="shared" si="27"/>
        <v>0</v>
      </c>
      <c r="AB201" s="44">
        <v>0</v>
      </c>
      <c r="AC201" s="44">
        <v>0</v>
      </c>
      <c r="AD201" s="44">
        <v>0</v>
      </c>
      <c r="AE201" s="44"/>
      <c r="AF201" s="44" t="e">
        <f t="shared" si="28"/>
        <v>#DIV/0!</v>
      </c>
      <c r="AG201" s="44"/>
      <c r="AH201" s="44" t="e">
        <f t="shared" si="29"/>
        <v>#DIV/0!</v>
      </c>
      <c r="AI201" s="44" t="e">
        <f t="shared" si="30"/>
        <v>#DIV/0!</v>
      </c>
      <c r="AJ201" s="44" t="e">
        <f t="shared" si="31"/>
        <v>#DIV/0!</v>
      </c>
      <c r="AK201" s="43"/>
      <c r="AL201" s="40"/>
      <c r="AM201" s="40"/>
      <c r="AN201" s="40"/>
      <c r="AO201" s="40"/>
      <c r="AP201" s="40"/>
      <c r="AQ201" s="49"/>
      <c r="AR201" s="41"/>
      <c r="AS201" s="41">
        <v>10</v>
      </c>
      <c r="AT201" s="34">
        <f>(J201*10)/100</f>
        <v>0</v>
      </c>
      <c r="AU201" s="43"/>
      <c r="AV201" s="44">
        <v>0</v>
      </c>
      <c r="AW201" s="46">
        <f t="shared" si="32"/>
        <v>0</v>
      </c>
      <c r="AX201" s="46">
        <f>O201</f>
        <v>0</v>
      </c>
      <c r="AY201" s="43"/>
    </row>
    <row r="202" spans="1:51" ht="15.75" customHeight="1" x14ac:dyDescent="0.25">
      <c r="A202" s="47"/>
      <c r="B202" s="40"/>
      <c r="C202" s="41"/>
      <c r="D202" s="39"/>
      <c r="E202" s="43"/>
      <c r="F202" s="40"/>
      <c r="G202" s="41"/>
      <c r="H202" s="43"/>
      <c r="I202" s="43"/>
      <c r="J202" s="44">
        <v>0</v>
      </c>
      <c r="K202" s="44">
        <v>0</v>
      </c>
      <c r="L202" s="55">
        <v>0</v>
      </c>
      <c r="M202" s="55">
        <v>0</v>
      </c>
      <c r="N202" s="44">
        <v>0</v>
      </c>
      <c r="O202" s="34">
        <f t="shared" si="25"/>
        <v>0</v>
      </c>
      <c r="P202" s="34">
        <f t="shared" si="25"/>
        <v>0</v>
      </c>
      <c r="Q202" s="43"/>
      <c r="R202" s="43"/>
      <c r="S202" s="43"/>
      <c r="T202" s="43"/>
      <c r="U202" s="48"/>
      <c r="V202" s="41"/>
      <c r="W202" s="41"/>
      <c r="X202" s="50"/>
      <c r="Y202" s="34" t="e">
        <f>P202/AA202</f>
        <v>#DIV/0!</v>
      </c>
      <c r="Z202" s="44" t="e">
        <f t="shared" si="26"/>
        <v>#DIV/0!</v>
      </c>
      <c r="AA202" s="44">
        <f t="shared" si="27"/>
        <v>0</v>
      </c>
      <c r="AB202" s="44">
        <v>0</v>
      </c>
      <c r="AC202" s="44">
        <v>0</v>
      </c>
      <c r="AD202" s="44">
        <v>0</v>
      </c>
      <c r="AE202" s="44"/>
      <c r="AF202" s="44" t="e">
        <f t="shared" si="28"/>
        <v>#DIV/0!</v>
      </c>
      <c r="AG202" s="44"/>
      <c r="AH202" s="44" t="e">
        <f t="shared" si="29"/>
        <v>#DIV/0!</v>
      </c>
      <c r="AI202" s="44" t="e">
        <f t="shared" si="30"/>
        <v>#DIV/0!</v>
      </c>
      <c r="AJ202" s="44" t="e">
        <f t="shared" si="31"/>
        <v>#DIV/0!</v>
      </c>
      <c r="AK202" s="43"/>
      <c r="AL202" s="40"/>
      <c r="AM202" s="40"/>
      <c r="AN202" s="40"/>
      <c r="AO202" s="40"/>
      <c r="AP202" s="40"/>
      <c r="AQ202" s="49"/>
      <c r="AR202" s="41"/>
      <c r="AS202" s="41">
        <v>10</v>
      </c>
      <c r="AT202" s="34">
        <f>(J202*10)/100</f>
        <v>0</v>
      </c>
      <c r="AU202" s="43"/>
      <c r="AV202" s="44">
        <v>0</v>
      </c>
      <c r="AW202" s="46">
        <f t="shared" si="32"/>
        <v>0</v>
      </c>
      <c r="AX202" s="46">
        <f>O202</f>
        <v>0</v>
      </c>
      <c r="AY202" s="43"/>
    </row>
    <row r="203" spans="1:51" ht="15.75" customHeight="1" x14ac:dyDescent="0.25">
      <c r="A203" s="47"/>
      <c r="B203" s="40"/>
      <c r="C203" s="41"/>
      <c r="D203" s="39"/>
      <c r="E203" s="43"/>
      <c r="F203" s="40"/>
      <c r="G203" s="41"/>
      <c r="H203" s="43"/>
      <c r="I203" s="43"/>
      <c r="J203" s="44">
        <v>0</v>
      </c>
      <c r="K203" s="44">
        <v>0</v>
      </c>
      <c r="L203" s="55">
        <v>0</v>
      </c>
      <c r="M203" s="55">
        <v>0</v>
      </c>
      <c r="N203" s="44">
        <v>0</v>
      </c>
      <c r="O203" s="34">
        <f t="shared" si="25"/>
        <v>0</v>
      </c>
      <c r="P203" s="34">
        <f t="shared" si="25"/>
        <v>0</v>
      </c>
      <c r="Q203" s="43"/>
      <c r="R203" s="43"/>
      <c r="S203" s="43"/>
      <c r="T203" s="43"/>
      <c r="U203" s="48"/>
      <c r="V203" s="41"/>
      <c r="W203" s="41"/>
      <c r="X203" s="50"/>
      <c r="Y203" s="34" t="e">
        <f>P203/AA203</f>
        <v>#DIV/0!</v>
      </c>
      <c r="Z203" s="44" t="e">
        <f t="shared" si="26"/>
        <v>#DIV/0!</v>
      </c>
      <c r="AA203" s="44">
        <f t="shared" si="27"/>
        <v>0</v>
      </c>
      <c r="AB203" s="44">
        <v>0</v>
      </c>
      <c r="AC203" s="44">
        <v>0</v>
      </c>
      <c r="AD203" s="44">
        <v>0</v>
      </c>
      <c r="AE203" s="44"/>
      <c r="AF203" s="44" t="e">
        <f t="shared" si="28"/>
        <v>#DIV/0!</v>
      </c>
      <c r="AG203" s="44"/>
      <c r="AH203" s="44" t="e">
        <f t="shared" si="29"/>
        <v>#DIV/0!</v>
      </c>
      <c r="AI203" s="44" t="e">
        <f t="shared" si="30"/>
        <v>#DIV/0!</v>
      </c>
      <c r="AJ203" s="44" t="e">
        <f t="shared" si="31"/>
        <v>#DIV/0!</v>
      </c>
      <c r="AK203" s="43"/>
      <c r="AL203" s="40"/>
      <c r="AM203" s="40"/>
      <c r="AN203" s="40"/>
      <c r="AO203" s="40"/>
      <c r="AP203" s="40"/>
      <c r="AQ203" s="49"/>
      <c r="AR203" s="41"/>
      <c r="AS203" s="41">
        <v>10</v>
      </c>
      <c r="AT203" s="34">
        <f>(J203*10)/100</f>
        <v>0</v>
      </c>
      <c r="AU203" s="43"/>
      <c r="AV203" s="44">
        <v>0</v>
      </c>
      <c r="AW203" s="46">
        <f t="shared" si="32"/>
        <v>0</v>
      </c>
      <c r="AX203" s="46">
        <f>O203</f>
        <v>0</v>
      </c>
      <c r="AY203" s="43"/>
    </row>
    <row r="204" spans="1:51" ht="15.75" customHeight="1" x14ac:dyDescent="0.25">
      <c r="A204" s="47"/>
      <c r="B204" s="40"/>
      <c r="C204" s="41"/>
      <c r="D204" s="39"/>
      <c r="E204" s="43"/>
      <c r="F204" s="40"/>
      <c r="G204" s="41"/>
      <c r="H204" s="43"/>
      <c r="I204" s="43"/>
      <c r="J204" s="44">
        <v>0</v>
      </c>
      <c r="K204" s="44">
        <v>0</v>
      </c>
      <c r="L204" s="55">
        <v>0</v>
      </c>
      <c r="M204" s="55">
        <v>0</v>
      </c>
      <c r="N204" s="44">
        <v>0</v>
      </c>
      <c r="O204" s="34">
        <f t="shared" si="25"/>
        <v>0</v>
      </c>
      <c r="P204" s="34">
        <f t="shared" si="25"/>
        <v>0</v>
      </c>
      <c r="Q204" s="43"/>
      <c r="R204" s="43"/>
      <c r="S204" s="43"/>
      <c r="T204" s="43"/>
      <c r="U204" s="48"/>
      <c r="V204" s="41"/>
      <c r="W204" s="41"/>
      <c r="X204" s="50"/>
      <c r="Y204" s="34" t="e">
        <f>P204/AA204</f>
        <v>#DIV/0!</v>
      </c>
      <c r="Z204" s="44" t="e">
        <f t="shared" si="26"/>
        <v>#DIV/0!</v>
      </c>
      <c r="AA204" s="44">
        <f t="shared" si="27"/>
        <v>0</v>
      </c>
      <c r="AB204" s="44">
        <v>0</v>
      </c>
      <c r="AC204" s="44">
        <v>0</v>
      </c>
      <c r="AD204" s="44">
        <v>0</v>
      </c>
      <c r="AE204" s="44"/>
      <c r="AF204" s="44" t="e">
        <f t="shared" si="28"/>
        <v>#DIV/0!</v>
      </c>
      <c r="AG204" s="44"/>
      <c r="AH204" s="44" t="e">
        <f t="shared" si="29"/>
        <v>#DIV/0!</v>
      </c>
      <c r="AI204" s="44" t="e">
        <f t="shared" si="30"/>
        <v>#DIV/0!</v>
      </c>
      <c r="AJ204" s="44" t="e">
        <f t="shared" si="31"/>
        <v>#DIV/0!</v>
      </c>
      <c r="AK204" s="43"/>
      <c r="AL204" s="40"/>
      <c r="AM204" s="40"/>
      <c r="AN204" s="40"/>
      <c r="AO204" s="40"/>
      <c r="AP204" s="40"/>
      <c r="AQ204" s="49"/>
      <c r="AR204" s="41"/>
      <c r="AS204" s="41">
        <v>10</v>
      </c>
      <c r="AT204" s="34">
        <f>(J204*10)/100</f>
        <v>0</v>
      </c>
      <c r="AU204" s="43"/>
      <c r="AV204" s="44">
        <v>0</v>
      </c>
      <c r="AW204" s="46">
        <f t="shared" si="32"/>
        <v>0</v>
      </c>
      <c r="AX204" s="46">
        <f>O204</f>
        <v>0</v>
      </c>
      <c r="AY204" s="43"/>
    </row>
    <row r="205" spans="1:51" ht="15.75" customHeight="1" x14ac:dyDescent="0.25">
      <c r="A205" s="47"/>
      <c r="B205" s="40"/>
      <c r="C205" s="41"/>
      <c r="D205" s="39"/>
      <c r="E205" s="43"/>
      <c r="F205" s="40"/>
      <c r="G205" s="41"/>
      <c r="H205" s="43"/>
      <c r="I205" s="43"/>
      <c r="J205" s="44">
        <v>0</v>
      </c>
      <c r="K205" s="44">
        <v>0</v>
      </c>
      <c r="L205" s="55">
        <v>0</v>
      </c>
      <c r="M205" s="55">
        <v>0</v>
      </c>
      <c r="N205" s="44">
        <v>0</v>
      </c>
      <c r="O205" s="34">
        <f t="shared" si="25"/>
        <v>0</v>
      </c>
      <c r="P205" s="34">
        <f t="shared" si="25"/>
        <v>0</v>
      </c>
      <c r="Q205" s="43"/>
      <c r="R205" s="43"/>
      <c r="S205" s="43"/>
      <c r="T205" s="43"/>
      <c r="U205" s="48"/>
      <c r="V205" s="41"/>
      <c r="W205" s="41"/>
      <c r="X205" s="50"/>
      <c r="Y205" s="34" t="e">
        <f>P205/AA205</f>
        <v>#DIV/0!</v>
      </c>
      <c r="Z205" s="44" t="e">
        <f t="shared" si="26"/>
        <v>#DIV/0!</v>
      </c>
      <c r="AA205" s="44">
        <f t="shared" si="27"/>
        <v>0</v>
      </c>
      <c r="AB205" s="44">
        <v>0</v>
      </c>
      <c r="AC205" s="44">
        <v>0</v>
      </c>
      <c r="AD205" s="44">
        <v>0</v>
      </c>
      <c r="AE205" s="44"/>
      <c r="AF205" s="44" t="e">
        <f t="shared" si="28"/>
        <v>#DIV/0!</v>
      </c>
      <c r="AG205" s="44"/>
      <c r="AH205" s="44" t="e">
        <f t="shared" si="29"/>
        <v>#DIV/0!</v>
      </c>
      <c r="AI205" s="44" t="e">
        <f t="shared" si="30"/>
        <v>#DIV/0!</v>
      </c>
      <c r="AJ205" s="44" t="e">
        <f t="shared" si="31"/>
        <v>#DIV/0!</v>
      </c>
      <c r="AK205" s="43"/>
      <c r="AL205" s="40"/>
      <c r="AM205" s="40"/>
      <c r="AN205" s="40"/>
      <c r="AO205" s="40"/>
      <c r="AP205" s="40"/>
      <c r="AQ205" s="49"/>
      <c r="AR205" s="41"/>
      <c r="AS205" s="41">
        <v>10</v>
      </c>
      <c r="AT205" s="34">
        <f>(J205*10)/100</f>
        <v>0</v>
      </c>
      <c r="AU205" s="43"/>
      <c r="AV205" s="44">
        <v>0</v>
      </c>
      <c r="AW205" s="46">
        <f t="shared" si="32"/>
        <v>0</v>
      </c>
      <c r="AX205" s="46">
        <f>O205</f>
        <v>0</v>
      </c>
      <c r="AY205" s="43"/>
    </row>
    <row r="206" spans="1:51" ht="15.75" customHeight="1" x14ac:dyDescent="0.25">
      <c r="A206" s="47"/>
      <c r="B206" s="40"/>
      <c r="C206" s="41"/>
      <c r="D206" s="39"/>
      <c r="E206" s="43"/>
      <c r="F206" s="40"/>
      <c r="G206" s="41"/>
      <c r="H206" s="43"/>
      <c r="I206" s="43"/>
      <c r="J206" s="44">
        <v>0</v>
      </c>
      <c r="K206" s="44">
        <v>0</v>
      </c>
      <c r="L206" s="55">
        <v>0</v>
      </c>
      <c r="M206" s="55">
        <v>0</v>
      </c>
      <c r="N206" s="44">
        <v>0</v>
      </c>
      <c r="O206" s="34">
        <f t="shared" si="25"/>
        <v>0</v>
      </c>
      <c r="P206" s="34">
        <f t="shared" si="25"/>
        <v>0</v>
      </c>
      <c r="Q206" s="43"/>
      <c r="R206" s="43"/>
      <c r="S206" s="43"/>
      <c r="T206" s="43"/>
      <c r="U206" s="48"/>
      <c r="V206" s="41"/>
      <c r="W206" s="41"/>
      <c r="X206" s="50"/>
      <c r="Y206" s="34" t="e">
        <f>P206/AA206</f>
        <v>#DIV/0!</v>
      </c>
      <c r="Z206" s="44" t="e">
        <f t="shared" si="26"/>
        <v>#DIV/0!</v>
      </c>
      <c r="AA206" s="44">
        <f t="shared" si="27"/>
        <v>0</v>
      </c>
      <c r="AB206" s="44">
        <v>0</v>
      </c>
      <c r="AC206" s="44">
        <v>0</v>
      </c>
      <c r="AD206" s="44">
        <v>0</v>
      </c>
      <c r="AE206" s="44"/>
      <c r="AF206" s="44" t="e">
        <f t="shared" si="28"/>
        <v>#DIV/0!</v>
      </c>
      <c r="AG206" s="44"/>
      <c r="AH206" s="44" t="e">
        <f t="shared" si="29"/>
        <v>#DIV/0!</v>
      </c>
      <c r="AI206" s="44" t="e">
        <f t="shared" si="30"/>
        <v>#DIV/0!</v>
      </c>
      <c r="AJ206" s="44" t="e">
        <f t="shared" si="31"/>
        <v>#DIV/0!</v>
      </c>
      <c r="AK206" s="43"/>
      <c r="AL206" s="40"/>
      <c r="AM206" s="40"/>
      <c r="AN206" s="40"/>
      <c r="AO206" s="40"/>
      <c r="AP206" s="40"/>
      <c r="AQ206" s="49"/>
      <c r="AR206" s="41"/>
      <c r="AS206" s="41">
        <v>10</v>
      </c>
      <c r="AT206" s="34">
        <f>(J206*10)/100</f>
        <v>0</v>
      </c>
      <c r="AU206" s="43"/>
      <c r="AV206" s="44">
        <v>0</v>
      </c>
      <c r="AW206" s="46">
        <f t="shared" si="32"/>
        <v>0</v>
      </c>
      <c r="AX206" s="46">
        <f>O206</f>
        <v>0</v>
      </c>
      <c r="AY206" s="43"/>
    </row>
    <row r="207" spans="1:51" ht="15.75" customHeight="1" x14ac:dyDescent="0.25">
      <c r="A207" s="47"/>
      <c r="B207" s="40"/>
      <c r="C207" s="41"/>
      <c r="D207" s="39"/>
      <c r="E207" s="43"/>
      <c r="F207" s="40"/>
      <c r="G207" s="41"/>
      <c r="H207" s="43"/>
      <c r="I207" s="43"/>
      <c r="J207" s="44">
        <v>0</v>
      </c>
      <c r="K207" s="44">
        <v>0</v>
      </c>
      <c r="L207" s="55">
        <v>0</v>
      </c>
      <c r="M207" s="55">
        <v>0</v>
      </c>
      <c r="N207" s="44">
        <v>0</v>
      </c>
      <c r="O207" s="34">
        <f t="shared" si="25"/>
        <v>0</v>
      </c>
      <c r="P207" s="34">
        <f t="shared" si="25"/>
        <v>0</v>
      </c>
      <c r="Q207" s="43"/>
      <c r="R207" s="43"/>
      <c r="S207" s="43"/>
      <c r="T207" s="43"/>
      <c r="U207" s="48"/>
      <c r="V207" s="41"/>
      <c r="W207" s="41"/>
      <c r="X207" s="50"/>
      <c r="Y207" s="34" t="e">
        <f>P207/AA207</f>
        <v>#DIV/0!</v>
      </c>
      <c r="Z207" s="44" t="e">
        <f t="shared" si="26"/>
        <v>#DIV/0!</v>
      </c>
      <c r="AA207" s="44">
        <f t="shared" si="27"/>
        <v>0</v>
      </c>
      <c r="AB207" s="44">
        <v>0</v>
      </c>
      <c r="AC207" s="44">
        <v>0</v>
      </c>
      <c r="AD207" s="44">
        <v>0</v>
      </c>
      <c r="AE207" s="44"/>
      <c r="AF207" s="44" t="e">
        <f t="shared" si="28"/>
        <v>#DIV/0!</v>
      </c>
      <c r="AG207" s="44"/>
      <c r="AH207" s="44" t="e">
        <f t="shared" si="29"/>
        <v>#DIV/0!</v>
      </c>
      <c r="AI207" s="44" t="e">
        <f t="shared" si="30"/>
        <v>#DIV/0!</v>
      </c>
      <c r="AJ207" s="44" t="e">
        <f t="shared" si="31"/>
        <v>#DIV/0!</v>
      </c>
      <c r="AK207" s="43"/>
      <c r="AL207" s="40"/>
      <c r="AM207" s="40"/>
      <c r="AN207" s="40"/>
      <c r="AO207" s="40"/>
      <c r="AP207" s="40"/>
      <c r="AQ207" s="49"/>
      <c r="AR207" s="41"/>
      <c r="AS207" s="41">
        <v>10</v>
      </c>
      <c r="AT207" s="34">
        <f>(J207*10)/100</f>
        <v>0</v>
      </c>
      <c r="AU207" s="43"/>
      <c r="AV207" s="44">
        <v>0</v>
      </c>
      <c r="AW207" s="46">
        <f t="shared" si="32"/>
        <v>0</v>
      </c>
      <c r="AX207" s="46">
        <f>O207</f>
        <v>0</v>
      </c>
      <c r="AY207" s="43"/>
    </row>
    <row r="208" spans="1:51" ht="15.75" customHeight="1" x14ac:dyDescent="0.25">
      <c r="A208" s="47"/>
      <c r="B208" s="40"/>
      <c r="C208" s="41"/>
      <c r="D208" s="39"/>
      <c r="E208" s="43"/>
      <c r="F208" s="40"/>
      <c r="G208" s="41"/>
      <c r="H208" s="43"/>
      <c r="I208" s="43"/>
      <c r="J208" s="44">
        <v>0</v>
      </c>
      <c r="K208" s="44">
        <v>0</v>
      </c>
      <c r="L208" s="55">
        <v>0</v>
      </c>
      <c r="M208" s="55">
        <v>0</v>
      </c>
      <c r="N208" s="44">
        <v>0</v>
      </c>
      <c r="O208" s="34">
        <f t="shared" si="25"/>
        <v>0</v>
      </c>
      <c r="P208" s="34">
        <f t="shared" si="25"/>
        <v>0</v>
      </c>
      <c r="Q208" s="43"/>
      <c r="R208" s="43"/>
      <c r="S208" s="43"/>
      <c r="T208" s="43"/>
      <c r="U208" s="48"/>
      <c r="V208" s="41"/>
      <c r="W208" s="41"/>
      <c r="X208" s="50"/>
      <c r="Y208" s="34" t="e">
        <f>P208/AA208</f>
        <v>#DIV/0!</v>
      </c>
      <c r="Z208" s="44" t="e">
        <f t="shared" si="26"/>
        <v>#DIV/0!</v>
      </c>
      <c r="AA208" s="44">
        <f t="shared" si="27"/>
        <v>0</v>
      </c>
      <c r="AB208" s="44">
        <v>0</v>
      </c>
      <c r="AC208" s="44">
        <v>0</v>
      </c>
      <c r="AD208" s="44">
        <v>0</v>
      </c>
      <c r="AE208" s="44"/>
      <c r="AF208" s="44" t="e">
        <f t="shared" si="28"/>
        <v>#DIV/0!</v>
      </c>
      <c r="AG208" s="44"/>
      <c r="AH208" s="44" t="e">
        <f t="shared" si="29"/>
        <v>#DIV/0!</v>
      </c>
      <c r="AI208" s="44" t="e">
        <f t="shared" si="30"/>
        <v>#DIV/0!</v>
      </c>
      <c r="AJ208" s="44" t="e">
        <f t="shared" si="31"/>
        <v>#DIV/0!</v>
      </c>
      <c r="AK208" s="43"/>
      <c r="AL208" s="40"/>
      <c r="AM208" s="40"/>
      <c r="AN208" s="40"/>
      <c r="AO208" s="40"/>
      <c r="AP208" s="40"/>
      <c r="AQ208" s="49"/>
      <c r="AR208" s="41"/>
      <c r="AS208" s="41">
        <v>10</v>
      </c>
      <c r="AT208" s="34">
        <f>(J208*10)/100</f>
        <v>0</v>
      </c>
      <c r="AU208" s="43"/>
      <c r="AV208" s="44">
        <v>0</v>
      </c>
      <c r="AW208" s="46">
        <f t="shared" si="32"/>
        <v>0</v>
      </c>
      <c r="AX208" s="46">
        <f>O208</f>
        <v>0</v>
      </c>
      <c r="AY208" s="43"/>
    </row>
    <row r="209" spans="1:51" ht="15.75" customHeight="1" x14ac:dyDescent="0.25">
      <c r="A209" s="47"/>
      <c r="B209" s="40"/>
      <c r="C209" s="41"/>
      <c r="D209" s="39"/>
      <c r="E209" s="43"/>
      <c r="F209" s="40"/>
      <c r="G209" s="41"/>
      <c r="H209" s="43"/>
      <c r="I209" s="43"/>
      <c r="J209" s="44">
        <v>0</v>
      </c>
      <c r="K209" s="44">
        <v>0</v>
      </c>
      <c r="L209" s="55">
        <v>0</v>
      </c>
      <c r="M209" s="55">
        <v>0</v>
      </c>
      <c r="N209" s="44">
        <v>0</v>
      </c>
      <c r="O209" s="34">
        <f t="shared" si="25"/>
        <v>0</v>
      </c>
      <c r="P209" s="34">
        <f t="shared" si="25"/>
        <v>0</v>
      </c>
      <c r="Q209" s="43"/>
      <c r="R209" s="43"/>
      <c r="S209" s="43"/>
      <c r="T209" s="43"/>
      <c r="U209" s="48"/>
      <c r="V209" s="41"/>
      <c r="W209" s="41"/>
      <c r="X209" s="50"/>
      <c r="Y209" s="34" t="e">
        <f>P209/AA209</f>
        <v>#DIV/0!</v>
      </c>
      <c r="Z209" s="44" t="e">
        <f t="shared" si="26"/>
        <v>#DIV/0!</v>
      </c>
      <c r="AA209" s="44">
        <f t="shared" si="27"/>
        <v>0</v>
      </c>
      <c r="AB209" s="44">
        <v>0</v>
      </c>
      <c r="AC209" s="44">
        <v>0</v>
      </c>
      <c r="AD209" s="44">
        <v>0</v>
      </c>
      <c r="AE209" s="44"/>
      <c r="AF209" s="44" t="e">
        <f t="shared" si="28"/>
        <v>#DIV/0!</v>
      </c>
      <c r="AG209" s="44"/>
      <c r="AH209" s="44" t="e">
        <f t="shared" si="29"/>
        <v>#DIV/0!</v>
      </c>
      <c r="AI209" s="44" t="e">
        <f t="shared" si="30"/>
        <v>#DIV/0!</v>
      </c>
      <c r="AJ209" s="44" t="e">
        <f t="shared" si="31"/>
        <v>#DIV/0!</v>
      </c>
      <c r="AK209" s="43"/>
      <c r="AL209" s="40"/>
      <c r="AM209" s="40"/>
      <c r="AN209" s="40"/>
      <c r="AO209" s="40"/>
      <c r="AP209" s="40"/>
      <c r="AQ209" s="49"/>
      <c r="AR209" s="41"/>
      <c r="AS209" s="41">
        <v>10</v>
      </c>
      <c r="AT209" s="34">
        <f>(J209*10)/100</f>
        <v>0</v>
      </c>
      <c r="AU209" s="43"/>
      <c r="AV209" s="44">
        <v>0</v>
      </c>
      <c r="AW209" s="46">
        <f t="shared" si="32"/>
        <v>0</v>
      </c>
      <c r="AX209" s="46">
        <f>O209</f>
        <v>0</v>
      </c>
      <c r="AY209" s="43"/>
    </row>
    <row r="210" spans="1:51" ht="15.75" customHeight="1" x14ac:dyDescent="0.25">
      <c r="A210" s="47"/>
      <c r="B210" s="40"/>
      <c r="C210" s="41"/>
      <c r="D210" s="39"/>
      <c r="E210" s="43"/>
      <c r="F210" s="40"/>
      <c r="G210" s="41"/>
      <c r="H210" s="43"/>
      <c r="I210" s="43"/>
      <c r="J210" s="44">
        <v>0</v>
      </c>
      <c r="K210" s="44">
        <v>0</v>
      </c>
      <c r="L210" s="55">
        <v>0</v>
      </c>
      <c r="M210" s="55">
        <v>0</v>
      </c>
      <c r="N210" s="44">
        <v>0</v>
      </c>
      <c r="O210" s="34">
        <f t="shared" si="25"/>
        <v>0</v>
      </c>
      <c r="P210" s="34">
        <f t="shared" si="25"/>
        <v>0</v>
      </c>
      <c r="Q210" s="43"/>
      <c r="R210" s="43"/>
      <c r="S210" s="43"/>
      <c r="T210" s="43"/>
      <c r="U210" s="48"/>
      <c r="V210" s="41"/>
      <c r="W210" s="41"/>
      <c r="X210" s="50"/>
      <c r="Y210" s="34" t="e">
        <f>P210/AA210</f>
        <v>#DIV/0!</v>
      </c>
      <c r="Z210" s="44" t="e">
        <f t="shared" si="26"/>
        <v>#DIV/0!</v>
      </c>
      <c r="AA210" s="44">
        <f t="shared" si="27"/>
        <v>0</v>
      </c>
      <c r="AB210" s="44">
        <v>0</v>
      </c>
      <c r="AC210" s="44">
        <v>0</v>
      </c>
      <c r="AD210" s="44">
        <v>0</v>
      </c>
      <c r="AE210" s="44"/>
      <c r="AF210" s="44" t="e">
        <f t="shared" si="28"/>
        <v>#DIV/0!</v>
      </c>
      <c r="AG210" s="44"/>
      <c r="AH210" s="44" t="e">
        <f t="shared" si="29"/>
        <v>#DIV/0!</v>
      </c>
      <c r="AI210" s="44" t="e">
        <f t="shared" si="30"/>
        <v>#DIV/0!</v>
      </c>
      <c r="AJ210" s="44" t="e">
        <f t="shared" si="31"/>
        <v>#DIV/0!</v>
      </c>
      <c r="AK210" s="43"/>
      <c r="AL210" s="40"/>
      <c r="AM210" s="40"/>
      <c r="AN210" s="40"/>
      <c r="AO210" s="40"/>
      <c r="AP210" s="40"/>
      <c r="AQ210" s="49"/>
      <c r="AR210" s="41"/>
      <c r="AS210" s="41">
        <v>10</v>
      </c>
      <c r="AT210" s="34">
        <f>(J210*10)/100</f>
        <v>0</v>
      </c>
      <c r="AU210" s="43"/>
      <c r="AV210" s="44">
        <v>0</v>
      </c>
      <c r="AW210" s="46">
        <f t="shared" si="32"/>
        <v>0</v>
      </c>
      <c r="AX210" s="46">
        <f>O210</f>
        <v>0</v>
      </c>
      <c r="AY210" s="43"/>
    </row>
    <row r="211" spans="1:51" ht="15.75" customHeight="1" x14ac:dyDescent="0.25">
      <c r="A211" s="47"/>
      <c r="B211" s="40"/>
      <c r="C211" s="41"/>
      <c r="D211" s="39"/>
      <c r="E211" s="43"/>
      <c r="F211" s="40"/>
      <c r="G211" s="41"/>
      <c r="H211" s="43"/>
      <c r="I211" s="43"/>
      <c r="J211" s="44">
        <v>0</v>
      </c>
      <c r="K211" s="44">
        <v>0</v>
      </c>
      <c r="L211" s="55">
        <v>0</v>
      </c>
      <c r="M211" s="55">
        <v>0</v>
      </c>
      <c r="N211" s="44">
        <v>0</v>
      </c>
      <c r="O211" s="34">
        <f t="shared" si="25"/>
        <v>0</v>
      </c>
      <c r="P211" s="34">
        <f t="shared" si="25"/>
        <v>0</v>
      </c>
      <c r="Q211" s="43"/>
      <c r="R211" s="43"/>
      <c r="S211" s="43"/>
      <c r="T211" s="43"/>
      <c r="U211" s="48"/>
      <c r="V211" s="41"/>
      <c r="W211" s="41"/>
      <c r="X211" s="50"/>
      <c r="Y211" s="34" t="e">
        <f>P211/AA211</f>
        <v>#DIV/0!</v>
      </c>
      <c r="Z211" s="44" t="e">
        <f t="shared" si="26"/>
        <v>#DIV/0!</v>
      </c>
      <c r="AA211" s="44">
        <f t="shared" si="27"/>
        <v>0</v>
      </c>
      <c r="AB211" s="44">
        <v>0</v>
      </c>
      <c r="AC211" s="44">
        <v>0</v>
      </c>
      <c r="AD211" s="44">
        <v>0</v>
      </c>
      <c r="AE211" s="44"/>
      <c r="AF211" s="44" t="e">
        <f t="shared" si="28"/>
        <v>#DIV/0!</v>
      </c>
      <c r="AG211" s="44"/>
      <c r="AH211" s="44" t="e">
        <f t="shared" si="29"/>
        <v>#DIV/0!</v>
      </c>
      <c r="AI211" s="44" t="e">
        <f t="shared" si="30"/>
        <v>#DIV/0!</v>
      </c>
      <c r="AJ211" s="44" t="e">
        <f t="shared" si="31"/>
        <v>#DIV/0!</v>
      </c>
      <c r="AK211" s="43"/>
      <c r="AL211" s="40"/>
      <c r="AM211" s="40"/>
      <c r="AN211" s="40"/>
      <c r="AO211" s="40"/>
      <c r="AP211" s="40"/>
      <c r="AQ211" s="49"/>
      <c r="AR211" s="41"/>
      <c r="AS211" s="41">
        <v>10</v>
      </c>
      <c r="AT211" s="34">
        <f>(J211*10)/100</f>
        <v>0</v>
      </c>
      <c r="AU211" s="43"/>
      <c r="AV211" s="44">
        <v>0</v>
      </c>
      <c r="AW211" s="46">
        <f t="shared" si="32"/>
        <v>0</v>
      </c>
      <c r="AX211" s="46">
        <f>O211</f>
        <v>0</v>
      </c>
      <c r="AY211" s="43"/>
    </row>
    <row r="212" spans="1:51" ht="15.75" customHeight="1" x14ac:dyDescent="0.25">
      <c r="A212" s="47"/>
      <c r="B212" s="40"/>
      <c r="C212" s="41"/>
      <c r="D212" s="39"/>
      <c r="E212" s="43"/>
      <c r="F212" s="40"/>
      <c r="G212" s="41"/>
      <c r="H212" s="43"/>
      <c r="I212" s="43"/>
      <c r="J212" s="44">
        <v>0</v>
      </c>
      <c r="K212" s="44">
        <v>0</v>
      </c>
      <c r="L212" s="55">
        <v>0</v>
      </c>
      <c r="M212" s="55">
        <v>0</v>
      </c>
      <c r="N212" s="44">
        <v>0</v>
      </c>
      <c r="O212" s="34">
        <f t="shared" si="25"/>
        <v>0</v>
      </c>
      <c r="P212" s="34">
        <f t="shared" si="25"/>
        <v>0</v>
      </c>
      <c r="Q212" s="43"/>
      <c r="R212" s="43"/>
      <c r="S212" s="43"/>
      <c r="T212" s="43"/>
      <c r="U212" s="48"/>
      <c r="V212" s="41"/>
      <c r="W212" s="41"/>
      <c r="X212" s="50"/>
      <c r="Y212" s="34" t="e">
        <f>P212/AA212</f>
        <v>#DIV/0!</v>
      </c>
      <c r="Z212" s="44" t="e">
        <f t="shared" si="26"/>
        <v>#DIV/0!</v>
      </c>
      <c r="AA212" s="44">
        <f t="shared" si="27"/>
        <v>0</v>
      </c>
      <c r="AB212" s="44">
        <v>0</v>
      </c>
      <c r="AC212" s="44">
        <v>0</v>
      </c>
      <c r="AD212" s="44">
        <v>0</v>
      </c>
      <c r="AE212" s="44"/>
      <c r="AF212" s="44" t="e">
        <f t="shared" si="28"/>
        <v>#DIV/0!</v>
      </c>
      <c r="AG212" s="44"/>
      <c r="AH212" s="44" t="e">
        <f t="shared" si="29"/>
        <v>#DIV/0!</v>
      </c>
      <c r="AI212" s="44" t="e">
        <f t="shared" si="30"/>
        <v>#DIV/0!</v>
      </c>
      <c r="AJ212" s="44" t="e">
        <f t="shared" si="31"/>
        <v>#DIV/0!</v>
      </c>
      <c r="AK212" s="43"/>
      <c r="AL212" s="40"/>
      <c r="AM212" s="40"/>
      <c r="AN212" s="40"/>
      <c r="AO212" s="40"/>
      <c r="AP212" s="40"/>
      <c r="AQ212" s="49"/>
      <c r="AR212" s="41"/>
      <c r="AS212" s="41">
        <v>10</v>
      </c>
      <c r="AT212" s="34">
        <f>(J212*10)/100</f>
        <v>0</v>
      </c>
      <c r="AU212" s="43"/>
      <c r="AV212" s="44">
        <v>0</v>
      </c>
      <c r="AW212" s="46">
        <f t="shared" si="32"/>
        <v>0</v>
      </c>
      <c r="AX212" s="46">
        <f>O212</f>
        <v>0</v>
      </c>
      <c r="AY212" s="43"/>
    </row>
    <row r="213" spans="1:51" ht="15.75" customHeight="1" x14ac:dyDescent="0.25">
      <c r="A213" s="47"/>
      <c r="B213" s="40"/>
      <c r="C213" s="41"/>
      <c r="D213" s="39"/>
      <c r="E213" s="43"/>
      <c r="F213" s="40"/>
      <c r="G213" s="41"/>
      <c r="H213" s="43"/>
      <c r="I213" s="43"/>
      <c r="J213" s="44">
        <v>0</v>
      </c>
      <c r="K213" s="44">
        <v>0</v>
      </c>
      <c r="L213" s="55">
        <v>0</v>
      </c>
      <c r="M213" s="55">
        <v>0</v>
      </c>
      <c r="N213" s="44">
        <v>0</v>
      </c>
      <c r="O213" s="34">
        <f t="shared" si="25"/>
        <v>0</v>
      </c>
      <c r="P213" s="34">
        <f t="shared" si="25"/>
        <v>0</v>
      </c>
      <c r="Q213" s="43"/>
      <c r="R213" s="43"/>
      <c r="S213" s="43"/>
      <c r="T213" s="43"/>
      <c r="U213" s="48"/>
      <c r="V213" s="41"/>
      <c r="W213" s="41"/>
      <c r="X213" s="50"/>
      <c r="Y213" s="34" t="e">
        <f>P213/AA213</f>
        <v>#DIV/0!</v>
      </c>
      <c r="Z213" s="44" t="e">
        <f t="shared" si="26"/>
        <v>#DIV/0!</v>
      </c>
      <c r="AA213" s="44">
        <f t="shared" si="27"/>
        <v>0</v>
      </c>
      <c r="AB213" s="44">
        <v>0</v>
      </c>
      <c r="AC213" s="44">
        <v>0</v>
      </c>
      <c r="AD213" s="44">
        <v>0</v>
      </c>
      <c r="AE213" s="44"/>
      <c r="AF213" s="44" t="e">
        <f t="shared" si="28"/>
        <v>#DIV/0!</v>
      </c>
      <c r="AG213" s="44"/>
      <c r="AH213" s="44" t="e">
        <f t="shared" si="29"/>
        <v>#DIV/0!</v>
      </c>
      <c r="AI213" s="44" t="e">
        <f t="shared" si="30"/>
        <v>#DIV/0!</v>
      </c>
      <c r="AJ213" s="44" t="e">
        <f t="shared" si="31"/>
        <v>#DIV/0!</v>
      </c>
      <c r="AK213" s="43"/>
      <c r="AL213" s="40"/>
      <c r="AM213" s="40"/>
      <c r="AN213" s="40"/>
      <c r="AO213" s="40"/>
      <c r="AP213" s="40"/>
      <c r="AQ213" s="49"/>
      <c r="AR213" s="41"/>
      <c r="AS213" s="41">
        <v>10</v>
      </c>
      <c r="AT213" s="34">
        <f>(J213*10)/100</f>
        <v>0</v>
      </c>
      <c r="AU213" s="43"/>
      <c r="AV213" s="44">
        <v>0</v>
      </c>
      <c r="AW213" s="46">
        <f t="shared" si="32"/>
        <v>0</v>
      </c>
      <c r="AX213" s="46">
        <f>O213</f>
        <v>0</v>
      </c>
      <c r="AY213" s="43"/>
    </row>
    <row r="214" spans="1:51" ht="15.75" customHeight="1" x14ac:dyDescent="0.25">
      <c r="A214" s="47"/>
      <c r="B214" s="40"/>
      <c r="C214" s="41"/>
      <c r="D214" s="39"/>
      <c r="E214" s="43"/>
      <c r="F214" s="40"/>
      <c r="G214" s="41"/>
      <c r="H214" s="43"/>
      <c r="I214" s="43"/>
      <c r="J214" s="44">
        <v>0</v>
      </c>
      <c r="K214" s="44">
        <v>0</v>
      </c>
      <c r="L214" s="55">
        <v>0</v>
      </c>
      <c r="M214" s="55">
        <v>0</v>
      </c>
      <c r="N214" s="44">
        <v>0</v>
      </c>
      <c r="O214" s="34">
        <f t="shared" si="25"/>
        <v>0</v>
      </c>
      <c r="P214" s="34">
        <f t="shared" si="25"/>
        <v>0</v>
      </c>
      <c r="Q214" s="43"/>
      <c r="R214" s="43"/>
      <c r="S214" s="43"/>
      <c r="T214" s="43"/>
      <c r="U214" s="48"/>
      <c r="V214" s="41"/>
      <c r="W214" s="41"/>
      <c r="X214" s="50"/>
      <c r="Y214" s="34" t="e">
        <f>P214/AA214</f>
        <v>#DIV/0!</v>
      </c>
      <c r="Z214" s="44" t="e">
        <f t="shared" si="26"/>
        <v>#DIV/0!</v>
      </c>
      <c r="AA214" s="44">
        <f t="shared" si="27"/>
        <v>0</v>
      </c>
      <c r="AB214" s="44">
        <v>0</v>
      </c>
      <c r="AC214" s="44">
        <v>0</v>
      </c>
      <c r="AD214" s="44">
        <v>0</v>
      </c>
      <c r="AE214" s="44"/>
      <c r="AF214" s="44" t="e">
        <f t="shared" si="28"/>
        <v>#DIV/0!</v>
      </c>
      <c r="AG214" s="44"/>
      <c r="AH214" s="44" t="e">
        <f t="shared" si="29"/>
        <v>#DIV/0!</v>
      </c>
      <c r="AI214" s="44" t="e">
        <f t="shared" si="30"/>
        <v>#DIV/0!</v>
      </c>
      <c r="AJ214" s="44" t="e">
        <f t="shared" si="31"/>
        <v>#DIV/0!</v>
      </c>
      <c r="AK214" s="43"/>
      <c r="AL214" s="40"/>
      <c r="AM214" s="40"/>
      <c r="AN214" s="40"/>
      <c r="AO214" s="40"/>
      <c r="AP214" s="40"/>
      <c r="AQ214" s="49"/>
      <c r="AR214" s="41"/>
      <c r="AS214" s="41">
        <v>10</v>
      </c>
      <c r="AT214" s="34">
        <f>(J214*10)/100</f>
        <v>0</v>
      </c>
      <c r="AU214" s="43"/>
      <c r="AV214" s="44">
        <v>0</v>
      </c>
      <c r="AW214" s="46">
        <f t="shared" si="32"/>
        <v>0</v>
      </c>
      <c r="AX214" s="46">
        <f>O214</f>
        <v>0</v>
      </c>
      <c r="AY214" s="43"/>
    </row>
    <row r="215" spans="1:51" ht="15.75" customHeight="1" x14ac:dyDescent="0.25">
      <c r="A215" s="47"/>
      <c r="B215" s="40"/>
      <c r="C215" s="41"/>
      <c r="D215" s="39"/>
      <c r="E215" s="43"/>
      <c r="F215" s="40"/>
      <c r="G215" s="41"/>
      <c r="H215" s="43"/>
      <c r="I215" s="43"/>
      <c r="J215" s="44">
        <v>0</v>
      </c>
      <c r="K215" s="44">
        <v>0</v>
      </c>
      <c r="L215" s="55">
        <v>0</v>
      </c>
      <c r="M215" s="55">
        <v>0</v>
      </c>
      <c r="N215" s="44">
        <v>0</v>
      </c>
      <c r="O215" s="34">
        <f t="shared" si="25"/>
        <v>0</v>
      </c>
      <c r="P215" s="34">
        <f t="shared" si="25"/>
        <v>0</v>
      </c>
      <c r="Q215" s="43"/>
      <c r="R215" s="43"/>
      <c r="S215" s="43"/>
      <c r="T215" s="43"/>
      <c r="U215" s="48"/>
      <c r="V215" s="41"/>
      <c r="W215" s="41"/>
      <c r="X215" s="50"/>
      <c r="Y215" s="34" t="e">
        <f>P215/AA215</f>
        <v>#DIV/0!</v>
      </c>
      <c r="Z215" s="44" t="e">
        <f t="shared" si="26"/>
        <v>#DIV/0!</v>
      </c>
      <c r="AA215" s="44">
        <f t="shared" si="27"/>
        <v>0</v>
      </c>
      <c r="AB215" s="44">
        <v>0</v>
      </c>
      <c r="AC215" s="44">
        <v>0</v>
      </c>
      <c r="AD215" s="44">
        <v>0</v>
      </c>
      <c r="AE215" s="44"/>
      <c r="AF215" s="44" t="e">
        <f t="shared" si="28"/>
        <v>#DIV/0!</v>
      </c>
      <c r="AG215" s="44"/>
      <c r="AH215" s="44" t="e">
        <f t="shared" si="29"/>
        <v>#DIV/0!</v>
      </c>
      <c r="AI215" s="44" t="e">
        <f t="shared" si="30"/>
        <v>#DIV/0!</v>
      </c>
      <c r="AJ215" s="44" t="e">
        <f t="shared" si="31"/>
        <v>#DIV/0!</v>
      </c>
      <c r="AK215" s="43"/>
      <c r="AL215" s="40"/>
      <c r="AM215" s="40"/>
      <c r="AN215" s="40"/>
      <c r="AO215" s="40"/>
      <c r="AP215" s="40"/>
      <c r="AQ215" s="49"/>
      <c r="AR215" s="41"/>
      <c r="AS215" s="41">
        <v>10</v>
      </c>
      <c r="AT215" s="34">
        <f>(J215*10)/100</f>
        <v>0</v>
      </c>
      <c r="AU215" s="43"/>
      <c r="AV215" s="44">
        <v>0</v>
      </c>
      <c r="AW215" s="46">
        <f t="shared" si="32"/>
        <v>0</v>
      </c>
      <c r="AX215" s="46">
        <f>O215</f>
        <v>0</v>
      </c>
      <c r="AY215" s="43"/>
    </row>
    <row r="216" spans="1:51" ht="15.75" customHeight="1" x14ac:dyDescent="0.25">
      <c r="A216" s="47"/>
      <c r="B216" s="40"/>
      <c r="C216" s="41"/>
      <c r="D216" s="39"/>
      <c r="E216" s="43"/>
      <c r="F216" s="40"/>
      <c r="G216" s="41"/>
      <c r="H216" s="43"/>
      <c r="I216" s="43"/>
      <c r="J216" s="44">
        <v>0</v>
      </c>
      <c r="K216" s="44">
        <v>0</v>
      </c>
      <c r="L216" s="55">
        <v>0</v>
      </c>
      <c r="M216" s="55">
        <v>0</v>
      </c>
      <c r="N216" s="44">
        <v>0</v>
      </c>
      <c r="O216" s="34">
        <f t="shared" si="25"/>
        <v>0</v>
      </c>
      <c r="P216" s="34">
        <f t="shared" si="25"/>
        <v>0</v>
      </c>
      <c r="Q216" s="43"/>
      <c r="R216" s="43"/>
      <c r="S216" s="43"/>
      <c r="T216" s="43"/>
      <c r="U216" s="48"/>
      <c r="V216" s="41"/>
      <c r="W216" s="41"/>
      <c r="X216" s="50"/>
      <c r="Y216" s="34" t="e">
        <f>P216/AA216</f>
        <v>#DIV/0!</v>
      </c>
      <c r="Z216" s="44" t="e">
        <f t="shared" si="26"/>
        <v>#DIV/0!</v>
      </c>
      <c r="AA216" s="44">
        <f t="shared" si="27"/>
        <v>0</v>
      </c>
      <c r="AB216" s="44">
        <v>0</v>
      </c>
      <c r="AC216" s="44">
        <v>0</v>
      </c>
      <c r="AD216" s="44">
        <v>0</v>
      </c>
      <c r="AE216" s="44"/>
      <c r="AF216" s="44" t="e">
        <f t="shared" si="28"/>
        <v>#DIV/0!</v>
      </c>
      <c r="AG216" s="44"/>
      <c r="AH216" s="44" t="e">
        <f t="shared" si="29"/>
        <v>#DIV/0!</v>
      </c>
      <c r="AI216" s="44" t="e">
        <f t="shared" si="30"/>
        <v>#DIV/0!</v>
      </c>
      <c r="AJ216" s="44" t="e">
        <f t="shared" si="31"/>
        <v>#DIV/0!</v>
      </c>
      <c r="AK216" s="43"/>
      <c r="AL216" s="40"/>
      <c r="AM216" s="40"/>
      <c r="AN216" s="40"/>
      <c r="AO216" s="40"/>
      <c r="AP216" s="40"/>
      <c r="AQ216" s="49"/>
      <c r="AR216" s="41"/>
      <c r="AS216" s="41">
        <v>10</v>
      </c>
      <c r="AT216" s="34">
        <f>(J216*10)/100</f>
        <v>0</v>
      </c>
      <c r="AU216" s="43"/>
      <c r="AV216" s="44">
        <v>0</v>
      </c>
      <c r="AW216" s="46">
        <f t="shared" si="32"/>
        <v>0</v>
      </c>
      <c r="AX216" s="46">
        <f>O216</f>
        <v>0</v>
      </c>
      <c r="AY216" s="43"/>
    </row>
    <row r="217" spans="1:51" ht="15.75" customHeight="1" x14ac:dyDescent="0.25">
      <c r="A217" s="47"/>
      <c r="B217" s="40"/>
      <c r="C217" s="41"/>
      <c r="D217" s="39"/>
      <c r="E217" s="43"/>
      <c r="F217" s="40"/>
      <c r="G217" s="41"/>
      <c r="H217" s="43"/>
      <c r="I217" s="43"/>
      <c r="J217" s="44">
        <v>0</v>
      </c>
      <c r="K217" s="44">
        <v>0</v>
      </c>
      <c r="L217" s="55">
        <v>0</v>
      </c>
      <c r="M217" s="55">
        <v>0</v>
      </c>
      <c r="N217" s="44">
        <v>0</v>
      </c>
      <c r="O217" s="34">
        <f t="shared" si="25"/>
        <v>0</v>
      </c>
      <c r="P217" s="34">
        <f t="shared" si="25"/>
        <v>0</v>
      </c>
      <c r="Q217" s="43"/>
      <c r="R217" s="43"/>
      <c r="S217" s="43"/>
      <c r="T217" s="43"/>
      <c r="U217" s="48"/>
      <c r="V217" s="41"/>
      <c r="W217" s="41"/>
      <c r="X217" s="50"/>
      <c r="Y217" s="34" t="e">
        <f>P217/AA217</f>
        <v>#DIV/0!</v>
      </c>
      <c r="Z217" s="44" t="e">
        <f t="shared" si="26"/>
        <v>#DIV/0!</v>
      </c>
      <c r="AA217" s="44">
        <f t="shared" si="27"/>
        <v>0</v>
      </c>
      <c r="AB217" s="44">
        <v>0</v>
      </c>
      <c r="AC217" s="44">
        <v>0</v>
      </c>
      <c r="AD217" s="44">
        <v>0</v>
      </c>
      <c r="AE217" s="44"/>
      <c r="AF217" s="44" t="e">
        <f t="shared" si="28"/>
        <v>#DIV/0!</v>
      </c>
      <c r="AG217" s="44"/>
      <c r="AH217" s="44" t="e">
        <f t="shared" si="29"/>
        <v>#DIV/0!</v>
      </c>
      <c r="AI217" s="44" t="e">
        <f t="shared" si="30"/>
        <v>#DIV/0!</v>
      </c>
      <c r="AJ217" s="44" t="e">
        <f t="shared" si="31"/>
        <v>#DIV/0!</v>
      </c>
      <c r="AK217" s="43"/>
      <c r="AL217" s="40"/>
      <c r="AM217" s="40"/>
      <c r="AN217" s="40"/>
      <c r="AO217" s="40"/>
      <c r="AP217" s="40"/>
      <c r="AQ217" s="49"/>
      <c r="AR217" s="41"/>
      <c r="AS217" s="41">
        <v>10</v>
      </c>
      <c r="AT217" s="34">
        <f>(J217*10)/100</f>
        <v>0</v>
      </c>
      <c r="AU217" s="43"/>
      <c r="AV217" s="44">
        <v>0</v>
      </c>
      <c r="AW217" s="46">
        <f t="shared" si="32"/>
        <v>0</v>
      </c>
      <c r="AX217" s="46">
        <f>O217</f>
        <v>0</v>
      </c>
      <c r="AY217" s="43"/>
    </row>
    <row r="218" spans="1:51" ht="15.75" customHeight="1" x14ac:dyDescent="0.25">
      <c r="A218" s="47"/>
      <c r="B218" s="40"/>
      <c r="C218" s="41"/>
      <c r="D218" s="39"/>
      <c r="E218" s="43"/>
      <c r="F218" s="40"/>
      <c r="G218" s="41"/>
      <c r="H218" s="43"/>
      <c r="I218" s="43"/>
      <c r="J218" s="44">
        <v>0</v>
      </c>
      <c r="K218" s="44">
        <v>0</v>
      </c>
      <c r="L218" s="55">
        <v>0</v>
      </c>
      <c r="M218" s="55">
        <v>0</v>
      </c>
      <c r="N218" s="44">
        <v>0</v>
      </c>
      <c r="O218" s="34">
        <f t="shared" si="25"/>
        <v>0</v>
      </c>
      <c r="P218" s="34">
        <f t="shared" si="25"/>
        <v>0</v>
      </c>
      <c r="Q218" s="43"/>
      <c r="R218" s="43"/>
      <c r="S218" s="43"/>
      <c r="T218" s="43"/>
      <c r="U218" s="48"/>
      <c r="V218" s="41"/>
      <c r="W218" s="41"/>
      <c r="X218" s="50"/>
      <c r="Y218" s="34" t="e">
        <f>P218/AA218</f>
        <v>#DIV/0!</v>
      </c>
      <c r="Z218" s="44" t="e">
        <f t="shared" si="26"/>
        <v>#DIV/0!</v>
      </c>
      <c r="AA218" s="44">
        <f t="shared" si="27"/>
        <v>0</v>
      </c>
      <c r="AB218" s="44">
        <v>0</v>
      </c>
      <c r="AC218" s="44">
        <v>0</v>
      </c>
      <c r="AD218" s="44">
        <v>0</v>
      </c>
      <c r="AE218" s="44"/>
      <c r="AF218" s="44" t="e">
        <f t="shared" si="28"/>
        <v>#DIV/0!</v>
      </c>
      <c r="AG218" s="44"/>
      <c r="AH218" s="44" t="e">
        <f t="shared" si="29"/>
        <v>#DIV/0!</v>
      </c>
      <c r="AI218" s="44" t="e">
        <f t="shared" si="30"/>
        <v>#DIV/0!</v>
      </c>
      <c r="AJ218" s="44" t="e">
        <f t="shared" si="31"/>
        <v>#DIV/0!</v>
      </c>
      <c r="AK218" s="43"/>
      <c r="AL218" s="40"/>
      <c r="AM218" s="40"/>
      <c r="AN218" s="40"/>
      <c r="AO218" s="40"/>
      <c r="AP218" s="40"/>
      <c r="AQ218" s="49"/>
      <c r="AR218" s="41"/>
      <c r="AS218" s="41">
        <v>10</v>
      </c>
      <c r="AT218" s="34">
        <f>(J218*10)/100</f>
        <v>0</v>
      </c>
      <c r="AU218" s="43"/>
      <c r="AV218" s="44">
        <v>0</v>
      </c>
      <c r="AW218" s="46">
        <f t="shared" si="32"/>
        <v>0</v>
      </c>
      <c r="AX218" s="46">
        <f>O218</f>
        <v>0</v>
      </c>
      <c r="AY218" s="43"/>
    </row>
    <row r="219" spans="1:51" ht="15.75" customHeight="1" x14ac:dyDescent="0.25">
      <c r="A219" s="47"/>
      <c r="B219" s="40"/>
      <c r="C219" s="41"/>
      <c r="D219" s="39"/>
      <c r="E219" s="43"/>
      <c r="F219" s="40"/>
      <c r="G219" s="41"/>
      <c r="H219" s="43"/>
      <c r="I219" s="43"/>
      <c r="J219" s="44">
        <v>0</v>
      </c>
      <c r="K219" s="44">
        <v>0</v>
      </c>
      <c r="L219" s="55">
        <v>0</v>
      </c>
      <c r="M219" s="55">
        <v>0</v>
      </c>
      <c r="N219" s="44">
        <v>0</v>
      </c>
      <c r="O219" s="34">
        <f t="shared" si="25"/>
        <v>0</v>
      </c>
      <c r="P219" s="34">
        <f t="shared" si="25"/>
        <v>0</v>
      </c>
      <c r="Q219" s="43"/>
      <c r="R219" s="43"/>
      <c r="S219" s="43"/>
      <c r="T219" s="43"/>
      <c r="U219" s="48"/>
      <c r="V219" s="41"/>
      <c r="W219" s="41"/>
      <c r="X219" s="50"/>
      <c r="Y219" s="34" t="e">
        <f>P219/AA219</f>
        <v>#DIV/0!</v>
      </c>
      <c r="Z219" s="44" t="e">
        <f t="shared" si="26"/>
        <v>#DIV/0!</v>
      </c>
      <c r="AA219" s="44">
        <f t="shared" si="27"/>
        <v>0</v>
      </c>
      <c r="AB219" s="44">
        <v>0</v>
      </c>
      <c r="AC219" s="44">
        <v>0</v>
      </c>
      <c r="AD219" s="44">
        <v>0</v>
      </c>
      <c r="AE219" s="44"/>
      <c r="AF219" s="44" t="e">
        <f t="shared" si="28"/>
        <v>#DIV/0!</v>
      </c>
      <c r="AG219" s="44"/>
      <c r="AH219" s="44" t="e">
        <f t="shared" si="29"/>
        <v>#DIV/0!</v>
      </c>
      <c r="AI219" s="44" t="e">
        <f t="shared" si="30"/>
        <v>#DIV/0!</v>
      </c>
      <c r="AJ219" s="44" t="e">
        <f t="shared" si="31"/>
        <v>#DIV/0!</v>
      </c>
      <c r="AK219" s="43"/>
      <c r="AL219" s="40"/>
      <c r="AM219" s="40"/>
      <c r="AN219" s="40"/>
      <c r="AO219" s="40"/>
      <c r="AP219" s="40"/>
      <c r="AQ219" s="49"/>
      <c r="AR219" s="41"/>
      <c r="AS219" s="41">
        <v>10</v>
      </c>
      <c r="AT219" s="34">
        <f>(J219*10)/100</f>
        <v>0</v>
      </c>
      <c r="AU219" s="43"/>
      <c r="AV219" s="44">
        <v>0</v>
      </c>
      <c r="AW219" s="46">
        <f t="shared" si="32"/>
        <v>0</v>
      </c>
      <c r="AX219" s="46">
        <f>O219</f>
        <v>0</v>
      </c>
      <c r="AY219" s="43"/>
    </row>
    <row r="220" spans="1:51" ht="15.75" customHeight="1" x14ac:dyDescent="0.25">
      <c r="A220" s="47"/>
      <c r="B220" s="40"/>
      <c r="C220" s="41"/>
      <c r="D220" s="39"/>
      <c r="E220" s="43"/>
      <c r="F220" s="40"/>
      <c r="G220" s="41"/>
      <c r="H220" s="43"/>
      <c r="I220" s="43"/>
      <c r="J220" s="44">
        <v>0</v>
      </c>
      <c r="K220" s="44">
        <v>0</v>
      </c>
      <c r="L220" s="55">
        <v>0</v>
      </c>
      <c r="M220" s="55">
        <v>0</v>
      </c>
      <c r="N220" s="44">
        <v>0</v>
      </c>
      <c r="O220" s="34">
        <f t="shared" si="25"/>
        <v>0</v>
      </c>
      <c r="P220" s="34">
        <f t="shared" si="25"/>
        <v>0</v>
      </c>
      <c r="Q220" s="43"/>
      <c r="R220" s="43"/>
      <c r="S220" s="43"/>
      <c r="T220" s="43"/>
      <c r="U220" s="48"/>
      <c r="V220" s="41"/>
      <c r="W220" s="41"/>
      <c r="X220" s="50"/>
      <c r="Y220" s="34" t="e">
        <f>P220/AA220</f>
        <v>#DIV/0!</v>
      </c>
      <c r="Z220" s="44" t="e">
        <f t="shared" si="26"/>
        <v>#DIV/0!</v>
      </c>
      <c r="AA220" s="44">
        <f t="shared" si="27"/>
        <v>0</v>
      </c>
      <c r="AB220" s="44">
        <v>0</v>
      </c>
      <c r="AC220" s="44">
        <v>0</v>
      </c>
      <c r="AD220" s="44">
        <v>0</v>
      </c>
      <c r="AE220" s="44"/>
      <c r="AF220" s="44" t="e">
        <f t="shared" si="28"/>
        <v>#DIV/0!</v>
      </c>
      <c r="AG220" s="44"/>
      <c r="AH220" s="44" t="e">
        <f t="shared" si="29"/>
        <v>#DIV/0!</v>
      </c>
      <c r="AI220" s="44" t="e">
        <f t="shared" si="30"/>
        <v>#DIV/0!</v>
      </c>
      <c r="AJ220" s="44" t="e">
        <f t="shared" si="31"/>
        <v>#DIV/0!</v>
      </c>
      <c r="AK220" s="43"/>
      <c r="AL220" s="40"/>
      <c r="AM220" s="40"/>
      <c r="AN220" s="40"/>
      <c r="AO220" s="40"/>
      <c r="AP220" s="40"/>
      <c r="AQ220" s="49"/>
      <c r="AR220" s="41"/>
      <c r="AS220" s="41">
        <v>10</v>
      </c>
      <c r="AT220" s="34">
        <f>(J220*10)/100</f>
        <v>0</v>
      </c>
      <c r="AU220" s="43"/>
      <c r="AV220" s="44">
        <v>0</v>
      </c>
      <c r="AW220" s="46">
        <f t="shared" si="32"/>
        <v>0</v>
      </c>
      <c r="AX220" s="46">
        <f>O220</f>
        <v>0</v>
      </c>
      <c r="AY220" s="43"/>
    </row>
    <row r="221" spans="1:51" ht="15.75" customHeight="1" x14ac:dyDescent="0.25">
      <c r="A221" s="47"/>
      <c r="B221" s="40"/>
      <c r="C221" s="41"/>
      <c r="D221" s="39"/>
      <c r="E221" s="43"/>
      <c r="F221" s="40"/>
      <c r="G221" s="41"/>
      <c r="H221" s="43"/>
      <c r="I221" s="43"/>
      <c r="J221" s="44">
        <v>0</v>
      </c>
      <c r="K221" s="44">
        <v>0</v>
      </c>
      <c r="L221" s="55">
        <v>0</v>
      </c>
      <c r="M221" s="55">
        <v>0</v>
      </c>
      <c r="N221" s="44">
        <v>0</v>
      </c>
      <c r="O221" s="34">
        <f t="shared" si="25"/>
        <v>0</v>
      </c>
      <c r="P221" s="34">
        <f t="shared" si="25"/>
        <v>0</v>
      </c>
      <c r="Q221" s="43"/>
      <c r="R221" s="43"/>
      <c r="S221" s="43"/>
      <c r="T221" s="43"/>
      <c r="U221" s="48"/>
      <c r="V221" s="41"/>
      <c r="W221" s="41"/>
      <c r="X221" s="50"/>
      <c r="Y221" s="34" t="e">
        <f>P221/AA221</f>
        <v>#DIV/0!</v>
      </c>
      <c r="Z221" s="44" t="e">
        <f t="shared" si="26"/>
        <v>#DIV/0!</v>
      </c>
      <c r="AA221" s="44">
        <f t="shared" si="27"/>
        <v>0</v>
      </c>
      <c r="AB221" s="44">
        <v>0</v>
      </c>
      <c r="AC221" s="44">
        <v>0</v>
      </c>
      <c r="AD221" s="44">
        <v>0</v>
      </c>
      <c r="AE221" s="44"/>
      <c r="AF221" s="44" t="e">
        <f t="shared" si="28"/>
        <v>#DIV/0!</v>
      </c>
      <c r="AG221" s="44"/>
      <c r="AH221" s="44" t="e">
        <f t="shared" si="29"/>
        <v>#DIV/0!</v>
      </c>
      <c r="AI221" s="44" t="e">
        <f t="shared" si="30"/>
        <v>#DIV/0!</v>
      </c>
      <c r="AJ221" s="44" t="e">
        <f t="shared" si="31"/>
        <v>#DIV/0!</v>
      </c>
      <c r="AK221" s="43"/>
      <c r="AL221" s="40"/>
      <c r="AM221" s="40"/>
      <c r="AN221" s="40"/>
      <c r="AO221" s="40"/>
      <c r="AP221" s="40"/>
      <c r="AQ221" s="49"/>
      <c r="AR221" s="41"/>
      <c r="AS221" s="41">
        <v>10</v>
      </c>
      <c r="AT221" s="34">
        <f>(J221*10)/100</f>
        <v>0</v>
      </c>
      <c r="AU221" s="43"/>
      <c r="AV221" s="44">
        <v>0</v>
      </c>
      <c r="AW221" s="46">
        <f t="shared" si="32"/>
        <v>0</v>
      </c>
      <c r="AX221" s="46">
        <f>O221</f>
        <v>0</v>
      </c>
      <c r="AY221" s="43"/>
    </row>
    <row r="222" spans="1:51" ht="15.75" customHeight="1" x14ac:dyDescent="0.25">
      <c r="A222" s="47"/>
      <c r="B222" s="40"/>
      <c r="C222" s="41"/>
      <c r="D222" s="39"/>
      <c r="E222" s="43"/>
      <c r="F222" s="40"/>
      <c r="G222" s="41"/>
      <c r="H222" s="43"/>
      <c r="I222" s="43"/>
      <c r="J222" s="44">
        <v>0</v>
      </c>
      <c r="K222" s="44">
        <v>0</v>
      </c>
      <c r="L222" s="55">
        <v>0</v>
      </c>
      <c r="M222" s="55">
        <v>0</v>
      </c>
      <c r="N222" s="44">
        <v>0</v>
      </c>
      <c r="O222" s="34">
        <f t="shared" si="25"/>
        <v>0</v>
      </c>
      <c r="P222" s="34">
        <f t="shared" si="25"/>
        <v>0</v>
      </c>
      <c r="Q222" s="43"/>
      <c r="R222" s="43"/>
      <c r="S222" s="43"/>
      <c r="T222" s="43"/>
      <c r="U222" s="48"/>
      <c r="V222" s="41"/>
      <c r="W222" s="41"/>
      <c r="X222" s="50"/>
      <c r="Y222" s="34" t="e">
        <f>P222/AA222</f>
        <v>#DIV/0!</v>
      </c>
      <c r="Z222" s="44" t="e">
        <f t="shared" si="26"/>
        <v>#DIV/0!</v>
      </c>
      <c r="AA222" s="44">
        <f t="shared" si="27"/>
        <v>0</v>
      </c>
      <c r="AB222" s="44">
        <v>0</v>
      </c>
      <c r="AC222" s="44">
        <v>0</v>
      </c>
      <c r="AD222" s="44">
        <v>0</v>
      </c>
      <c r="AE222" s="44"/>
      <c r="AF222" s="44" t="e">
        <f t="shared" si="28"/>
        <v>#DIV/0!</v>
      </c>
      <c r="AG222" s="44"/>
      <c r="AH222" s="44" t="e">
        <f t="shared" si="29"/>
        <v>#DIV/0!</v>
      </c>
      <c r="AI222" s="44" t="e">
        <f t="shared" si="30"/>
        <v>#DIV/0!</v>
      </c>
      <c r="AJ222" s="44" t="e">
        <f t="shared" si="31"/>
        <v>#DIV/0!</v>
      </c>
      <c r="AK222" s="43"/>
      <c r="AL222" s="40"/>
      <c r="AM222" s="40"/>
      <c r="AN222" s="40"/>
      <c r="AO222" s="40"/>
      <c r="AP222" s="40"/>
      <c r="AQ222" s="49"/>
      <c r="AR222" s="41"/>
      <c r="AS222" s="41">
        <v>10</v>
      </c>
      <c r="AT222" s="34">
        <f>(J222*10)/100</f>
        <v>0</v>
      </c>
      <c r="AU222" s="43"/>
      <c r="AV222" s="44">
        <v>0</v>
      </c>
      <c r="AW222" s="46">
        <f t="shared" si="32"/>
        <v>0</v>
      </c>
      <c r="AX222" s="46">
        <f>O222</f>
        <v>0</v>
      </c>
      <c r="AY222" s="43"/>
    </row>
    <row r="223" spans="1:51" ht="15.75" customHeight="1" x14ac:dyDescent="0.25">
      <c r="A223" s="47"/>
      <c r="B223" s="40"/>
      <c r="C223" s="41"/>
      <c r="D223" s="39"/>
      <c r="E223" s="43"/>
      <c r="F223" s="40"/>
      <c r="G223" s="41"/>
      <c r="H223" s="43"/>
      <c r="I223" s="43"/>
      <c r="J223" s="44">
        <v>0</v>
      </c>
      <c r="K223" s="44">
        <v>0</v>
      </c>
      <c r="L223" s="55">
        <v>0</v>
      </c>
      <c r="M223" s="55">
        <v>0</v>
      </c>
      <c r="N223" s="44">
        <v>0</v>
      </c>
      <c r="O223" s="34">
        <f t="shared" si="25"/>
        <v>0</v>
      </c>
      <c r="P223" s="34">
        <f t="shared" si="25"/>
        <v>0</v>
      </c>
      <c r="Q223" s="43"/>
      <c r="R223" s="43"/>
      <c r="S223" s="43"/>
      <c r="T223" s="43"/>
      <c r="U223" s="48"/>
      <c r="V223" s="41"/>
      <c r="W223" s="41"/>
      <c r="X223" s="50"/>
      <c r="Y223" s="34" t="e">
        <f>P223/AA223</f>
        <v>#DIV/0!</v>
      </c>
      <c r="Z223" s="44" t="e">
        <f t="shared" si="26"/>
        <v>#DIV/0!</v>
      </c>
      <c r="AA223" s="44">
        <f t="shared" si="27"/>
        <v>0</v>
      </c>
      <c r="AB223" s="44">
        <v>0</v>
      </c>
      <c r="AC223" s="44">
        <v>0</v>
      </c>
      <c r="AD223" s="44">
        <v>0</v>
      </c>
      <c r="AE223" s="44"/>
      <c r="AF223" s="44" t="e">
        <f t="shared" si="28"/>
        <v>#DIV/0!</v>
      </c>
      <c r="AG223" s="44"/>
      <c r="AH223" s="44" t="e">
        <f t="shared" si="29"/>
        <v>#DIV/0!</v>
      </c>
      <c r="AI223" s="44" t="e">
        <f t="shared" si="30"/>
        <v>#DIV/0!</v>
      </c>
      <c r="AJ223" s="44" t="e">
        <f t="shared" si="31"/>
        <v>#DIV/0!</v>
      </c>
      <c r="AK223" s="43"/>
      <c r="AL223" s="40"/>
      <c r="AM223" s="40"/>
      <c r="AN223" s="40"/>
      <c r="AO223" s="40"/>
      <c r="AP223" s="40"/>
      <c r="AQ223" s="49"/>
      <c r="AR223" s="41"/>
      <c r="AS223" s="41">
        <v>10</v>
      </c>
      <c r="AT223" s="34">
        <f>(J223*10)/100</f>
        <v>0</v>
      </c>
      <c r="AU223" s="43"/>
      <c r="AV223" s="44">
        <v>0</v>
      </c>
      <c r="AW223" s="46">
        <f t="shared" si="32"/>
        <v>0</v>
      </c>
      <c r="AX223" s="46">
        <f>O223</f>
        <v>0</v>
      </c>
      <c r="AY223" s="43"/>
    </row>
    <row r="224" spans="1:51" ht="15.75" customHeight="1" x14ac:dyDescent="0.25">
      <c r="A224" s="47"/>
      <c r="B224" s="40"/>
      <c r="C224" s="41"/>
      <c r="D224" s="39"/>
      <c r="E224" s="43"/>
      <c r="F224" s="40"/>
      <c r="G224" s="41"/>
      <c r="H224" s="43"/>
      <c r="I224" s="43"/>
      <c r="J224" s="44">
        <v>0</v>
      </c>
      <c r="K224" s="44">
        <v>0</v>
      </c>
      <c r="L224" s="55">
        <v>0</v>
      </c>
      <c r="M224" s="55">
        <v>0</v>
      </c>
      <c r="N224" s="44">
        <v>0</v>
      </c>
      <c r="O224" s="34">
        <f t="shared" si="25"/>
        <v>0</v>
      </c>
      <c r="P224" s="34">
        <f t="shared" si="25"/>
        <v>0</v>
      </c>
      <c r="Q224" s="43"/>
      <c r="R224" s="43"/>
      <c r="S224" s="43"/>
      <c r="T224" s="43"/>
      <c r="U224" s="48"/>
      <c r="V224" s="41"/>
      <c r="W224" s="41"/>
      <c r="X224" s="50"/>
      <c r="Y224" s="34" t="e">
        <f>P224/AA224</f>
        <v>#DIV/0!</v>
      </c>
      <c r="Z224" s="44" t="e">
        <f t="shared" si="26"/>
        <v>#DIV/0!</v>
      </c>
      <c r="AA224" s="44">
        <f t="shared" si="27"/>
        <v>0</v>
      </c>
      <c r="AB224" s="44">
        <v>0</v>
      </c>
      <c r="AC224" s="44">
        <v>0</v>
      </c>
      <c r="AD224" s="44">
        <v>0</v>
      </c>
      <c r="AE224" s="44"/>
      <c r="AF224" s="44" t="e">
        <f t="shared" si="28"/>
        <v>#DIV/0!</v>
      </c>
      <c r="AG224" s="44"/>
      <c r="AH224" s="44" t="e">
        <f t="shared" si="29"/>
        <v>#DIV/0!</v>
      </c>
      <c r="AI224" s="44" t="e">
        <f t="shared" si="30"/>
        <v>#DIV/0!</v>
      </c>
      <c r="AJ224" s="44" t="e">
        <f t="shared" si="31"/>
        <v>#DIV/0!</v>
      </c>
      <c r="AK224" s="43"/>
      <c r="AL224" s="40"/>
      <c r="AM224" s="40"/>
      <c r="AN224" s="40"/>
      <c r="AO224" s="40"/>
      <c r="AP224" s="40"/>
      <c r="AQ224" s="49"/>
      <c r="AR224" s="41"/>
      <c r="AS224" s="41">
        <v>10</v>
      </c>
      <c r="AT224" s="34">
        <f>(J224*10)/100</f>
        <v>0</v>
      </c>
      <c r="AU224" s="43"/>
      <c r="AV224" s="44">
        <v>0</v>
      </c>
      <c r="AW224" s="46">
        <f t="shared" si="32"/>
        <v>0</v>
      </c>
      <c r="AX224" s="46">
        <f>O224</f>
        <v>0</v>
      </c>
      <c r="AY224" s="43"/>
    </row>
    <row r="225" spans="1:51" ht="15.75" customHeight="1" x14ac:dyDescent="0.25">
      <c r="A225" s="47"/>
      <c r="B225" s="40"/>
      <c r="C225" s="41"/>
      <c r="D225" s="39"/>
      <c r="E225" s="43"/>
      <c r="F225" s="40"/>
      <c r="G225" s="41"/>
      <c r="H225" s="43"/>
      <c r="I225" s="43"/>
      <c r="J225" s="44">
        <v>0</v>
      </c>
      <c r="K225" s="44">
        <v>0</v>
      </c>
      <c r="L225" s="55">
        <v>0</v>
      </c>
      <c r="M225" s="55">
        <v>0</v>
      </c>
      <c r="N225" s="44">
        <v>0</v>
      </c>
      <c r="O225" s="34">
        <f t="shared" si="25"/>
        <v>0</v>
      </c>
      <c r="P225" s="34">
        <f t="shared" si="25"/>
        <v>0</v>
      </c>
      <c r="Q225" s="43"/>
      <c r="R225" s="43"/>
      <c r="S225" s="43"/>
      <c r="T225" s="43"/>
      <c r="U225" s="48"/>
      <c r="V225" s="41"/>
      <c r="W225" s="41"/>
      <c r="X225" s="50"/>
      <c r="Y225" s="34" t="e">
        <f>P225/AA225</f>
        <v>#DIV/0!</v>
      </c>
      <c r="Z225" s="44" t="e">
        <f t="shared" si="26"/>
        <v>#DIV/0!</v>
      </c>
      <c r="AA225" s="44">
        <f t="shared" si="27"/>
        <v>0</v>
      </c>
      <c r="AB225" s="44">
        <v>0</v>
      </c>
      <c r="AC225" s="44">
        <v>0</v>
      </c>
      <c r="AD225" s="44">
        <v>0</v>
      </c>
      <c r="AE225" s="44"/>
      <c r="AF225" s="44" t="e">
        <f t="shared" si="28"/>
        <v>#DIV/0!</v>
      </c>
      <c r="AG225" s="44"/>
      <c r="AH225" s="44" t="e">
        <f t="shared" si="29"/>
        <v>#DIV/0!</v>
      </c>
      <c r="AI225" s="44" t="e">
        <f t="shared" si="30"/>
        <v>#DIV/0!</v>
      </c>
      <c r="AJ225" s="44" t="e">
        <f t="shared" si="31"/>
        <v>#DIV/0!</v>
      </c>
      <c r="AK225" s="43"/>
      <c r="AL225" s="40"/>
      <c r="AM225" s="40"/>
      <c r="AN225" s="40"/>
      <c r="AO225" s="40"/>
      <c r="AP225" s="40"/>
      <c r="AQ225" s="49"/>
      <c r="AR225" s="41"/>
      <c r="AS225" s="41">
        <v>10</v>
      </c>
      <c r="AT225" s="34">
        <f>(J225*10)/100</f>
        <v>0</v>
      </c>
      <c r="AU225" s="43"/>
      <c r="AV225" s="44">
        <v>0</v>
      </c>
      <c r="AW225" s="46">
        <f t="shared" si="32"/>
        <v>0</v>
      </c>
      <c r="AX225" s="46">
        <f>O225</f>
        <v>0</v>
      </c>
      <c r="AY225" s="43"/>
    </row>
    <row r="226" spans="1:51" ht="15.75" customHeight="1" x14ac:dyDescent="0.25">
      <c r="A226" s="47"/>
      <c r="B226" s="40"/>
      <c r="C226" s="41"/>
      <c r="D226" s="39"/>
      <c r="E226" s="43"/>
      <c r="F226" s="40"/>
      <c r="G226" s="41"/>
      <c r="H226" s="43"/>
      <c r="I226" s="43"/>
      <c r="J226" s="44">
        <v>0</v>
      </c>
      <c r="K226" s="44">
        <v>0</v>
      </c>
      <c r="L226" s="55">
        <v>0</v>
      </c>
      <c r="M226" s="55">
        <v>0</v>
      </c>
      <c r="N226" s="44">
        <v>0</v>
      </c>
      <c r="O226" s="34">
        <f t="shared" si="25"/>
        <v>0</v>
      </c>
      <c r="P226" s="34">
        <f t="shared" si="25"/>
        <v>0</v>
      </c>
      <c r="Q226" s="43"/>
      <c r="R226" s="43"/>
      <c r="S226" s="43"/>
      <c r="T226" s="43"/>
      <c r="U226" s="48"/>
      <c r="V226" s="41"/>
      <c r="W226" s="41"/>
      <c r="X226" s="50"/>
      <c r="Y226" s="34" t="e">
        <f>P226/AA226</f>
        <v>#DIV/0!</v>
      </c>
      <c r="Z226" s="44" t="e">
        <f t="shared" si="26"/>
        <v>#DIV/0!</v>
      </c>
      <c r="AA226" s="44">
        <f t="shared" si="27"/>
        <v>0</v>
      </c>
      <c r="AB226" s="44">
        <v>0</v>
      </c>
      <c r="AC226" s="44">
        <v>0</v>
      </c>
      <c r="AD226" s="44">
        <v>0</v>
      </c>
      <c r="AE226" s="44"/>
      <c r="AF226" s="44" t="e">
        <f t="shared" si="28"/>
        <v>#DIV/0!</v>
      </c>
      <c r="AG226" s="44"/>
      <c r="AH226" s="44" t="e">
        <f t="shared" si="29"/>
        <v>#DIV/0!</v>
      </c>
      <c r="AI226" s="44" t="e">
        <f t="shared" si="30"/>
        <v>#DIV/0!</v>
      </c>
      <c r="AJ226" s="44" t="e">
        <f t="shared" si="31"/>
        <v>#DIV/0!</v>
      </c>
      <c r="AK226" s="43"/>
      <c r="AL226" s="40"/>
      <c r="AM226" s="40"/>
      <c r="AN226" s="40"/>
      <c r="AO226" s="40"/>
      <c r="AP226" s="40"/>
      <c r="AQ226" s="49"/>
      <c r="AR226" s="41"/>
      <c r="AS226" s="41">
        <v>10</v>
      </c>
      <c r="AT226" s="34">
        <f>(J226*10)/100</f>
        <v>0</v>
      </c>
      <c r="AU226" s="43"/>
      <c r="AV226" s="44">
        <v>0</v>
      </c>
      <c r="AW226" s="46">
        <f t="shared" si="32"/>
        <v>0</v>
      </c>
      <c r="AX226" s="46">
        <f>O226</f>
        <v>0</v>
      </c>
      <c r="AY226" s="43"/>
    </row>
    <row r="227" spans="1:51" ht="15.75" customHeight="1" x14ac:dyDescent="0.25">
      <c r="A227" s="47"/>
      <c r="B227" s="40"/>
      <c r="C227" s="41"/>
      <c r="D227" s="39"/>
      <c r="E227" s="43"/>
      <c r="F227" s="40"/>
      <c r="G227" s="41"/>
      <c r="H227" s="43"/>
      <c r="I227" s="43"/>
      <c r="J227" s="44">
        <v>0</v>
      </c>
      <c r="K227" s="44">
        <v>0</v>
      </c>
      <c r="L227" s="55">
        <v>0</v>
      </c>
      <c r="M227" s="55">
        <v>0</v>
      </c>
      <c r="N227" s="44">
        <v>0</v>
      </c>
      <c r="O227" s="34">
        <f t="shared" si="25"/>
        <v>0</v>
      </c>
      <c r="P227" s="34">
        <f t="shared" si="25"/>
        <v>0</v>
      </c>
      <c r="Q227" s="43"/>
      <c r="R227" s="43"/>
      <c r="S227" s="43"/>
      <c r="T227" s="43"/>
      <c r="U227" s="48"/>
      <c r="V227" s="41"/>
      <c r="W227" s="41"/>
      <c r="X227" s="50"/>
      <c r="Y227" s="34" t="e">
        <f>P227/AA227</f>
        <v>#DIV/0!</v>
      </c>
      <c r="Z227" s="44" t="e">
        <f t="shared" si="26"/>
        <v>#DIV/0!</v>
      </c>
      <c r="AA227" s="44">
        <f t="shared" si="27"/>
        <v>0</v>
      </c>
      <c r="AB227" s="44">
        <v>0</v>
      </c>
      <c r="AC227" s="44">
        <v>0</v>
      </c>
      <c r="AD227" s="44">
        <v>0</v>
      </c>
      <c r="AE227" s="44"/>
      <c r="AF227" s="44" t="e">
        <f t="shared" si="28"/>
        <v>#DIV/0!</v>
      </c>
      <c r="AG227" s="44"/>
      <c r="AH227" s="44" t="e">
        <f t="shared" si="29"/>
        <v>#DIV/0!</v>
      </c>
      <c r="AI227" s="44" t="e">
        <f t="shared" si="30"/>
        <v>#DIV/0!</v>
      </c>
      <c r="AJ227" s="44" t="e">
        <f t="shared" si="31"/>
        <v>#DIV/0!</v>
      </c>
      <c r="AK227" s="43"/>
      <c r="AL227" s="40"/>
      <c r="AM227" s="40"/>
      <c r="AN227" s="40"/>
      <c r="AO227" s="40"/>
      <c r="AP227" s="40"/>
      <c r="AQ227" s="49"/>
      <c r="AR227" s="41"/>
      <c r="AS227" s="41">
        <v>10</v>
      </c>
      <c r="AT227" s="34">
        <f>(J227*10)/100</f>
        <v>0</v>
      </c>
      <c r="AU227" s="43"/>
      <c r="AV227" s="44">
        <v>0</v>
      </c>
      <c r="AW227" s="46">
        <f t="shared" si="32"/>
        <v>0</v>
      </c>
      <c r="AX227" s="46">
        <f>O227</f>
        <v>0</v>
      </c>
      <c r="AY227" s="43"/>
    </row>
    <row r="228" spans="1:51" ht="15.75" customHeight="1" x14ac:dyDescent="0.25">
      <c r="A228" s="47"/>
      <c r="B228" s="40"/>
      <c r="C228" s="41"/>
      <c r="D228" s="39"/>
      <c r="E228" s="43"/>
      <c r="F228" s="40"/>
      <c r="G228" s="41"/>
      <c r="H228" s="43"/>
      <c r="I228" s="43"/>
      <c r="J228" s="44">
        <v>0</v>
      </c>
      <c r="K228" s="44">
        <v>0</v>
      </c>
      <c r="L228" s="55">
        <v>0</v>
      </c>
      <c r="M228" s="55">
        <v>0</v>
      </c>
      <c r="N228" s="44">
        <v>0</v>
      </c>
      <c r="O228" s="34">
        <f t="shared" si="25"/>
        <v>0</v>
      </c>
      <c r="P228" s="34">
        <f t="shared" si="25"/>
        <v>0</v>
      </c>
      <c r="Q228" s="43"/>
      <c r="R228" s="43"/>
      <c r="S228" s="43"/>
      <c r="T228" s="43"/>
      <c r="U228" s="48"/>
      <c r="V228" s="41"/>
      <c r="W228" s="41"/>
      <c r="X228" s="50"/>
      <c r="Y228" s="34" t="e">
        <f>P228/AA228</f>
        <v>#DIV/0!</v>
      </c>
      <c r="Z228" s="44" t="e">
        <f t="shared" si="26"/>
        <v>#DIV/0!</v>
      </c>
      <c r="AA228" s="44">
        <f t="shared" si="27"/>
        <v>0</v>
      </c>
      <c r="AB228" s="44">
        <v>0</v>
      </c>
      <c r="AC228" s="44">
        <v>0</v>
      </c>
      <c r="AD228" s="44">
        <v>0</v>
      </c>
      <c r="AE228" s="44"/>
      <c r="AF228" s="44" t="e">
        <f t="shared" si="28"/>
        <v>#DIV/0!</v>
      </c>
      <c r="AG228" s="44"/>
      <c r="AH228" s="44" t="e">
        <f t="shared" si="29"/>
        <v>#DIV/0!</v>
      </c>
      <c r="AI228" s="44" t="e">
        <f t="shared" si="30"/>
        <v>#DIV/0!</v>
      </c>
      <c r="AJ228" s="44" t="e">
        <f t="shared" si="31"/>
        <v>#DIV/0!</v>
      </c>
      <c r="AK228" s="43"/>
      <c r="AL228" s="40"/>
      <c r="AM228" s="40"/>
      <c r="AN228" s="40"/>
      <c r="AO228" s="40"/>
      <c r="AP228" s="40"/>
      <c r="AQ228" s="49"/>
      <c r="AR228" s="41"/>
      <c r="AS228" s="41">
        <v>10</v>
      </c>
      <c r="AT228" s="34">
        <f>(J228*10)/100</f>
        <v>0</v>
      </c>
      <c r="AU228" s="43"/>
      <c r="AV228" s="44">
        <v>0</v>
      </c>
      <c r="AW228" s="46">
        <f t="shared" si="32"/>
        <v>0</v>
      </c>
      <c r="AX228" s="46">
        <f>O228</f>
        <v>0</v>
      </c>
      <c r="AY228" s="43"/>
    </row>
    <row r="229" spans="1:51" ht="15.75" customHeight="1" x14ac:dyDescent="0.25">
      <c r="A229" s="47"/>
      <c r="B229" s="40"/>
      <c r="C229" s="41"/>
      <c r="D229" s="39"/>
      <c r="E229" s="43"/>
      <c r="F229" s="40"/>
      <c r="G229" s="41"/>
      <c r="H229" s="43"/>
      <c r="I229" s="43"/>
      <c r="J229" s="44">
        <v>0</v>
      </c>
      <c r="K229" s="44">
        <v>0</v>
      </c>
      <c r="L229" s="55">
        <v>0</v>
      </c>
      <c r="M229" s="55">
        <v>0</v>
      </c>
      <c r="N229" s="44">
        <v>0</v>
      </c>
      <c r="O229" s="34">
        <f t="shared" si="25"/>
        <v>0</v>
      </c>
      <c r="P229" s="34">
        <f t="shared" si="25"/>
        <v>0</v>
      </c>
      <c r="Q229" s="43"/>
      <c r="R229" s="43"/>
      <c r="S229" s="43"/>
      <c r="T229" s="43"/>
      <c r="U229" s="48"/>
      <c r="V229" s="41"/>
      <c r="W229" s="41"/>
      <c r="X229" s="50"/>
      <c r="Y229" s="34" t="e">
        <f>P229/AA229</f>
        <v>#DIV/0!</v>
      </c>
      <c r="Z229" s="44" t="e">
        <f t="shared" si="26"/>
        <v>#DIV/0!</v>
      </c>
      <c r="AA229" s="44">
        <f t="shared" si="27"/>
        <v>0</v>
      </c>
      <c r="AB229" s="44">
        <v>0</v>
      </c>
      <c r="AC229" s="44">
        <v>0</v>
      </c>
      <c r="AD229" s="44">
        <v>0</v>
      </c>
      <c r="AE229" s="44"/>
      <c r="AF229" s="44" t="e">
        <f t="shared" si="28"/>
        <v>#DIV/0!</v>
      </c>
      <c r="AG229" s="44"/>
      <c r="AH229" s="44" t="e">
        <f t="shared" si="29"/>
        <v>#DIV/0!</v>
      </c>
      <c r="AI229" s="44" t="e">
        <f t="shared" si="30"/>
        <v>#DIV/0!</v>
      </c>
      <c r="AJ229" s="44" t="e">
        <f t="shared" si="31"/>
        <v>#DIV/0!</v>
      </c>
      <c r="AK229" s="43"/>
      <c r="AL229" s="40"/>
      <c r="AM229" s="40"/>
      <c r="AN229" s="40"/>
      <c r="AO229" s="40"/>
      <c r="AP229" s="40"/>
      <c r="AQ229" s="49"/>
      <c r="AR229" s="41"/>
      <c r="AS229" s="41">
        <v>10</v>
      </c>
      <c r="AT229" s="34">
        <f>(J229*10)/100</f>
        <v>0</v>
      </c>
      <c r="AU229" s="43"/>
      <c r="AV229" s="44">
        <v>0</v>
      </c>
      <c r="AW229" s="46">
        <f t="shared" si="32"/>
        <v>0</v>
      </c>
      <c r="AX229" s="46">
        <f>O229</f>
        <v>0</v>
      </c>
      <c r="AY229" s="43"/>
    </row>
    <row r="230" spans="1:51" ht="15.75" customHeight="1" x14ac:dyDescent="0.25">
      <c r="A230" s="47"/>
      <c r="B230" s="40"/>
      <c r="C230" s="41"/>
      <c r="D230" s="39"/>
      <c r="E230" s="43"/>
      <c r="F230" s="40"/>
      <c r="G230" s="41"/>
      <c r="H230" s="43"/>
      <c r="I230" s="43"/>
      <c r="J230" s="44">
        <v>0</v>
      </c>
      <c r="K230" s="44">
        <v>0</v>
      </c>
      <c r="L230" s="55">
        <v>0</v>
      </c>
      <c r="M230" s="55">
        <v>0</v>
      </c>
      <c r="N230" s="44">
        <v>0</v>
      </c>
      <c r="O230" s="34">
        <f t="shared" ref="O230:P255" si="33">N230</f>
        <v>0</v>
      </c>
      <c r="P230" s="34">
        <f t="shared" si="33"/>
        <v>0</v>
      </c>
      <c r="Q230" s="43"/>
      <c r="R230" s="43"/>
      <c r="S230" s="43"/>
      <c r="T230" s="43"/>
      <c r="U230" s="48"/>
      <c r="V230" s="41"/>
      <c r="W230" s="41"/>
      <c r="X230" s="50"/>
      <c r="Y230" s="34" t="e">
        <f>P230/AA230</f>
        <v>#DIV/0!</v>
      </c>
      <c r="Z230" s="44" t="e">
        <f t="shared" si="26"/>
        <v>#DIV/0!</v>
      </c>
      <c r="AA230" s="44">
        <f t="shared" si="27"/>
        <v>0</v>
      </c>
      <c r="AB230" s="44">
        <v>0</v>
      </c>
      <c r="AC230" s="44">
        <v>0</v>
      </c>
      <c r="AD230" s="44">
        <v>0</v>
      </c>
      <c r="AE230" s="44"/>
      <c r="AF230" s="44" t="e">
        <f t="shared" si="28"/>
        <v>#DIV/0!</v>
      </c>
      <c r="AG230" s="44"/>
      <c r="AH230" s="44" t="e">
        <f t="shared" si="29"/>
        <v>#DIV/0!</v>
      </c>
      <c r="AI230" s="44" t="e">
        <f t="shared" si="30"/>
        <v>#DIV/0!</v>
      </c>
      <c r="AJ230" s="44" t="e">
        <f t="shared" si="31"/>
        <v>#DIV/0!</v>
      </c>
      <c r="AK230" s="43"/>
      <c r="AL230" s="40"/>
      <c r="AM230" s="40"/>
      <c r="AN230" s="40"/>
      <c r="AO230" s="40"/>
      <c r="AP230" s="40"/>
      <c r="AQ230" s="49"/>
      <c r="AR230" s="41"/>
      <c r="AS230" s="41">
        <v>10</v>
      </c>
      <c r="AT230" s="34">
        <f>(J230*10)/100</f>
        <v>0</v>
      </c>
      <c r="AU230" s="43"/>
      <c r="AV230" s="44">
        <v>0</v>
      </c>
      <c r="AW230" s="46">
        <f t="shared" si="32"/>
        <v>0</v>
      </c>
      <c r="AX230" s="46">
        <f>O230</f>
        <v>0</v>
      </c>
      <c r="AY230" s="43"/>
    </row>
    <row r="231" spans="1:51" ht="15.75" customHeight="1" x14ac:dyDescent="0.25">
      <c r="A231" s="47"/>
      <c r="B231" s="40"/>
      <c r="C231" s="41"/>
      <c r="D231" s="39"/>
      <c r="E231" s="43"/>
      <c r="F231" s="40"/>
      <c r="G231" s="41"/>
      <c r="H231" s="43"/>
      <c r="I231" s="43"/>
      <c r="J231" s="44">
        <v>0</v>
      </c>
      <c r="K231" s="44">
        <v>0</v>
      </c>
      <c r="L231" s="55">
        <v>0</v>
      </c>
      <c r="M231" s="55">
        <v>0</v>
      </c>
      <c r="N231" s="44">
        <v>0</v>
      </c>
      <c r="O231" s="34">
        <f t="shared" si="33"/>
        <v>0</v>
      </c>
      <c r="P231" s="34">
        <f t="shared" si="33"/>
        <v>0</v>
      </c>
      <c r="Q231" s="43"/>
      <c r="R231" s="43"/>
      <c r="S231" s="43"/>
      <c r="T231" s="43"/>
      <c r="U231" s="48"/>
      <c r="V231" s="41"/>
      <c r="W231" s="41"/>
      <c r="X231" s="50"/>
      <c r="Y231" s="34" t="e">
        <f>P231/AA231</f>
        <v>#DIV/0!</v>
      </c>
      <c r="Z231" s="44" t="e">
        <f t="shared" si="26"/>
        <v>#DIV/0!</v>
      </c>
      <c r="AA231" s="44">
        <f t="shared" si="27"/>
        <v>0</v>
      </c>
      <c r="AB231" s="44">
        <v>0</v>
      </c>
      <c r="AC231" s="44">
        <v>0</v>
      </c>
      <c r="AD231" s="44">
        <v>0</v>
      </c>
      <c r="AE231" s="44"/>
      <c r="AF231" s="44" t="e">
        <f t="shared" si="28"/>
        <v>#DIV/0!</v>
      </c>
      <c r="AG231" s="44"/>
      <c r="AH231" s="44" t="e">
        <f t="shared" si="29"/>
        <v>#DIV/0!</v>
      </c>
      <c r="AI231" s="44" t="e">
        <f t="shared" si="30"/>
        <v>#DIV/0!</v>
      </c>
      <c r="AJ231" s="44" t="e">
        <f t="shared" si="31"/>
        <v>#DIV/0!</v>
      </c>
      <c r="AK231" s="43"/>
      <c r="AL231" s="40"/>
      <c r="AM231" s="40"/>
      <c r="AN231" s="40"/>
      <c r="AO231" s="40"/>
      <c r="AP231" s="40"/>
      <c r="AQ231" s="49"/>
      <c r="AR231" s="41"/>
      <c r="AS231" s="41">
        <v>10</v>
      </c>
      <c r="AT231" s="34">
        <f>(J231*10)/100</f>
        <v>0</v>
      </c>
      <c r="AU231" s="43"/>
      <c r="AV231" s="44">
        <v>0</v>
      </c>
      <c r="AW231" s="46">
        <f t="shared" si="32"/>
        <v>0</v>
      </c>
      <c r="AX231" s="46">
        <f>O231</f>
        <v>0</v>
      </c>
      <c r="AY231" s="43"/>
    </row>
    <row r="232" spans="1:51" ht="15.75" customHeight="1" x14ac:dyDescent="0.25">
      <c r="A232" s="47"/>
      <c r="B232" s="40"/>
      <c r="C232" s="41"/>
      <c r="D232" s="39"/>
      <c r="E232" s="43"/>
      <c r="F232" s="40"/>
      <c r="G232" s="41"/>
      <c r="H232" s="43"/>
      <c r="I232" s="43"/>
      <c r="J232" s="44">
        <v>0</v>
      </c>
      <c r="K232" s="44">
        <v>0</v>
      </c>
      <c r="L232" s="55">
        <v>0</v>
      </c>
      <c r="M232" s="55">
        <v>0</v>
      </c>
      <c r="N232" s="44">
        <v>0</v>
      </c>
      <c r="O232" s="34">
        <f t="shared" si="33"/>
        <v>0</v>
      </c>
      <c r="P232" s="34">
        <f t="shared" si="33"/>
        <v>0</v>
      </c>
      <c r="Q232" s="43"/>
      <c r="R232" s="43"/>
      <c r="S232" s="43"/>
      <c r="T232" s="43"/>
      <c r="U232" s="48"/>
      <c r="V232" s="41"/>
      <c r="W232" s="41"/>
      <c r="X232" s="50"/>
      <c r="Y232" s="34" t="e">
        <f>P232/AA232</f>
        <v>#DIV/0!</v>
      </c>
      <c r="Z232" s="44" t="e">
        <f t="shared" si="26"/>
        <v>#DIV/0!</v>
      </c>
      <c r="AA232" s="44">
        <f t="shared" si="27"/>
        <v>0</v>
      </c>
      <c r="AB232" s="44">
        <v>0</v>
      </c>
      <c r="AC232" s="44">
        <v>0</v>
      </c>
      <c r="AD232" s="44">
        <v>0</v>
      </c>
      <c r="AE232" s="44"/>
      <c r="AF232" s="44" t="e">
        <f t="shared" si="28"/>
        <v>#DIV/0!</v>
      </c>
      <c r="AG232" s="44"/>
      <c r="AH232" s="44" t="e">
        <f t="shared" si="29"/>
        <v>#DIV/0!</v>
      </c>
      <c r="AI232" s="44" t="e">
        <f t="shared" si="30"/>
        <v>#DIV/0!</v>
      </c>
      <c r="AJ232" s="44" t="e">
        <f t="shared" si="31"/>
        <v>#DIV/0!</v>
      </c>
      <c r="AK232" s="43"/>
      <c r="AL232" s="40"/>
      <c r="AM232" s="40"/>
      <c r="AN232" s="40"/>
      <c r="AO232" s="40"/>
      <c r="AP232" s="40"/>
      <c r="AQ232" s="49"/>
      <c r="AR232" s="41"/>
      <c r="AS232" s="41">
        <v>10</v>
      </c>
      <c r="AT232" s="34">
        <f>(J232*10)/100</f>
        <v>0</v>
      </c>
      <c r="AU232" s="43"/>
      <c r="AV232" s="44">
        <v>0</v>
      </c>
      <c r="AW232" s="46">
        <f t="shared" si="32"/>
        <v>0</v>
      </c>
      <c r="AX232" s="46">
        <f>O232</f>
        <v>0</v>
      </c>
      <c r="AY232" s="43"/>
    </row>
    <row r="233" spans="1:51" ht="15.75" customHeight="1" x14ac:dyDescent="0.25">
      <c r="A233" s="47"/>
      <c r="B233" s="40"/>
      <c r="C233" s="41"/>
      <c r="D233" s="39"/>
      <c r="E233" s="43"/>
      <c r="F233" s="40"/>
      <c r="G233" s="41"/>
      <c r="H233" s="43"/>
      <c r="I233" s="43"/>
      <c r="J233" s="44">
        <v>0</v>
      </c>
      <c r="K233" s="44">
        <v>0</v>
      </c>
      <c r="L233" s="55">
        <v>0</v>
      </c>
      <c r="M233" s="55">
        <v>0</v>
      </c>
      <c r="N233" s="44">
        <v>0</v>
      </c>
      <c r="O233" s="34">
        <f t="shared" si="33"/>
        <v>0</v>
      </c>
      <c r="P233" s="34">
        <f t="shared" si="33"/>
        <v>0</v>
      </c>
      <c r="Q233" s="43"/>
      <c r="R233" s="43"/>
      <c r="S233" s="43"/>
      <c r="T233" s="43"/>
      <c r="U233" s="48"/>
      <c r="V233" s="41"/>
      <c r="W233" s="41"/>
      <c r="X233" s="50"/>
      <c r="Y233" s="34" t="e">
        <f>P233/AA233</f>
        <v>#DIV/0!</v>
      </c>
      <c r="Z233" s="44" t="e">
        <f t="shared" si="26"/>
        <v>#DIV/0!</v>
      </c>
      <c r="AA233" s="44">
        <f t="shared" si="27"/>
        <v>0</v>
      </c>
      <c r="AB233" s="44">
        <v>0</v>
      </c>
      <c r="AC233" s="44">
        <v>0</v>
      </c>
      <c r="AD233" s="44">
        <v>0</v>
      </c>
      <c r="AE233" s="44"/>
      <c r="AF233" s="44" t="e">
        <f t="shared" si="28"/>
        <v>#DIV/0!</v>
      </c>
      <c r="AG233" s="44"/>
      <c r="AH233" s="44" t="e">
        <f t="shared" si="29"/>
        <v>#DIV/0!</v>
      </c>
      <c r="AI233" s="44" t="e">
        <f t="shared" si="30"/>
        <v>#DIV/0!</v>
      </c>
      <c r="AJ233" s="44" t="e">
        <f t="shared" si="31"/>
        <v>#DIV/0!</v>
      </c>
      <c r="AK233" s="43"/>
      <c r="AL233" s="40"/>
      <c r="AM233" s="40"/>
      <c r="AN233" s="40"/>
      <c r="AO233" s="40"/>
      <c r="AP233" s="40"/>
      <c r="AQ233" s="49"/>
      <c r="AR233" s="41"/>
      <c r="AS233" s="41">
        <v>10</v>
      </c>
      <c r="AT233" s="34">
        <f>(J233*10)/100</f>
        <v>0</v>
      </c>
      <c r="AU233" s="43"/>
      <c r="AV233" s="44">
        <v>0</v>
      </c>
      <c r="AW233" s="46">
        <f t="shared" si="32"/>
        <v>0</v>
      </c>
      <c r="AX233" s="46">
        <f>O233</f>
        <v>0</v>
      </c>
      <c r="AY233" s="43"/>
    </row>
    <row r="234" spans="1:51" ht="15.75" customHeight="1" x14ac:dyDescent="0.25">
      <c r="A234" s="47"/>
      <c r="B234" s="40"/>
      <c r="C234" s="41"/>
      <c r="D234" s="39"/>
      <c r="E234" s="43"/>
      <c r="F234" s="40"/>
      <c r="G234" s="41"/>
      <c r="H234" s="43"/>
      <c r="I234" s="43"/>
      <c r="J234" s="44">
        <v>0</v>
      </c>
      <c r="K234" s="44">
        <v>0</v>
      </c>
      <c r="L234" s="55">
        <v>0</v>
      </c>
      <c r="M234" s="55">
        <v>0</v>
      </c>
      <c r="N234" s="44">
        <v>0</v>
      </c>
      <c r="O234" s="34">
        <f t="shared" si="33"/>
        <v>0</v>
      </c>
      <c r="P234" s="34">
        <f t="shared" si="33"/>
        <v>0</v>
      </c>
      <c r="Q234" s="43"/>
      <c r="R234" s="43"/>
      <c r="S234" s="43"/>
      <c r="T234" s="43"/>
      <c r="U234" s="48"/>
      <c r="V234" s="41"/>
      <c r="W234" s="41"/>
      <c r="X234" s="50"/>
      <c r="Y234" s="34" t="e">
        <f>P234/AA234</f>
        <v>#DIV/0!</v>
      </c>
      <c r="Z234" s="44" t="e">
        <f t="shared" si="26"/>
        <v>#DIV/0!</v>
      </c>
      <c r="AA234" s="44">
        <f t="shared" si="27"/>
        <v>0</v>
      </c>
      <c r="AB234" s="44">
        <v>0</v>
      </c>
      <c r="AC234" s="44">
        <v>0</v>
      </c>
      <c r="AD234" s="44">
        <v>0</v>
      </c>
      <c r="AE234" s="44"/>
      <c r="AF234" s="44" t="e">
        <f t="shared" si="28"/>
        <v>#DIV/0!</v>
      </c>
      <c r="AG234" s="44"/>
      <c r="AH234" s="44" t="e">
        <f t="shared" si="29"/>
        <v>#DIV/0!</v>
      </c>
      <c r="AI234" s="44" t="e">
        <f t="shared" si="30"/>
        <v>#DIV/0!</v>
      </c>
      <c r="AJ234" s="44" t="e">
        <f t="shared" si="31"/>
        <v>#DIV/0!</v>
      </c>
      <c r="AK234" s="43"/>
      <c r="AL234" s="40"/>
      <c r="AM234" s="40"/>
      <c r="AN234" s="40"/>
      <c r="AO234" s="40"/>
      <c r="AP234" s="40"/>
      <c r="AQ234" s="49"/>
      <c r="AR234" s="41"/>
      <c r="AS234" s="41">
        <v>10</v>
      </c>
      <c r="AT234" s="34">
        <f>(J234*10)/100</f>
        <v>0</v>
      </c>
      <c r="AU234" s="43"/>
      <c r="AV234" s="44">
        <v>0</v>
      </c>
      <c r="AW234" s="46">
        <f t="shared" si="32"/>
        <v>0</v>
      </c>
      <c r="AX234" s="46">
        <f>O234</f>
        <v>0</v>
      </c>
      <c r="AY234" s="43"/>
    </row>
    <row r="235" spans="1:51" ht="15.75" customHeight="1" x14ac:dyDescent="0.25">
      <c r="A235" s="47"/>
      <c r="B235" s="40"/>
      <c r="C235" s="41"/>
      <c r="D235" s="39"/>
      <c r="E235" s="43"/>
      <c r="F235" s="40"/>
      <c r="G235" s="41"/>
      <c r="H235" s="43"/>
      <c r="I235" s="43"/>
      <c r="J235" s="44">
        <v>0</v>
      </c>
      <c r="K235" s="44">
        <v>0</v>
      </c>
      <c r="L235" s="55">
        <v>0</v>
      </c>
      <c r="M235" s="55">
        <v>0</v>
      </c>
      <c r="N235" s="44">
        <v>0</v>
      </c>
      <c r="O235" s="34">
        <f t="shared" si="33"/>
        <v>0</v>
      </c>
      <c r="P235" s="34">
        <f t="shared" si="33"/>
        <v>0</v>
      </c>
      <c r="Q235" s="43"/>
      <c r="R235" s="43"/>
      <c r="S235" s="43"/>
      <c r="T235" s="43"/>
      <c r="U235" s="48"/>
      <c r="V235" s="41"/>
      <c r="W235" s="41"/>
      <c r="X235" s="50"/>
      <c r="Y235" s="34" t="e">
        <f>P235/AA235</f>
        <v>#DIV/0!</v>
      </c>
      <c r="Z235" s="44" t="e">
        <f t="shared" si="26"/>
        <v>#DIV/0!</v>
      </c>
      <c r="AA235" s="44">
        <f t="shared" si="27"/>
        <v>0</v>
      </c>
      <c r="AB235" s="44">
        <v>0</v>
      </c>
      <c r="AC235" s="44">
        <v>0</v>
      </c>
      <c r="AD235" s="44">
        <v>0</v>
      </c>
      <c r="AE235" s="44"/>
      <c r="AF235" s="44" t="e">
        <f t="shared" si="28"/>
        <v>#DIV/0!</v>
      </c>
      <c r="AG235" s="44"/>
      <c r="AH235" s="44" t="e">
        <f t="shared" si="29"/>
        <v>#DIV/0!</v>
      </c>
      <c r="AI235" s="44" t="e">
        <f t="shared" si="30"/>
        <v>#DIV/0!</v>
      </c>
      <c r="AJ235" s="44" t="e">
        <f t="shared" si="31"/>
        <v>#DIV/0!</v>
      </c>
      <c r="AK235" s="43"/>
      <c r="AL235" s="40"/>
      <c r="AM235" s="40"/>
      <c r="AN235" s="40"/>
      <c r="AO235" s="40"/>
      <c r="AP235" s="40"/>
      <c r="AQ235" s="49"/>
      <c r="AR235" s="41"/>
      <c r="AS235" s="41">
        <v>10</v>
      </c>
      <c r="AT235" s="34">
        <f>(J235*10)/100</f>
        <v>0</v>
      </c>
      <c r="AU235" s="43"/>
      <c r="AV235" s="44">
        <v>0</v>
      </c>
      <c r="AW235" s="46">
        <f t="shared" si="32"/>
        <v>0</v>
      </c>
      <c r="AX235" s="46">
        <f>O235</f>
        <v>0</v>
      </c>
      <c r="AY235" s="43"/>
    </row>
    <row r="236" spans="1:51" ht="15.75" customHeight="1" x14ac:dyDescent="0.25">
      <c r="A236" s="47"/>
      <c r="B236" s="40"/>
      <c r="C236" s="41"/>
      <c r="D236" s="39"/>
      <c r="E236" s="43"/>
      <c r="F236" s="40"/>
      <c r="G236" s="41"/>
      <c r="H236" s="43"/>
      <c r="I236" s="43"/>
      <c r="J236" s="44">
        <v>0</v>
      </c>
      <c r="K236" s="44">
        <v>0</v>
      </c>
      <c r="L236" s="55">
        <v>0</v>
      </c>
      <c r="M236" s="55">
        <v>0</v>
      </c>
      <c r="N236" s="44">
        <v>0</v>
      </c>
      <c r="O236" s="34">
        <f t="shared" si="33"/>
        <v>0</v>
      </c>
      <c r="P236" s="34">
        <f t="shared" si="33"/>
        <v>0</v>
      </c>
      <c r="Q236" s="43"/>
      <c r="R236" s="43"/>
      <c r="S236" s="43"/>
      <c r="T236" s="43"/>
      <c r="U236" s="48"/>
      <c r="V236" s="41"/>
      <c r="W236" s="41"/>
      <c r="X236" s="50"/>
      <c r="Y236" s="34" t="e">
        <f>P236/AA236</f>
        <v>#DIV/0!</v>
      </c>
      <c r="Z236" s="44" t="e">
        <f t="shared" si="26"/>
        <v>#DIV/0!</v>
      </c>
      <c r="AA236" s="44">
        <f t="shared" si="27"/>
        <v>0</v>
      </c>
      <c r="AB236" s="44">
        <v>0</v>
      </c>
      <c r="AC236" s="44">
        <v>0</v>
      </c>
      <c r="AD236" s="44">
        <v>0</v>
      </c>
      <c r="AE236" s="44"/>
      <c r="AF236" s="44" t="e">
        <f t="shared" si="28"/>
        <v>#DIV/0!</v>
      </c>
      <c r="AG236" s="44"/>
      <c r="AH236" s="44" t="e">
        <f t="shared" si="29"/>
        <v>#DIV/0!</v>
      </c>
      <c r="AI236" s="44" t="e">
        <f t="shared" si="30"/>
        <v>#DIV/0!</v>
      </c>
      <c r="AJ236" s="44" t="e">
        <f t="shared" si="31"/>
        <v>#DIV/0!</v>
      </c>
      <c r="AK236" s="43"/>
      <c r="AL236" s="40"/>
      <c r="AM236" s="40"/>
      <c r="AN236" s="40"/>
      <c r="AO236" s="40"/>
      <c r="AP236" s="40"/>
      <c r="AQ236" s="49"/>
      <c r="AR236" s="41"/>
      <c r="AS236" s="41">
        <v>10</v>
      </c>
      <c r="AT236" s="34">
        <f>(J236*10)/100</f>
        <v>0</v>
      </c>
      <c r="AU236" s="43"/>
      <c r="AV236" s="44">
        <v>0</v>
      </c>
      <c r="AW236" s="46">
        <f t="shared" si="32"/>
        <v>0</v>
      </c>
      <c r="AX236" s="46">
        <f>O236</f>
        <v>0</v>
      </c>
      <c r="AY236" s="43"/>
    </row>
    <row r="237" spans="1:51" ht="15.75" customHeight="1" x14ac:dyDescent="0.25">
      <c r="A237" s="47"/>
      <c r="B237" s="40"/>
      <c r="C237" s="41"/>
      <c r="D237" s="39"/>
      <c r="E237" s="43"/>
      <c r="F237" s="40"/>
      <c r="G237" s="41"/>
      <c r="H237" s="43"/>
      <c r="I237" s="43"/>
      <c r="J237" s="44">
        <v>0</v>
      </c>
      <c r="K237" s="44">
        <v>0</v>
      </c>
      <c r="L237" s="55">
        <v>0</v>
      </c>
      <c r="M237" s="55">
        <v>0</v>
      </c>
      <c r="N237" s="44">
        <v>0</v>
      </c>
      <c r="O237" s="34">
        <f t="shared" si="33"/>
        <v>0</v>
      </c>
      <c r="P237" s="34">
        <f t="shared" si="33"/>
        <v>0</v>
      </c>
      <c r="Q237" s="43"/>
      <c r="R237" s="43"/>
      <c r="S237" s="43"/>
      <c r="T237" s="43"/>
      <c r="U237" s="48"/>
      <c r="V237" s="41"/>
      <c r="W237" s="41"/>
      <c r="X237" s="50"/>
      <c r="Y237" s="34" t="e">
        <f>P237/AA237</f>
        <v>#DIV/0!</v>
      </c>
      <c r="Z237" s="44" t="e">
        <f t="shared" si="26"/>
        <v>#DIV/0!</v>
      </c>
      <c r="AA237" s="44">
        <f t="shared" si="27"/>
        <v>0</v>
      </c>
      <c r="AB237" s="44">
        <v>0</v>
      </c>
      <c r="AC237" s="44">
        <v>0</v>
      </c>
      <c r="AD237" s="44">
        <v>0</v>
      </c>
      <c r="AE237" s="44"/>
      <c r="AF237" s="44" t="e">
        <f t="shared" si="28"/>
        <v>#DIV/0!</v>
      </c>
      <c r="AG237" s="44"/>
      <c r="AH237" s="44" t="e">
        <f t="shared" si="29"/>
        <v>#DIV/0!</v>
      </c>
      <c r="AI237" s="44" t="e">
        <f t="shared" si="30"/>
        <v>#DIV/0!</v>
      </c>
      <c r="AJ237" s="44" t="e">
        <f t="shared" si="31"/>
        <v>#DIV/0!</v>
      </c>
      <c r="AK237" s="43"/>
      <c r="AL237" s="40"/>
      <c r="AM237" s="40"/>
      <c r="AN237" s="40"/>
      <c r="AO237" s="40"/>
      <c r="AP237" s="40"/>
      <c r="AQ237" s="49"/>
      <c r="AR237" s="41"/>
      <c r="AS237" s="41">
        <v>10</v>
      </c>
      <c r="AT237" s="34">
        <f>(J237*10)/100</f>
        <v>0</v>
      </c>
      <c r="AU237" s="43"/>
      <c r="AV237" s="44">
        <v>0</v>
      </c>
      <c r="AW237" s="46">
        <f t="shared" si="32"/>
        <v>0</v>
      </c>
      <c r="AX237" s="46">
        <f>O237</f>
        <v>0</v>
      </c>
      <c r="AY237" s="43"/>
    </row>
    <row r="238" spans="1:51" ht="15.75" customHeight="1" x14ac:dyDescent="0.25">
      <c r="A238" s="47"/>
      <c r="B238" s="40"/>
      <c r="C238" s="41"/>
      <c r="D238" s="39"/>
      <c r="E238" s="43"/>
      <c r="F238" s="40"/>
      <c r="G238" s="41"/>
      <c r="H238" s="43"/>
      <c r="I238" s="43"/>
      <c r="J238" s="44">
        <v>0</v>
      </c>
      <c r="K238" s="44">
        <v>0</v>
      </c>
      <c r="L238" s="55">
        <v>0</v>
      </c>
      <c r="M238" s="55">
        <v>0</v>
      </c>
      <c r="N238" s="44">
        <v>0</v>
      </c>
      <c r="O238" s="34">
        <f t="shared" si="33"/>
        <v>0</v>
      </c>
      <c r="P238" s="34">
        <f t="shared" si="33"/>
        <v>0</v>
      </c>
      <c r="Q238" s="43"/>
      <c r="R238" s="43"/>
      <c r="S238" s="43"/>
      <c r="T238" s="43"/>
      <c r="U238" s="48"/>
      <c r="V238" s="41"/>
      <c r="W238" s="41"/>
      <c r="X238" s="50"/>
      <c r="Y238" s="34" t="e">
        <f>P238/AA238</f>
        <v>#DIV/0!</v>
      </c>
      <c r="Z238" s="44" t="e">
        <f t="shared" si="26"/>
        <v>#DIV/0!</v>
      </c>
      <c r="AA238" s="44">
        <f t="shared" si="27"/>
        <v>0</v>
      </c>
      <c r="AB238" s="44">
        <v>0</v>
      </c>
      <c r="AC238" s="44">
        <v>0</v>
      </c>
      <c r="AD238" s="44">
        <v>0</v>
      </c>
      <c r="AE238" s="44"/>
      <c r="AF238" s="44" t="e">
        <f t="shared" si="28"/>
        <v>#DIV/0!</v>
      </c>
      <c r="AG238" s="44"/>
      <c r="AH238" s="44" t="e">
        <f t="shared" si="29"/>
        <v>#DIV/0!</v>
      </c>
      <c r="AI238" s="44" t="e">
        <f t="shared" si="30"/>
        <v>#DIV/0!</v>
      </c>
      <c r="AJ238" s="44" t="e">
        <f t="shared" si="31"/>
        <v>#DIV/0!</v>
      </c>
      <c r="AK238" s="43"/>
      <c r="AL238" s="40"/>
      <c r="AM238" s="40"/>
      <c r="AN238" s="40"/>
      <c r="AO238" s="40"/>
      <c r="AP238" s="40"/>
      <c r="AQ238" s="49"/>
      <c r="AR238" s="41"/>
      <c r="AS238" s="41">
        <v>10</v>
      </c>
      <c r="AT238" s="34">
        <f>(J238*10)/100</f>
        <v>0</v>
      </c>
      <c r="AU238" s="43"/>
      <c r="AV238" s="44">
        <v>0</v>
      </c>
      <c r="AW238" s="46">
        <f t="shared" si="32"/>
        <v>0</v>
      </c>
      <c r="AX238" s="46">
        <f>O238</f>
        <v>0</v>
      </c>
      <c r="AY238" s="43"/>
    </row>
    <row r="239" spans="1:51" ht="15.75" customHeight="1" x14ac:dyDescent="0.25">
      <c r="A239" s="47"/>
      <c r="B239" s="40"/>
      <c r="C239" s="41"/>
      <c r="D239" s="39"/>
      <c r="E239" s="43"/>
      <c r="F239" s="40"/>
      <c r="G239" s="41"/>
      <c r="H239" s="43"/>
      <c r="I239" s="43"/>
      <c r="J239" s="44">
        <v>0</v>
      </c>
      <c r="K239" s="44">
        <v>0</v>
      </c>
      <c r="L239" s="55">
        <v>0</v>
      </c>
      <c r="M239" s="55">
        <v>0</v>
      </c>
      <c r="N239" s="44">
        <v>0</v>
      </c>
      <c r="O239" s="34">
        <f t="shared" si="33"/>
        <v>0</v>
      </c>
      <c r="P239" s="34">
        <f t="shared" si="33"/>
        <v>0</v>
      </c>
      <c r="Q239" s="43"/>
      <c r="R239" s="43"/>
      <c r="S239" s="43"/>
      <c r="T239" s="43"/>
      <c r="U239" s="48"/>
      <c r="V239" s="41"/>
      <c r="W239" s="41"/>
      <c r="X239" s="50"/>
      <c r="Y239" s="34" t="e">
        <f>P239/AA239</f>
        <v>#DIV/0!</v>
      </c>
      <c r="Z239" s="44" t="e">
        <f t="shared" si="26"/>
        <v>#DIV/0!</v>
      </c>
      <c r="AA239" s="44">
        <f t="shared" si="27"/>
        <v>0</v>
      </c>
      <c r="AB239" s="44">
        <v>0</v>
      </c>
      <c r="AC239" s="44">
        <v>0</v>
      </c>
      <c r="AD239" s="44">
        <v>0</v>
      </c>
      <c r="AE239" s="44"/>
      <c r="AF239" s="44" t="e">
        <f t="shared" si="28"/>
        <v>#DIV/0!</v>
      </c>
      <c r="AG239" s="44"/>
      <c r="AH239" s="44" t="e">
        <f t="shared" si="29"/>
        <v>#DIV/0!</v>
      </c>
      <c r="AI239" s="44" t="e">
        <f t="shared" si="30"/>
        <v>#DIV/0!</v>
      </c>
      <c r="AJ239" s="44" t="e">
        <f t="shared" si="31"/>
        <v>#DIV/0!</v>
      </c>
      <c r="AK239" s="43"/>
      <c r="AL239" s="40"/>
      <c r="AM239" s="40"/>
      <c r="AN239" s="40"/>
      <c r="AO239" s="40"/>
      <c r="AP239" s="40"/>
      <c r="AQ239" s="49"/>
      <c r="AR239" s="41"/>
      <c r="AS239" s="41">
        <v>10</v>
      </c>
      <c r="AT239" s="34">
        <f>(J239*10)/100</f>
        <v>0</v>
      </c>
      <c r="AU239" s="43"/>
      <c r="AV239" s="44">
        <v>0</v>
      </c>
      <c r="AW239" s="46">
        <f t="shared" si="32"/>
        <v>0</v>
      </c>
      <c r="AX239" s="46">
        <f>O239</f>
        <v>0</v>
      </c>
      <c r="AY239" s="43"/>
    </row>
    <row r="240" spans="1:51" ht="15.75" customHeight="1" x14ac:dyDescent="0.25">
      <c r="A240" s="47"/>
      <c r="B240" s="40"/>
      <c r="C240" s="41"/>
      <c r="D240" s="39"/>
      <c r="E240" s="43"/>
      <c r="F240" s="40"/>
      <c r="G240" s="41"/>
      <c r="H240" s="43"/>
      <c r="I240" s="43"/>
      <c r="J240" s="44">
        <v>0</v>
      </c>
      <c r="K240" s="44">
        <v>0</v>
      </c>
      <c r="L240" s="55">
        <v>0</v>
      </c>
      <c r="M240" s="55">
        <v>0</v>
      </c>
      <c r="N240" s="44">
        <v>0</v>
      </c>
      <c r="O240" s="34">
        <f t="shared" si="33"/>
        <v>0</v>
      </c>
      <c r="P240" s="34">
        <f t="shared" si="33"/>
        <v>0</v>
      </c>
      <c r="Q240" s="43"/>
      <c r="R240" s="43"/>
      <c r="S240" s="43"/>
      <c r="T240" s="43"/>
      <c r="U240" s="48"/>
      <c r="V240" s="41"/>
      <c r="W240" s="41"/>
      <c r="X240" s="50"/>
      <c r="Y240" s="34" t="e">
        <f>P240/AA240</f>
        <v>#DIV/0!</v>
      </c>
      <c r="Z240" s="44" t="e">
        <f t="shared" si="26"/>
        <v>#DIV/0!</v>
      </c>
      <c r="AA240" s="44">
        <f t="shared" si="27"/>
        <v>0</v>
      </c>
      <c r="AB240" s="44">
        <v>0</v>
      </c>
      <c r="AC240" s="44">
        <v>0</v>
      </c>
      <c r="AD240" s="44">
        <v>0</v>
      </c>
      <c r="AE240" s="44"/>
      <c r="AF240" s="44" t="e">
        <f t="shared" si="28"/>
        <v>#DIV/0!</v>
      </c>
      <c r="AG240" s="44"/>
      <c r="AH240" s="44" t="e">
        <f t="shared" si="29"/>
        <v>#DIV/0!</v>
      </c>
      <c r="AI240" s="44" t="e">
        <f t="shared" si="30"/>
        <v>#DIV/0!</v>
      </c>
      <c r="AJ240" s="44" t="e">
        <f t="shared" si="31"/>
        <v>#DIV/0!</v>
      </c>
      <c r="AK240" s="43"/>
      <c r="AL240" s="40"/>
      <c r="AM240" s="40"/>
      <c r="AN240" s="40"/>
      <c r="AO240" s="40"/>
      <c r="AP240" s="40"/>
      <c r="AQ240" s="49"/>
      <c r="AR240" s="41"/>
      <c r="AS240" s="41">
        <v>10</v>
      </c>
      <c r="AT240" s="34">
        <f>(J240*10)/100</f>
        <v>0</v>
      </c>
      <c r="AU240" s="43"/>
      <c r="AV240" s="44">
        <v>0</v>
      </c>
      <c r="AW240" s="46">
        <f t="shared" si="32"/>
        <v>0</v>
      </c>
      <c r="AX240" s="46">
        <f>O240</f>
        <v>0</v>
      </c>
      <c r="AY240" s="43"/>
    </row>
    <row r="241" spans="1:51" ht="15.75" customHeight="1" x14ac:dyDescent="0.25">
      <c r="A241" s="47"/>
      <c r="B241" s="40"/>
      <c r="C241" s="41"/>
      <c r="D241" s="39"/>
      <c r="E241" s="43"/>
      <c r="F241" s="40"/>
      <c r="G241" s="41"/>
      <c r="H241" s="43"/>
      <c r="I241" s="43"/>
      <c r="J241" s="44">
        <v>0</v>
      </c>
      <c r="K241" s="44">
        <v>0</v>
      </c>
      <c r="L241" s="55">
        <v>0</v>
      </c>
      <c r="M241" s="55">
        <v>0</v>
      </c>
      <c r="N241" s="44">
        <v>0</v>
      </c>
      <c r="O241" s="34">
        <f t="shared" si="33"/>
        <v>0</v>
      </c>
      <c r="P241" s="34">
        <f t="shared" si="33"/>
        <v>0</v>
      </c>
      <c r="Q241" s="43"/>
      <c r="R241" s="43"/>
      <c r="S241" s="43"/>
      <c r="T241" s="43"/>
      <c r="U241" s="48"/>
      <c r="V241" s="41"/>
      <c r="W241" s="41"/>
      <c r="X241" s="50"/>
      <c r="Y241" s="34" t="e">
        <f>P241/AA241</f>
        <v>#DIV/0!</v>
      </c>
      <c r="Z241" s="44" t="e">
        <f t="shared" si="26"/>
        <v>#DIV/0!</v>
      </c>
      <c r="AA241" s="44">
        <f t="shared" si="27"/>
        <v>0</v>
      </c>
      <c r="AB241" s="44">
        <v>0</v>
      </c>
      <c r="AC241" s="44">
        <v>0</v>
      </c>
      <c r="AD241" s="44">
        <v>0</v>
      </c>
      <c r="AE241" s="44"/>
      <c r="AF241" s="44" t="e">
        <f t="shared" si="28"/>
        <v>#DIV/0!</v>
      </c>
      <c r="AG241" s="44"/>
      <c r="AH241" s="44" t="e">
        <f t="shared" si="29"/>
        <v>#DIV/0!</v>
      </c>
      <c r="AI241" s="44" t="e">
        <f t="shared" si="30"/>
        <v>#DIV/0!</v>
      </c>
      <c r="AJ241" s="44" t="e">
        <f t="shared" si="31"/>
        <v>#DIV/0!</v>
      </c>
      <c r="AK241" s="43"/>
      <c r="AL241" s="40"/>
      <c r="AM241" s="40"/>
      <c r="AN241" s="40"/>
      <c r="AO241" s="40"/>
      <c r="AP241" s="40"/>
      <c r="AQ241" s="49"/>
      <c r="AR241" s="41"/>
      <c r="AS241" s="41">
        <v>10</v>
      </c>
      <c r="AT241" s="34">
        <f>(J241*10)/100</f>
        <v>0</v>
      </c>
      <c r="AU241" s="43"/>
      <c r="AV241" s="44">
        <v>0</v>
      </c>
      <c r="AW241" s="46">
        <f t="shared" si="32"/>
        <v>0</v>
      </c>
      <c r="AX241" s="46">
        <f>O241</f>
        <v>0</v>
      </c>
      <c r="AY241" s="43"/>
    </row>
    <row r="242" spans="1:51" ht="15.75" customHeight="1" x14ac:dyDescent="0.25">
      <c r="A242" s="47"/>
      <c r="B242" s="40"/>
      <c r="C242" s="41"/>
      <c r="D242" s="39"/>
      <c r="E242" s="43"/>
      <c r="F242" s="40"/>
      <c r="G242" s="41"/>
      <c r="H242" s="43"/>
      <c r="I242" s="43"/>
      <c r="J242" s="44">
        <v>0</v>
      </c>
      <c r="K242" s="44">
        <v>0</v>
      </c>
      <c r="L242" s="55">
        <v>0</v>
      </c>
      <c r="M242" s="55">
        <v>0</v>
      </c>
      <c r="N242" s="44">
        <v>0</v>
      </c>
      <c r="O242" s="34">
        <f t="shared" si="33"/>
        <v>0</v>
      </c>
      <c r="P242" s="34">
        <f t="shared" si="33"/>
        <v>0</v>
      </c>
      <c r="Q242" s="43"/>
      <c r="R242" s="43"/>
      <c r="S242" s="43"/>
      <c r="T242" s="43"/>
      <c r="U242" s="48"/>
      <c r="V242" s="41"/>
      <c r="W242" s="41"/>
      <c r="X242" s="50"/>
      <c r="Y242" s="34" t="e">
        <f>P242/AA242</f>
        <v>#DIV/0!</v>
      </c>
      <c r="Z242" s="44" t="e">
        <f t="shared" si="26"/>
        <v>#DIV/0!</v>
      </c>
      <c r="AA242" s="44">
        <f t="shared" si="27"/>
        <v>0</v>
      </c>
      <c r="AB242" s="44">
        <v>0</v>
      </c>
      <c r="AC242" s="44">
        <v>0</v>
      </c>
      <c r="AD242" s="44">
        <v>0</v>
      </c>
      <c r="AE242" s="44"/>
      <c r="AF242" s="44" t="e">
        <f t="shared" si="28"/>
        <v>#DIV/0!</v>
      </c>
      <c r="AG242" s="44"/>
      <c r="AH242" s="44" t="e">
        <f t="shared" si="29"/>
        <v>#DIV/0!</v>
      </c>
      <c r="AI242" s="44" t="e">
        <f t="shared" si="30"/>
        <v>#DIV/0!</v>
      </c>
      <c r="AJ242" s="44" t="e">
        <f t="shared" si="31"/>
        <v>#DIV/0!</v>
      </c>
      <c r="AK242" s="43"/>
      <c r="AL242" s="40"/>
      <c r="AM242" s="40"/>
      <c r="AN242" s="40"/>
      <c r="AO242" s="40"/>
      <c r="AP242" s="40"/>
      <c r="AQ242" s="49"/>
      <c r="AR242" s="41"/>
      <c r="AS242" s="41">
        <v>10</v>
      </c>
      <c r="AT242" s="34">
        <f>(J242*10)/100</f>
        <v>0</v>
      </c>
      <c r="AU242" s="43"/>
      <c r="AV242" s="44">
        <v>0</v>
      </c>
      <c r="AW242" s="46">
        <f t="shared" si="32"/>
        <v>0</v>
      </c>
      <c r="AX242" s="46">
        <f>O242</f>
        <v>0</v>
      </c>
      <c r="AY242" s="43"/>
    </row>
    <row r="243" spans="1:51" ht="15.75" customHeight="1" x14ac:dyDescent="0.25">
      <c r="A243" s="47"/>
      <c r="B243" s="40"/>
      <c r="C243" s="41"/>
      <c r="D243" s="39"/>
      <c r="E243" s="43"/>
      <c r="F243" s="40"/>
      <c r="G243" s="41"/>
      <c r="H243" s="43"/>
      <c r="I243" s="43"/>
      <c r="J243" s="44">
        <v>0</v>
      </c>
      <c r="K243" s="44">
        <v>0</v>
      </c>
      <c r="L243" s="55">
        <v>0</v>
      </c>
      <c r="M243" s="55">
        <v>0</v>
      </c>
      <c r="N243" s="44">
        <v>0</v>
      </c>
      <c r="O243" s="34">
        <f t="shared" si="33"/>
        <v>0</v>
      </c>
      <c r="P243" s="34">
        <f t="shared" si="33"/>
        <v>0</v>
      </c>
      <c r="Q243" s="43"/>
      <c r="R243" s="43"/>
      <c r="S243" s="43"/>
      <c r="T243" s="43"/>
      <c r="U243" s="48"/>
      <c r="V243" s="41"/>
      <c r="W243" s="41"/>
      <c r="X243" s="50"/>
      <c r="Y243" s="34" t="e">
        <f>P243/AA243</f>
        <v>#DIV/0!</v>
      </c>
      <c r="Z243" s="44" t="e">
        <f t="shared" si="26"/>
        <v>#DIV/0!</v>
      </c>
      <c r="AA243" s="44">
        <f t="shared" si="27"/>
        <v>0</v>
      </c>
      <c r="AB243" s="44">
        <v>0</v>
      </c>
      <c r="AC243" s="44">
        <v>0</v>
      </c>
      <c r="AD243" s="44">
        <v>0</v>
      </c>
      <c r="AE243" s="44"/>
      <c r="AF243" s="44" t="e">
        <f t="shared" si="28"/>
        <v>#DIV/0!</v>
      </c>
      <c r="AG243" s="44"/>
      <c r="AH243" s="44" t="e">
        <f t="shared" si="29"/>
        <v>#DIV/0!</v>
      </c>
      <c r="AI243" s="44" t="e">
        <f t="shared" si="30"/>
        <v>#DIV/0!</v>
      </c>
      <c r="AJ243" s="44" t="e">
        <f t="shared" si="31"/>
        <v>#DIV/0!</v>
      </c>
      <c r="AK243" s="43"/>
      <c r="AL243" s="40"/>
      <c r="AM243" s="40"/>
      <c r="AN243" s="40"/>
      <c r="AO243" s="40"/>
      <c r="AP243" s="40"/>
      <c r="AQ243" s="49"/>
      <c r="AR243" s="41"/>
      <c r="AS243" s="41">
        <v>10</v>
      </c>
      <c r="AT243" s="34">
        <f>(J243*10)/100</f>
        <v>0</v>
      </c>
      <c r="AU243" s="43"/>
      <c r="AV243" s="44">
        <v>0</v>
      </c>
      <c r="AW243" s="46">
        <f t="shared" si="32"/>
        <v>0</v>
      </c>
      <c r="AX243" s="46">
        <f>O243</f>
        <v>0</v>
      </c>
      <c r="AY243" s="43"/>
    </row>
    <row r="244" spans="1:51" ht="15.75" customHeight="1" x14ac:dyDescent="0.25">
      <c r="A244" s="47"/>
      <c r="B244" s="40"/>
      <c r="C244" s="41"/>
      <c r="D244" s="39"/>
      <c r="E244" s="43"/>
      <c r="F244" s="40"/>
      <c r="G244" s="41"/>
      <c r="H244" s="43"/>
      <c r="I244" s="43"/>
      <c r="J244" s="44">
        <v>0</v>
      </c>
      <c r="K244" s="44">
        <v>0</v>
      </c>
      <c r="L244" s="55">
        <v>0</v>
      </c>
      <c r="M244" s="55">
        <v>0</v>
      </c>
      <c r="N244" s="44">
        <v>0</v>
      </c>
      <c r="O244" s="34">
        <f t="shared" si="33"/>
        <v>0</v>
      </c>
      <c r="P244" s="34">
        <f t="shared" si="33"/>
        <v>0</v>
      </c>
      <c r="Q244" s="43"/>
      <c r="R244" s="43"/>
      <c r="S244" s="43"/>
      <c r="T244" s="43"/>
      <c r="U244" s="48"/>
      <c r="V244" s="41"/>
      <c r="W244" s="41"/>
      <c r="X244" s="50"/>
      <c r="Y244" s="34" t="e">
        <f>P244/AA244</f>
        <v>#DIV/0!</v>
      </c>
      <c r="Z244" s="44" t="e">
        <f t="shared" si="26"/>
        <v>#DIV/0!</v>
      </c>
      <c r="AA244" s="44">
        <f t="shared" si="27"/>
        <v>0</v>
      </c>
      <c r="AB244" s="44">
        <v>0</v>
      </c>
      <c r="AC244" s="44">
        <v>0</v>
      </c>
      <c r="AD244" s="44">
        <v>0</v>
      </c>
      <c r="AE244" s="44"/>
      <c r="AF244" s="44" t="e">
        <f t="shared" si="28"/>
        <v>#DIV/0!</v>
      </c>
      <c r="AG244" s="44"/>
      <c r="AH244" s="44" t="e">
        <f t="shared" si="29"/>
        <v>#DIV/0!</v>
      </c>
      <c r="AI244" s="44" t="e">
        <f t="shared" si="30"/>
        <v>#DIV/0!</v>
      </c>
      <c r="AJ244" s="44" t="e">
        <f t="shared" si="31"/>
        <v>#DIV/0!</v>
      </c>
      <c r="AK244" s="43"/>
      <c r="AL244" s="40"/>
      <c r="AM244" s="40"/>
      <c r="AN244" s="40"/>
      <c r="AO244" s="40"/>
      <c r="AP244" s="40"/>
      <c r="AQ244" s="49"/>
      <c r="AR244" s="41"/>
      <c r="AS244" s="41">
        <v>10</v>
      </c>
      <c r="AT244" s="34">
        <f>(J244*10)/100</f>
        <v>0</v>
      </c>
      <c r="AU244" s="43"/>
      <c r="AV244" s="44">
        <v>0</v>
      </c>
      <c r="AW244" s="46">
        <f t="shared" si="32"/>
        <v>0</v>
      </c>
      <c r="AX244" s="46">
        <f>O244</f>
        <v>0</v>
      </c>
      <c r="AY244" s="43"/>
    </row>
    <row r="245" spans="1:51" ht="15.75" customHeight="1" x14ac:dyDescent="0.25">
      <c r="A245" s="47"/>
      <c r="B245" s="40"/>
      <c r="C245" s="41"/>
      <c r="D245" s="39"/>
      <c r="E245" s="43"/>
      <c r="F245" s="40"/>
      <c r="G245" s="41"/>
      <c r="H245" s="43"/>
      <c r="I245" s="43"/>
      <c r="J245" s="44">
        <v>0</v>
      </c>
      <c r="K245" s="44">
        <v>0</v>
      </c>
      <c r="L245" s="55">
        <v>0</v>
      </c>
      <c r="M245" s="55">
        <v>0</v>
      </c>
      <c r="N245" s="44">
        <v>0</v>
      </c>
      <c r="O245" s="34">
        <f t="shared" si="33"/>
        <v>0</v>
      </c>
      <c r="P245" s="34">
        <f t="shared" si="33"/>
        <v>0</v>
      </c>
      <c r="Q245" s="43"/>
      <c r="R245" s="43"/>
      <c r="S245" s="43"/>
      <c r="T245" s="43"/>
      <c r="U245" s="48"/>
      <c r="V245" s="41"/>
      <c r="W245" s="41"/>
      <c r="X245" s="50"/>
      <c r="Y245" s="34" t="e">
        <f>P245/AA245</f>
        <v>#DIV/0!</v>
      </c>
      <c r="Z245" s="44" t="e">
        <f t="shared" si="26"/>
        <v>#DIV/0!</v>
      </c>
      <c r="AA245" s="44">
        <f t="shared" si="27"/>
        <v>0</v>
      </c>
      <c r="AB245" s="44">
        <v>0</v>
      </c>
      <c r="AC245" s="44">
        <v>0</v>
      </c>
      <c r="AD245" s="44">
        <v>0</v>
      </c>
      <c r="AE245" s="44"/>
      <c r="AF245" s="44" t="e">
        <f t="shared" si="28"/>
        <v>#DIV/0!</v>
      </c>
      <c r="AG245" s="44"/>
      <c r="AH245" s="44" t="e">
        <f t="shared" si="29"/>
        <v>#DIV/0!</v>
      </c>
      <c r="AI245" s="44" t="e">
        <f t="shared" si="30"/>
        <v>#DIV/0!</v>
      </c>
      <c r="AJ245" s="44" t="e">
        <f t="shared" si="31"/>
        <v>#DIV/0!</v>
      </c>
      <c r="AK245" s="43"/>
      <c r="AL245" s="40"/>
      <c r="AM245" s="40"/>
      <c r="AN245" s="40"/>
      <c r="AO245" s="40"/>
      <c r="AP245" s="40"/>
      <c r="AQ245" s="49"/>
      <c r="AR245" s="41"/>
      <c r="AS245" s="41">
        <v>10</v>
      </c>
      <c r="AT245" s="34">
        <f>(J245*10)/100</f>
        <v>0</v>
      </c>
      <c r="AU245" s="43"/>
      <c r="AV245" s="44">
        <v>0</v>
      </c>
      <c r="AW245" s="46">
        <f t="shared" si="32"/>
        <v>0</v>
      </c>
      <c r="AX245" s="46">
        <f>O245</f>
        <v>0</v>
      </c>
      <c r="AY245" s="43"/>
    </row>
    <row r="246" spans="1:51" ht="15.75" customHeight="1" x14ac:dyDescent="0.25">
      <c r="A246" s="47"/>
      <c r="B246" s="40"/>
      <c r="C246" s="41"/>
      <c r="D246" s="39"/>
      <c r="E246" s="43"/>
      <c r="F246" s="40"/>
      <c r="G246" s="41"/>
      <c r="H246" s="43"/>
      <c r="I246" s="43"/>
      <c r="J246" s="44">
        <v>0</v>
      </c>
      <c r="K246" s="44">
        <v>0</v>
      </c>
      <c r="L246" s="55">
        <v>0</v>
      </c>
      <c r="M246" s="55">
        <v>0</v>
      </c>
      <c r="N246" s="44">
        <v>0</v>
      </c>
      <c r="O246" s="34">
        <f t="shared" si="33"/>
        <v>0</v>
      </c>
      <c r="P246" s="34">
        <f t="shared" si="33"/>
        <v>0</v>
      </c>
      <c r="Q246" s="43"/>
      <c r="R246" s="43"/>
      <c r="S246" s="43"/>
      <c r="T246" s="43"/>
      <c r="U246" s="48"/>
      <c r="V246" s="41"/>
      <c r="W246" s="41"/>
      <c r="X246" s="50"/>
      <c r="Y246" s="34" t="e">
        <f>P246/AA246</f>
        <v>#DIV/0!</v>
      </c>
      <c r="Z246" s="44" t="e">
        <f t="shared" si="26"/>
        <v>#DIV/0!</v>
      </c>
      <c r="AA246" s="44">
        <f t="shared" si="27"/>
        <v>0</v>
      </c>
      <c r="AB246" s="44">
        <v>0</v>
      </c>
      <c r="AC246" s="44">
        <v>0</v>
      </c>
      <c r="AD246" s="44">
        <v>0</v>
      </c>
      <c r="AE246" s="44"/>
      <c r="AF246" s="44" t="e">
        <f t="shared" si="28"/>
        <v>#DIV/0!</v>
      </c>
      <c r="AG246" s="44"/>
      <c r="AH246" s="44" t="e">
        <f t="shared" si="29"/>
        <v>#DIV/0!</v>
      </c>
      <c r="AI246" s="44" t="e">
        <f t="shared" si="30"/>
        <v>#DIV/0!</v>
      </c>
      <c r="AJ246" s="44" t="e">
        <f t="shared" si="31"/>
        <v>#DIV/0!</v>
      </c>
      <c r="AK246" s="43"/>
      <c r="AL246" s="40"/>
      <c r="AM246" s="40"/>
      <c r="AN246" s="40"/>
      <c r="AO246" s="40"/>
      <c r="AP246" s="40"/>
      <c r="AQ246" s="49"/>
      <c r="AR246" s="41"/>
      <c r="AS246" s="41">
        <v>10</v>
      </c>
      <c r="AT246" s="34">
        <f>(J246*10)/100</f>
        <v>0</v>
      </c>
      <c r="AU246" s="43"/>
      <c r="AV246" s="44">
        <v>0</v>
      </c>
      <c r="AW246" s="46">
        <f t="shared" si="32"/>
        <v>0</v>
      </c>
      <c r="AX246" s="46">
        <f>O246</f>
        <v>0</v>
      </c>
      <c r="AY246" s="43"/>
    </row>
    <row r="247" spans="1:51" ht="15.75" customHeight="1" x14ac:dyDescent="0.25">
      <c r="A247" s="47"/>
      <c r="B247" s="40"/>
      <c r="C247" s="41"/>
      <c r="D247" s="39"/>
      <c r="E247" s="43"/>
      <c r="F247" s="40"/>
      <c r="G247" s="41"/>
      <c r="H247" s="43"/>
      <c r="I247" s="43"/>
      <c r="J247" s="44">
        <v>0</v>
      </c>
      <c r="K247" s="44">
        <v>0</v>
      </c>
      <c r="L247" s="55">
        <v>0</v>
      </c>
      <c r="M247" s="55">
        <v>0</v>
      </c>
      <c r="N247" s="44">
        <v>0</v>
      </c>
      <c r="O247" s="34">
        <f t="shared" si="33"/>
        <v>0</v>
      </c>
      <c r="P247" s="34">
        <f t="shared" si="33"/>
        <v>0</v>
      </c>
      <c r="Q247" s="43"/>
      <c r="R247" s="43"/>
      <c r="S247" s="43"/>
      <c r="T247" s="43"/>
      <c r="U247" s="48"/>
      <c r="V247" s="41"/>
      <c r="W247" s="41"/>
      <c r="X247" s="50"/>
      <c r="Y247" s="34" t="e">
        <f>P247/AA247</f>
        <v>#DIV/0!</v>
      </c>
      <c r="Z247" s="44" t="e">
        <f t="shared" si="26"/>
        <v>#DIV/0!</v>
      </c>
      <c r="AA247" s="44">
        <f t="shared" si="27"/>
        <v>0</v>
      </c>
      <c r="AB247" s="44">
        <v>0</v>
      </c>
      <c r="AC247" s="44">
        <v>0</v>
      </c>
      <c r="AD247" s="44">
        <v>0</v>
      </c>
      <c r="AE247" s="44"/>
      <c r="AF247" s="44" t="e">
        <f t="shared" si="28"/>
        <v>#DIV/0!</v>
      </c>
      <c r="AG247" s="44"/>
      <c r="AH247" s="44" t="e">
        <f t="shared" si="29"/>
        <v>#DIV/0!</v>
      </c>
      <c r="AI247" s="44" t="e">
        <f t="shared" si="30"/>
        <v>#DIV/0!</v>
      </c>
      <c r="AJ247" s="44" t="e">
        <f t="shared" si="31"/>
        <v>#DIV/0!</v>
      </c>
      <c r="AK247" s="43"/>
      <c r="AL247" s="40"/>
      <c r="AM247" s="40"/>
      <c r="AN247" s="40"/>
      <c r="AO247" s="40"/>
      <c r="AP247" s="40"/>
      <c r="AQ247" s="49"/>
      <c r="AR247" s="41"/>
      <c r="AS247" s="41">
        <v>10</v>
      </c>
      <c r="AT247" s="34">
        <f>(J247*10)/100</f>
        <v>0</v>
      </c>
      <c r="AU247" s="43"/>
      <c r="AV247" s="44">
        <v>0</v>
      </c>
      <c r="AW247" s="46">
        <f t="shared" si="32"/>
        <v>0</v>
      </c>
      <c r="AX247" s="46">
        <f>O247</f>
        <v>0</v>
      </c>
      <c r="AY247" s="43"/>
    </row>
    <row r="248" spans="1:51" ht="15.75" customHeight="1" x14ac:dyDescent="0.25">
      <c r="A248" s="47"/>
      <c r="B248" s="40"/>
      <c r="C248" s="41"/>
      <c r="D248" s="39"/>
      <c r="E248" s="43"/>
      <c r="F248" s="40"/>
      <c r="G248" s="41"/>
      <c r="H248" s="43"/>
      <c r="I248" s="43"/>
      <c r="J248" s="44">
        <v>0</v>
      </c>
      <c r="K248" s="44">
        <v>0</v>
      </c>
      <c r="L248" s="55">
        <v>0</v>
      </c>
      <c r="M248" s="55">
        <v>0</v>
      </c>
      <c r="N248" s="44">
        <v>0</v>
      </c>
      <c r="O248" s="34">
        <f t="shared" si="33"/>
        <v>0</v>
      </c>
      <c r="P248" s="34">
        <f t="shared" si="33"/>
        <v>0</v>
      </c>
      <c r="Q248" s="43"/>
      <c r="R248" s="43"/>
      <c r="S248" s="43"/>
      <c r="T248" s="43"/>
      <c r="U248" s="48"/>
      <c r="V248" s="41"/>
      <c r="W248" s="41"/>
      <c r="X248" s="50"/>
      <c r="Y248" s="34" t="e">
        <f>P248/AA248</f>
        <v>#DIV/0!</v>
      </c>
      <c r="Z248" s="44" t="e">
        <f t="shared" si="26"/>
        <v>#DIV/0!</v>
      </c>
      <c r="AA248" s="44">
        <f t="shared" si="27"/>
        <v>0</v>
      </c>
      <c r="AB248" s="44">
        <v>0</v>
      </c>
      <c r="AC248" s="44">
        <v>0</v>
      </c>
      <c r="AD248" s="44">
        <v>0</v>
      </c>
      <c r="AE248" s="44"/>
      <c r="AF248" s="44" t="e">
        <f t="shared" si="28"/>
        <v>#DIV/0!</v>
      </c>
      <c r="AG248" s="44"/>
      <c r="AH248" s="44" t="e">
        <f t="shared" si="29"/>
        <v>#DIV/0!</v>
      </c>
      <c r="AI248" s="44" t="e">
        <f t="shared" si="30"/>
        <v>#DIV/0!</v>
      </c>
      <c r="AJ248" s="44" t="e">
        <f t="shared" si="31"/>
        <v>#DIV/0!</v>
      </c>
      <c r="AK248" s="43"/>
      <c r="AL248" s="40"/>
      <c r="AM248" s="40"/>
      <c r="AN248" s="40"/>
      <c r="AO248" s="40"/>
      <c r="AP248" s="40"/>
      <c r="AQ248" s="49"/>
      <c r="AR248" s="41"/>
      <c r="AS248" s="41">
        <v>10</v>
      </c>
      <c r="AT248" s="34">
        <f>(J248*10)/100</f>
        <v>0</v>
      </c>
      <c r="AU248" s="43"/>
      <c r="AV248" s="44">
        <v>0</v>
      </c>
      <c r="AW248" s="46">
        <f t="shared" si="32"/>
        <v>0</v>
      </c>
      <c r="AX248" s="46">
        <f>O248</f>
        <v>0</v>
      </c>
      <c r="AY248" s="43"/>
    </row>
    <row r="249" spans="1:51" ht="15.75" customHeight="1" x14ac:dyDescent="0.25">
      <c r="A249" s="47"/>
      <c r="B249" s="40"/>
      <c r="C249" s="41"/>
      <c r="D249" s="39"/>
      <c r="E249" s="43"/>
      <c r="F249" s="40"/>
      <c r="G249" s="41"/>
      <c r="H249" s="43"/>
      <c r="I249" s="43"/>
      <c r="J249" s="44">
        <v>0</v>
      </c>
      <c r="K249" s="44">
        <v>0</v>
      </c>
      <c r="L249" s="55">
        <v>0</v>
      </c>
      <c r="M249" s="55">
        <v>0</v>
      </c>
      <c r="N249" s="44">
        <v>0</v>
      </c>
      <c r="O249" s="34">
        <f t="shared" si="33"/>
        <v>0</v>
      </c>
      <c r="P249" s="34">
        <f t="shared" si="33"/>
        <v>0</v>
      </c>
      <c r="Q249" s="43"/>
      <c r="R249" s="43"/>
      <c r="S249" s="43"/>
      <c r="T249" s="43"/>
      <c r="U249" s="48"/>
      <c r="V249" s="41"/>
      <c r="W249" s="41"/>
      <c r="X249" s="50"/>
      <c r="Y249" s="34" t="e">
        <f>P249/AA249</f>
        <v>#DIV/0!</v>
      </c>
      <c r="Z249" s="44" t="e">
        <f t="shared" si="26"/>
        <v>#DIV/0!</v>
      </c>
      <c r="AA249" s="44">
        <f t="shared" si="27"/>
        <v>0</v>
      </c>
      <c r="AB249" s="44">
        <v>0</v>
      </c>
      <c r="AC249" s="44">
        <v>0</v>
      </c>
      <c r="AD249" s="44">
        <v>0</v>
      </c>
      <c r="AE249" s="44"/>
      <c r="AF249" s="44" t="e">
        <f t="shared" si="28"/>
        <v>#DIV/0!</v>
      </c>
      <c r="AG249" s="44"/>
      <c r="AH249" s="44" t="e">
        <f t="shared" si="29"/>
        <v>#DIV/0!</v>
      </c>
      <c r="AI249" s="44" t="e">
        <f t="shared" si="30"/>
        <v>#DIV/0!</v>
      </c>
      <c r="AJ249" s="44" t="e">
        <f t="shared" si="31"/>
        <v>#DIV/0!</v>
      </c>
      <c r="AK249" s="43"/>
      <c r="AL249" s="40"/>
      <c r="AM249" s="40"/>
      <c r="AN249" s="40"/>
      <c r="AO249" s="40"/>
      <c r="AP249" s="40"/>
      <c r="AQ249" s="49"/>
      <c r="AR249" s="41"/>
      <c r="AS249" s="41">
        <v>10</v>
      </c>
      <c r="AT249" s="34">
        <f>(J249*10)/100</f>
        <v>0</v>
      </c>
      <c r="AU249" s="43"/>
      <c r="AV249" s="44">
        <v>0</v>
      </c>
      <c r="AW249" s="46">
        <f t="shared" si="32"/>
        <v>0</v>
      </c>
      <c r="AX249" s="46">
        <f>O249</f>
        <v>0</v>
      </c>
      <c r="AY249" s="43"/>
    </row>
    <row r="250" spans="1:51" ht="15.75" customHeight="1" x14ac:dyDescent="0.25">
      <c r="A250" s="47"/>
      <c r="B250" s="40"/>
      <c r="C250" s="41"/>
      <c r="D250" s="39"/>
      <c r="E250" s="43"/>
      <c r="F250" s="40"/>
      <c r="G250" s="41"/>
      <c r="H250" s="43"/>
      <c r="I250" s="43"/>
      <c r="J250" s="44">
        <v>0</v>
      </c>
      <c r="K250" s="44">
        <v>0</v>
      </c>
      <c r="L250" s="55">
        <v>0</v>
      </c>
      <c r="M250" s="55">
        <v>0</v>
      </c>
      <c r="N250" s="44">
        <v>0</v>
      </c>
      <c r="O250" s="34">
        <f t="shared" si="33"/>
        <v>0</v>
      </c>
      <c r="P250" s="34">
        <f t="shared" si="33"/>
        <v>0</v>
      </c>
      <c r="Q250" s="43"/>
      <c r="R250" s="43"/>
      <c r="S250" s="43"/>
      <c r="T250" s="43"/>
      <c r="U250" s="48"/>
      <c r="V250" s="41"/>
      <c r="W250" s="41"/>
      <c r="X250" s="50"/>
      <c r="Y250" s="34" t="e">
        <f>P250/AA250</f>
        <v>#DIV/0!</v>
      </c>
      <c r="Z250" s="44" t="e">
        <f t="shared" si="26"/>
        <v>#DIV/0!</v>
      </c>
      <c r="AA250" s="44">
        <f t="shared" si="27"/>
        <v>0</v>
      </c>
      <c r="AB250" s="44">
        <v>0</v>
      </c>
      <c r="AC250" s="44">
        <v>0</v>
      </c>
      <c r="AD250" s="44">
        <v>0</v>
      </c>
      <c r="AE250" s="44"/>
      <c r="AF250" s="44" t="e">
        <f t="shared" si="28"/>
        <v>#DIV/0!</v>
      </c>
      <c r="AG250" s="44"/>
      <c r="AH250" s="44" t="e">
        <f t="shared" si="29"/>
        <v>#DIV/0!</v>
      </c>
      <c r="AI250" s="44" t="e">
        <f t="shared" si="30"/>
        <v>#DIV/0!</v>
      </c>
      <c r="AJ250" s="44" t="e">
        <f t="shared" si="31"/>
        <v>#DIV/0!</v>
      </c>
      <c r="AK250" s="43"/>
      <c r="AL250" s="40"/>
      <c r="AM250" s="40"/>
      <c r="AN250" s="40"/>
      <c r="AO250" s="40"/>
      <c r="AP250" s="40"/>
      <c r="AQ250" s="49"/>
      <c r="AR250" s="41"/>
      <c r="AS250" s="41">
        <v>10</v>
      </c>
      <c r="AT250" s="34">
        <f>(J250*10)/100</f>
        <v>0</v>
      </c>
      <c r="AU250" s="43"/>
      <c r="AV250" s="44">
        <v>0</v>
      </c>
      <c r="AW250" s="46">
        <f t="shared" si="32"/>
        <v>0</v>
      </c>
      <c r="AX250" s="46">
        <f>O250</f>
        <v>0</v>
      </c>
      <c r="AY250" s="43"/>
    </row>
    <row r="251" spans="1:51" ht="15.75" customHeight="1" x14ac:dyDescent="0.25">
      <c r="A251" s="47"/>
      <c r="B251" s="40"/>
      <c r="C251" s="41"/>
      <c r="D251" s="39"/>
      <c r="E251" s="43"/>
      <c r="F251" s="40"/>
      <c r="G251" s="41"/>
      <c r="H251" s="43"/>
      <c r="I251" s="43"/>
      <c r="J251" s="44">
        <v>0</v>
      </c>
      <c r="K251" s="44">
        <v>0</v>
      </c>
      <c r="L251" s="55">
        <v>0</v>
      </c>
      <c r="M251" s="55">
        <v>0</v>
      </c>
      <c r="N251" s="44">
        <v>0</v>
      </c>
      <c r="O251" s="34">
        <f t="shared" si="33"/>
        <v>0</v>
      </c>
      <c r="P251" s="34">
        <f t="shared" si="33"/>
        <v>0</v>
      </c>
      <c r="Q251" s="43"/>
      <c r="R251" s="43"/>
      <c r="S251" s="43"/>
      <c r="T251" s="43"/>
      <c r="U251" s="48"/>
      <c r="V251" s="41"/>
      <c r="W251" s="41"/>
      <c r="X251" s="50"/>
      <c r="Y251" s="34" t="e">
        <f>P251/AA251</f>
        <v>#DIV/0!</v>
      </c>
      <c r="Z251" s="44" t="e">
        <f t="shared" si="26"/>
        <v>#DIV/0!</v>
      </c>
      <c r="AA251" s="44">
        <f t="shared" si="27"/>
        <v>0</v>
      </c>
      <c r="AB251" s="44">
        <v>0</v>
      </c>
      <c r="AC251" s="44">
        <v>0</v>
      </c>
      <c r="AD251" s="44">
        <v>0</v>
      </c>
      <c r="AE251" s="44"/>
      <c r="AF251" s="44" t="e">
        <f t="shared" si="28"/>
        <v>#DIV/0!</v>
      </c>
      <c r="AG251" s="44"/>
      <c r="AH251" s="44" t="e">
        <f t="shared" si="29"/>
        <v>#DIV/0!</v>
      </c>
      <c r="AI251" s="44" t="e">
        <f t="shared" si="30"/>
        <v>#DIV/0!</v>
      </c>
      <c r="AJ251" s="44" t="e">
        <f t="shared" si="31"/>
        <v>#DIV/0!</v>
      </c>
      <c r="AK251" s="43"/>
      <c r="AL251" s="40"/>
      <c r="AM251" s="40"/>
      <c r="AN251" s="40"/>
      <c r="AO251" s="40"/>
      <c r="AP251" s="40"/>
      <c r="AQ251" s="49"/>
      <c r="AR251" s="41"/>
      <c r="AS251" s="41">
        <v>10</v>
      </c>
      <c r="AT251" s="34">
        <f>(J251*10)/100</f>
        <v>0</v>
      </c>
      <c r="AU251" s="43"/>
      <c r="AV251" s="44">
        <v>0</v>
      </c>
      <c r="AW251" s="46">
        <f t="shared" si="32"/>
        <v>0</v>
      </c>
      <c r="AX251" s="46">
        <f>O251</f>
        <v>0</v>
      </c>
      <c r="AY251" s="43"/>
    </row>
    <row r="252" spans="1:51" ht="15.75" customHeight="1" x14ac:dyDescent="0.25">
      <c r="A252" s="47"/>
      <c r="B252" s="40"/>
      <c r="C252" s="41"/>
      <c r="D252" s="39"/>
      <c r="E252" s="43"/>
      <c r="F252" s="40"/>
      <c r="G252" s="41"/>
      <c r="H252" s="43"/>
      <c r="I252" s="43"/>
      <c r="J252" s="44">
        <v>0</v>
      </c>
      <c r="K252" s="44">
        <v>0</v>
      </c>
      <c r="L252" s="55">
        <v>0</v>
      </c>
      <c r="M252" s="55">
        <v>0</v>
      </c>
      <c r="N252" s="44">
        <v>0</v>
      </c>
      <c r="O252" s="34">
        <f t="shared" si="33"/>
        <v>0</v>
      </c>
      <c r="P252" s="34">
        <f t="shared" si="33"/>
        <v>0</v>
      </c>
      <c r="Q252" s="43"/>
      <c r="R252" s="43"/>
      <c r="S252" s="43"/>
      <c r="T252" s="43"/>
      <c r="U252" s="48"/>
      <c r="V252" s="41"/>
      <c r="W252" s="41"/>
      <c r="X252" s="50"/>
      <c r="Y252" s="34" t="e">
        <f>P252/AA252</f>
        <v>#DIV/0!</v>
      </c>
      <c r="Z252" s="44" t="e">
        <f t="shared" si="26"/>
        <v>#DIV/0!</v>
      </c>
      <c r="AA252" s="44">
        <f t="shared" si="27"/>
        <v>0</v>
      </c>
      <c r="AB252" s="44">
        <v>0</v>
      </c>
      <c r="AC252" s="44">
        <v>0</v>
      </c>
      <c r="AD252" s="44">
        <v>0</v>
      </c>
      <c r="AE252" s="44"/>
      <c r="AF252" s="44" t="e">
        <f t="shared" si="28"/>
        <v>#DIV/0!</v>
      </c>
      <c r="AG252" s="44"/>
      <c r="AH252" s="44" t="e">
        <f t="shared" si="29"/>
        <v>#DIV/0!</v>
      </c>
      <c r="AI252" s="44" t="e">
        <f t="shared" si="30"/>
        <v>#DIV/0!</v>
      </c>
      <c r="AJ252" s="44" t="e">
        <f t="shared" si="31"/>
        <v>#DIV/0!</v>
      </c>
      <c r="AK252" s="43"/>
      <c r="AL252" s="40"/>
      <c r="AM252" s="40"/>
      <c r="AN252" s="40"/>
      <c r="AO252" s="40"/>
      <c r="AP252" s="40"/>
      <c r="AQ252" s="49"/>
      <c r="AR252" s="41"/>
      <c r="AS252" s="41">
        <v>10</v>
      </c>
      <c r="AT252" s="34">
        <f>(J252*10)/100</f>
        <v>0</v>
      </c>
      <c r="AU252" s="43"/>
      <c r="AV252" s="44">
        <v>0</v>
      </c>
      <c r="AW252" s="46">
        <f t="shared" si="32"/>
        <v>0</v>
      </c>
      <c r="AX252" s="46">
        <f>O252</f>
        <v>0</v>
      </c>
      <c r="AY252" s="43"/>
    </row>
    <row r="253" spans="1:51" ht="15.75" customHeight="1" x14ac:dyDescent="0.25">
      <c r="A253" s="47"/>
      <c r="B253" s="40"/>
      <c r="C253" s="41"/>
      <c r="D253" s="39"/>
      <c r="E253" s="43"/>
      <c r="F253" s="40"/>
      <c r="G253" s="41"/>
      <c r="H253" s="43"/>
      <c r="I253" s="43"/>
      <c r="J253" s="44">
        <v>0</v>
      </c>
      <c r="K253" s="44">
        <v>0</v>
      </c>
      <c r="L253" s="55">
        <v>0</v>
      </c>
      <c r="M253" s="55">
        <v>0</v>
      </c>
      <c r="N253" s="44">
        <v>0</v>
      </c>
      <c r="O253" s="34">
        <f t="shared" si="33"/>
        <v>0</v>
      </c>
      <c r="P253" s="34">
        <f t="shared" si="33"/>
        <v>0</v>
      </c>
      <c r="Q253" s="43"/>
      <c r="R253" s="43"/>
      <c r="S253" s="43"/>
      <c r="T253" s="43"/>
      <c r="U253" s="48"/>
      <c r="V253" s="41"/>
      <c r="W253" s="41"/>
      <c r="X253" s="50"/>
      <c r="Y253" s="34" t="e">
        <f>P253/AA253</f>
        <v>#DIV/0!</v>
      </c>
      <c r="Z253" s="44" t="e">
        <f t="shared" si="26"/>
        <v>#DIV/0!</v>
      </c>
      <c r="AA253" s="44">
        <f t="shared" si="27"/>
        <v>0</v>
      </c>
      <c r="AB253" s="44">
        <v>0</v>
      </c>
      <c r="AC253" s="44">
        <v>0</v>
      </c>
      <c r="AD253" s="44">
        <v>0</v>
      </c>
      <c r="AE253" s="44"/>
      <c r="AF253" s="44" t="e">
        <f t="shared" si="28"/>
        <v>#DIV/0!</v>
      </c>
      <c r="AG253" s="44"/>
      <c r="AH253" s="44" t="e">
        <f t="shared" si="29"/>
        <v>#DIV/0!</v>
      </c>
      <c r="AI253" s="44" t="e">
        <f t="shared" si="30"/>
        <v>#DIV/0!</v>
      </c>
      <c r="AJ253" s="44" t="e">
        <f t="shared" si="31"/>
        <v>#DIV/0!</v>
      </c>
      <c r="AK253" s="43"/>
      <c r="AL253" s="40"/>
      <c r="AM253" s="40"/>
      <c r="AN253" s="40"/>
      <c r="AO253" s="40"/>
      <c r="AP253" s="40"/>
      <c r="AQ253" s="49"/>
      <c r="AR253" s="41"/>
      <c r="AS253" s="41">
        <v>10</v>
      </c>
      <c r="AT253" s="34">
        <f>(J253*10)/100</f>
        <v>0</v>
      </c>
      <c r="AU253" s="43"/>
      <c r="AV253" s="44">
        <v>0</v>
      </c>
      <c r="AW253" s="46">
        <f t="shared" si="32"/>
        <v>0</v>
      </c>
      <c r="AX253" s="46">
        <f>O253</f>
        <v>0</v>
      </c>
      <c r="AY253" s="43"/>
    </row>
    <row r="254" spans="1:51" ht="15.75" customHeight="1" x14ac:dyDescent="0.25">
      <c r="A254" s="47"/>
      <c r="B254" s="40"/>
      <c r="C254" s="41"/>
      <c r="D254" s="39"/>
      <c r="E254" s="43"/>
      <c r="F254" s="40"/>
      <c r="G254" s="41"/>
      <c r="H254" s="43"/>
      <c r="I254" s="43"/>
      <c r="J254" s="44">
        <v>0</v>
      </c>
      <c r="K254" s="44">
        <v>0</v>
      </c>
      <c r="L254" s="55">
        <v>0</v>
      </c>
      <c r="M254" s="55">
        <v>0</v>
      </c>
      <c r="N254" s="44">
        <v>0</v>
      </c>
      <c r="O254" s="34">
        <f t="shared" si="33"/>
        <v>0</v>
      </c>
      <c r="P254" s="34">
        <f t="shared" si="33"/>
        <v>0</v>
      </c>
      <c r="Q254" s="43"/>
      <c r="R254" s="43"/>
      <c r="S254" s="43"/>
      <c r="T254" s="43"/>
      <c r="U254" s="48"/>
      <c r="V254" s="41"/>
      <c r="W254" s="41"/>
      <c r="X254" s="50"/>
      <c r="Y254" s="34" t="e">
        <f>P254/AA254</f>
        <v>#DIV/0!</v>
      </c>
      <c r="Z254" s="44" t="e">
        <f t="shared" si="26"/>
        <v>#DIV/0!</v>
      </c>
      <c r="AA254" s="44">
        <f t="shared" si="27"/>
        <v>0</v>
      </c>
      <c r="AB254" s="44">
        <v>0</v>
      </c>
      <c r="AC254" s="44">
        <v>0</v>
      </c>
      <c r="AD254" s="44">
        <v>0</v>
      </c>
      <c r="AE254" s="44"/>
      <c r="AF254" s="44" t="e">
        <f t="shared" si="28"/>
        <v>#DIV/0!</v>
      </c>
      <c r="AG254" s="44"/>
      <c r="AH254" s="44" t="e">
        <f t="shared" si="29"/>
        <v>#DIV/0!</v>
      </c>
      <c r="AI254" s="44" t="e">
        <f t="shared" si="30"/>
        <v>#DIV/0!</v>
      </c>
      <c r="AJ254" s="44" t="e">
        <f t="shared" si="31"/>
        <v>#DIV/0!</v>
      </c>
      <c r="AK254" s="43"/>
      <c r="AL254" s="40"/>
      <c r="AM254" s="40"/>
      <c r="AN254" s="40"/>
      <c r="AO254" s="40"/>
      <c r="AP254" s="40"/>
      <c r="AQ254" s="49"/>
      <c r="AR254" s="41"/>
      <c r="AS254" s="41">
        <v>10</v>
      </c>
      <c r="AT254" s="34">
        <f>(J254*10)/100</f>
        <v>0</v>
      </c>
      <c r="AU254" s="43"/>
      <c r="AV254" s="44">
        <v>0</v>
      </c>
      <c r="AW254" s="46">
        <f t="shared" si="32"/>
        <v>0</v>
      </c>
      <c r="AX254" s="46">
        <f>O254</f>
        <v>0</v>
      </c>
      <c r="AY254" s="43"/>
    </row>
    <row r="255" spans="1:51" ht="15.75" customHeight="1" x14ac:dyDescent="0.25">
      <c r="A255" s="47"/>
      <c r="B255" s="40"/>
      <c r="C255" s="41"/>
      <c r="D255" s="39"/>
      <c r="E255" s="43"/>
      <c r="F255" s="40"/>
      <c r="G255" s="41"/>
      <c r="H255" s="43"/>
      <c r="I255" s="43"/>
      <c r="J255" s="44">
        <v>0</v>
      </c>
      <c r="K255" s="44">
        <v>0</v>
      </c>
      <c r="L255" s="55">
        <v>0</v>
      </c>
      <c r="M255" s="55">
        <v>0</v>
      </c>
      <c r="N255" s="44">
        <v>0</v>
      </c>
      <c r="O255" s="34">
        <f t="shared" si="33"/>
        <v>0</v>
      </c>
      <c r="P255" s="34">
        <f t="shared" si="33"/>
        <v>0</v>
      </c>
      <c r="Q255" s="43"/>
      <c r="R255" s="43"/>
      <c r="S255" s="43"/>
      <c r="T255" s="43"/>
      <c r="U255" s="48"/>
      <c r="V255" s="41"/>
      <c r="W255" s="41"/>
      <c r="X255" s="50"/>
      <c r="Y255" s="34" t="e">
        <f>P255/AA255</f>
        <v>#DIV/0!</v>
      </c>
      <c r="Z255" s="44" t="e">
        <f t="shared" si="26"/>
        <v>#DIV/0!</v>
      </c>
      <c r="AA255" s="44">
        <f t="shared" si="27"/>
        <v>0</v>
      </c>
      <c r="AB255" s="44">
        <v>0</v>
      </c>
      <c r="AC255" s="44">
        <v>0</v>
      </c>
      <c r="AD255" s="44">
        <v>0</v>
      </c>
      <c r="AE255" s="44"/>
      <c r="AF255" s="44" t="e">
        <f t="shared" si="28"/>
        <v>#DIV/0!</v>
      </c>
      <c r="AG255" s="44"/>
      <c r="AH255" s="44" t="e">
        <f t="shared" si="29"/>
        <v>#DIV/0!</v>
      </c>
      <c r="AI255" s="44" t="e">
        <f t="shared" si="30"/>
        <v>#DIV/0!</v>
      </c>
      <c r="AJ255" s="44" t="e">
        <f t="shared" si="31"/>
        <v>#DIV/0!</v>
      </c>
      <c r="AK255" s="43"/>
      <c r="AL255" s="40"/>
      <c r="AM255" s="40"/>
      <c r="AN255" s="40"/>
      <c r="AO255" s="40"/>
      <c r="AP255" s="40"/>
      <c r="AQ255" s="49"/>
      <c r="AR255" s="41"/>
      <c r="AS255" s="41">
        <v>10</v>
      </c>
      <c r="AT255" s="34">
        <f>(J255*10)/100</f>
        <v>0</v>
      </c>
      <c r="AU255" s="43"/>
      <c r="AV255" s="44">
        <v>0</v>
      </c>
      <c r="AW255" s="46">
        <f t="shared" si="32"/>
        <v>0</v>
      </c>
      <c r="AX255" s="46">
        <f>O255</f>
        <v>0</v>
      </c>
      <c r="AY255" s="43"/>
    </row>
  </sheetData>
  <autoFilter ref="A2:AY23" xr:uid="{6E921C56-9DB6-4115-BD8C-F98C262196EC}"/>
  <mergeCells count="22">
    <mergeCell ref="AV1:AV2"/>
    <mergeCell ref="AW1:AW2"/>
    <mergeCell ref="AX1:AX2"/>
    <mergeCell ref="AY1:AY2"/>
    <mergeCell ref="U1:U2"/>
    <mergeCell ref="V1:V2"/>
    <mergeCell ref="W1:W2"/>
    <mergeCell ref="X1:X2"/>
    <mergeCell ref="Y1:Y2"/>
    <mergeCell ref="Z1:Z2"/>
    <mergeCell ref="O1:O2"/>
    <mergeCell ref="P1:P2"/>
    <mergeCell ref="Q1:Q2"/>
    <mergeCell ref="R1:R2"/>
    <mergeCell ref="S1:S2"/>
    <mergeCell ref="T1:T2"/>
    <mergeCell ref="A1:A2"/>
    <mergeCell ref="B1:B2"/>
    <mergeCell ref="C1:C2"/>
    <mergeCell ref="I1:I2"/>
    <mergeCell ref="J1:J2"/>
    <mergeCell ref="N1:N2"/>
  </mergeCells>
  <hyperlinks>
    <hyperlink ref="E3" r:id="rId1" xr:uid="{40FAA9F6-D746-4F16-870E-4208CD87F585}"/>
    <hyperlink ref="E4" r:id="rId2" xr:uid="{90F8EF2D-695B-489D-9C8C-D72570ACCC09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F1E68-0DE6-4943-A408-6F7B157EABA1}">
  <dimension ref="A1:AY255"/>
  <sheetViews>
    <sheetView zoomScale="80" zoomScaleNormal="80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E17" sqref="E17"/>
    </sheetView>
  </sheetViews>
  <sheetFormatPr defaultColWidth="9.140625" defaultRowHeight="15.75" x14ac:dyDescent="0.25"/>
  <cols>
    <col min="1" max="1" width="26.5703125" style="22" customWidth="1"/>
    <col min="2" max="2" width="15.140625" style="65" customWidth="1"/>
    <col min="3" max="3" width="16" style="22" customWidth="1"/>
    <col min="4" max="4" width="24.7109375" style="22" customWidth="1"/>
    <col min="5" max="5" width="25.7109375" style="22" customWidth="1"/>
    <col min="6" max="6" width="15.140625" style="64" customWidth="1"/>
    <col min="7" max="7" width="33.42578125" style="53" customWidth="1"/>
    <col min="8" max="8" width="19.140625" style="66" customWidth="1"/>
    <col min="9" max="9" width="38.28515625" style="22" customWidth="1"/>
    <col min="10" max="13" width="22.140625" style="53" customWidth="1"/>
    <col min="14" max="14" width="21.42578125" style="22" customWidth="1"/>
    <col min="15" max="15" width="23.5703125" style="22" customWidth="1"/>
    <col min="16" max="16" width="19.85546875" style="22" customWidth="1"/>
    <col min="17" max="17" width="16.28515625" style="66" customWidth="1"/>
    <col min="18" max="18" width="30.42578125" style="66" customWidth="1"/>
    <col min="19" max="19" width="19" style="53" customWidth="1"/>
    <col min="20" max="20" width="16.28515625" style="53" customWidth="1"/>
    <col min="21" max="21" width="11" style="22" customWidth="1"/>
    <col min="22" max="22" width="14.7109375" style="52" customWidth="1"/>
    <col min="23" max="23" width="12.5703125" style="22" customWidth="1"/>
    <col min="24" max="24" width="13.85546875" style="66" customWidth="1"/>
    <col min="25" max="25" width="15" style="22" customWidth="1"/>
    <col min="26" max="26" width="14.5703125" style="22" customWidth="1"/>
    <col min="27" max="27" width="20.140625" style="22" customWidth="1"/>
    <col min="28" max="28" width="17.5703125" style="67" customWidth="1"/>
    <col min="29" max="29" width="15.5703125" style="22" customWidth="1"/>
    <col min="30" max="30" width="15.5703125" style="66" customWidth="1"/>
    <col min="31" max="31" width="17.42578125" style="22" customWidth="1"/>
    <col min="32" max="34" width="17" style="22" customWidth="1"/>
    <col min="35" max="35" width="20.85546875" style="22" customWidth="1"/>
    <col min="36" max="36" width="16.42578125" style="22" customWidth="1"/>
    <col min="37" max="37" width="29.42578125" style="22" hidden="1" customWidth="1"/>
    <col min="38" max="38" width="13.7109375" style="22" customWidth="1"/>
    <col min="39" max="39" width="14" style="22" customWidth="1"/>
    <col min="40" max="40" width="13.5703125" style="53" customWidth="1"/>
    <col min="41" max="41" width="14.85546875" style="53" customWidth="1"/>
    <col min="42" max="42" width="15.42578125" style="22" customWidth="1"/>
    <col min="43" max="43" width="14.85546875" style="67" customWidth="1"/>
    <col min="44" max="44" width="8.5703125" style="67" customWidth="1"/>
    <col min="45" max="45" width="7.7109375" style="67" customWidth="1"/>
    <col min="46" max="46" width="18.42578125" style="53" customWidth="1"/>
    <col min="47" max="47" width="9.140625" style="22"/>
    <col min="48" max="48" width="18.28515625" style="22" customWidth="1"/>
    <col min="49" max="49" width="19.140625" style="22" bestFit="1" customWidth="1"/>
    <col min="50" max="50" width="19" style="22" bestFit="1" customWidth="1"/>
    <col min="51" max="51" width="17.140625" style="22" customWidth="1"/>
    <col min="52" max="16384" width="9.140625" style="22"/>
  </cols>
  <sheetData>
    <row r="1" spans="1:51" ht="63.75" customHeight="1" x14ac:dyDescent="0.25">
      <c r="A1" s="1" t="s">
        <v>0</v>
      </c>
      <c r="B1" s="2" t="s">
        <v>1</v>
      </c>
      <c r="C1" s="5" t="s">
        <v>2</v>
      </c>
      <c r="D1" s="6" t="s">
        <v>3</v>
      </c>
      <c r="E1" s="4" t="s">
        <v>4</v>
      </c>
      <c r="F1" s="3" t="s">
        <v>5</v>
      </c>
      <c r="G1" s="4" t="s">
        <v>6</v>
      </c>
      <c r="H1" s="4" t="s">
        <v>7</v>
      </c>
      <c r="I1" s="7" t="s">
        <v>8</v>
      </c>
      <c r="J1" s="8" t="s">
        <v>9</v>
      </c>
      <c r="K1" s="9" t="s">
        <v>10</v>
      </c>
      <c r="L1" s="9" t="s">
        <v>11</v>
      </c>
      <c r="M1" s="9" t="s">
        <v>12</v>
      </c>
      <c r="N1" s="7" t="s">
        <v>13</v>
      </c>
      <c r="O1" s="8" t="s">
        <v>14</v>
      </c>
      <c r="P1" s="7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7" t="s">
        <v>20</v>
      </c>
      <c r="V1" s="7" t="s">
        <v>21</v>
      </c>
      <c r="W1" s="8" t="s">
        <v>22</v>
      </c>
      <c r="X1" s="11" t="s">
        <v>23</v>
      </c>
      <c r="Y1" s="8" t="s">
        <v>24</v>
      </c>
      <c r="Z1" s="2" t="s">
        <v>25</v>
      </c>
      <c r="AA1" s="12" t="s">
        <v>26</v>
      </c>
      <c r="AB1" s="13"/>
      <c r="AC1" s="13"/>
      <c r="AD1" s="13"/>
      <c r="AE1" s="13"/>
      <c r="AF1" s="13"/>
      <c r="AG1" s="13"/>
      <c r="AH1" s="13"/>
      <c r="AI1" s="13"/>
      <c r="AJ1" s="14"/>
      <c r="AK1" s="9" t="s">
        <v>27</v>
      </c>
      <c r="AL1" s="15" t="s">
        <v>28</v>
      </c>
      <c r="AM1" s="16"/>
      <c r="AN1" s="17"/>
      <c r="AO1" s="15" t="s">
        <v>29</v>
      </c>
      <c r="AP1" s="16"/>
      <c r="AQ1" s="17"/>
      <c r="AR1" s="18" t="s">
        <v>30</v>
      </c>
      <c r="AS1" s="19"/>
      <c r="AT1" s="19"/>
      <c r="AU1" s="20"/>
      <c r="AV1" s="21" t="s">
        <v>31</v>
      </c>
      <c r="AW1" s="21" t="s">
        <v>32</v>
      </c>
      <c r="AX1" s="21" t="s">
        <v>33</v>
      </c>
      <c r="AY1" s="10" t="s">
        <v>34</v>
      </c>
    </row>
    <row r="2" spans="1:51" ht="45" customHeight="1" x14ac:dyDescent="0.25">
      <c r="A2" s="23"/>
      <c r="B2" s="24"/>
      <c r="C2" s="27"/>
      <c r="D2" s="28"/>
      <c r="E2" s="26"/>
      <c r="F2" s="25"/>
      <c r="G2" s="26"/>
      <c r="H2" s="26"/>
      <c r="I2" s="29"/>
      <c r="J2" s="30"/>
      <c r="K2" s="31"/>
      <c r="L2" s="31"/>
      <c r="M2" s="31"/>
      <c r="N2" s="29"/>
      <c r="O2" s="29"/>
      <c r="P2" s="29"/>
      <c r="Q2" s="32"/>
      <c r="R2" s="32"/>
      <c r="S2" s="32"/>
      <c r="T2" s="32"/>
      <c r="U2" s="29"/>
      <c r="V2" s="29"/>
      <c r="W2" s="30"/>
      <c r="X2" s="33"/>
      <c r="Y2" s="30"/>
      <c r="Z2" s="24"/>
      <c r="AA2" s="34" t="s">
        <v>35</v>
      </c>
      <c r="AB2" s="34" t="s">
        <v>36</v>
      </c>
      <c r="AC2" s="34" t="s">
        <v>37</v>
      </c>
      <c r="AD2" s="34" t="s">
        <v>38</v>
      </c>
      <c r="AE2" s="34" t="s">
        <v>39</v>
      </c>
      <c r="AF2" s="34" t="s">
        <v>40</v>
      </c>
      <c r="AG2" s="34" t="s">
        <v>41</v>
      </c>
      <c r="AH2" s="34" t="s">
        <v>42</v>
      </c>
      <c r="AI2" s="34" t="s">
        <v>43</v>
      </c>
      <c r="AJ2" s="34" t="s">
        <v>44</v>
      </c>
      <c r="AK2" s="35"/>
      <c r="AL2" s="36" t="s">
        <v>36</v>
      </c>
      <c r="AM2" s="36" t="s">
        <v>37</v>
      </c>
      <c r="AN2" s="36" t="s">
        <v>38</v>
      </c>
      <c r="AO2" s="36" t="s">
        <v>36</v>
      </c>
      <c r="AP2" s="36" t="s">
        <v>37</v>
      </c>
      <c r="AQ2" s="36" t="s">
        <v>38</v>
      </c>
      <c r="AR2" s="37" t="s">
        <v>45</v>
      </c>
      <c r="AS2" s="37" t="s">
        <v>46</v>
      </c>
      <c r="AT2" s="37" t="s">
        <v>47</v>
      </c>
      <c r="AU2" s="37" t="s">
        <v>48</v>
      </c>
      <c r="AV2" s="38"/>
      <c r="AW2" s="38"/>
      <c r="AX2" s="38"/>
      <c r="AY2" s="32"/>
    </row>
    <row r="3" spans="1:51" ht="15.75" customHeight="1" x14ac:dyDescent="0.25">
      <c r="A3" s="47" t="s">
        <v>305</v>
      </c>
      <c r="B3" s="40">
        <v>45044</v>
      </c>
      <c r="C3" s="41">
        <v>1688</v>
      </c>
      <c r="D3" s="39" t="s">
        <v>306</v>
      </c>
      <c r="E3" s="42" t="s">
        <v>307</v>
      </c>
      <c r="F3" s="40">
        <v>45072</v>
      </c>
      <c r="G3" s="41" t="s">
        <v>308</v>
      </c>
      <c r="H3" s="43" t="s">
        <v>309</v>
      </c>
      <c r="I3" s="43" t="s">
        <v>310</v>
      </c>
      <c r="J3" s="44">
        <v>6205835185.9200001</v>
      </c>
      <c r="K3" s="44" t="s">
        <v>311</v>
      </c>
      <c r="L3" s="44" t="s">
        <v>311</v>
      </c>
      <c r="M3" s="44">
        <v>0</v>
      </c>
      <c r="N3" s="44">
        <v>3102917592.96</v>
      </c>
      <c r="O3" s="34">
        <v>3102917592.96</v>
      </c>
      <c r="P3" s="34">
        <v>6205835185.9200001</v>
      </c>
      <c r="Q3" s="43" t="s">
        <v>312</v>
      </c>
      <c r="R3" s="43" t="s">
        <v>313</v>
      </c>
      <c r="S3" s="43" t="s">
        <v>314</v>
      </c>
      <c r="T3" s="43" t="s">
        <v>315</v>
      </c>
      <c r="U3" s="48">
        <v>0</v>
      </c>
      <c r="V3" s="41">
        <v>100</v>
      </c>
      <c r="W3" s="41" t="s">
        <v>316</v>
      </c>
      <c r="X3" s="50">
        <v>1</v>
      </c>
      <c r="Y3" s="34">
        <v>1137.6600000000001</v>
      </c>
      <c r="Z3" s="44">
        <v>1137.6600000000001</v>
      </c>
      <c r="AA3" s="44">
        <v>5454912</v>
      </c>
      <c r="AB3" s="44">
        <v>2055847</v>
      </c>
      <c r="AC3" s="44">
        <v>671609</v>
      </c>
      <c r="AD3" s="44">
        <v>2727456</v>
      </c>
      <c r="AE3" s="44"/>
      <c r="AF3" s="44">
        <v>0</v>
      </c>
      <c r="AG3" s="44"/>
      <c r="AH3" s="44">
        <v>0</v>
      </c>
      <c r="AI3" s="44">
        <v>5454912</v>
      </c>
      <c r="AJ3" s="44">
        <v>5454912</v>
      </c>
      <c r="AK3" s="40">
        <v>45107</v>
      </c>
      <c r="AL3" s="40">
        <v>45214</v>
      </c>
      <c r="AM3" s="40">
        <v>45323</v>
      </c>
      <c r="AN3" s="40">
        <v>45122</v>
      </c>
      <c r="AO3" s="40">
        <v>45229</v>
      </c>
      <c r="AP3" s="49">
        <v>45352</v>
      </c>
      <c r="AQ3" s="41" t="s">
        <v>61</v>
      </c>
      <c r="AR3" s="41">
        <v>10</v>
      </c>
      <c r="AS3" s="34">
        <v>620583518.59200001</v>
      </c>
      <c r="AT3" s="43"/>
      <c r="AU3" s="44">
        <v>2338854898.02</v>
      </c>
      <c r="AV3" s="46">
        <v>764062694.94000006</v>
      </c>
      <c r="AW3" s="46">
        <v>3102917592.96</v>
      </c>
      <c r="AX3" s="43" t="s">
        <v>317</v>
      </c>
    </row>
    <row r="4" spans="1:51" ht="15.75" customHeight="1" x14ac:dyDescent="0.25">
      <c r="A4" s="47" t="s">
        <v>1382</v>
      </c>
      <c r="B4" s="49">
        <v>45289</v>
      </c>
      <c r="C4" s="43">
        <v>1688</v>
      </c>
      <c r="D4" s="39"/>
      <c r="E4" s="42" t="s">
        <v>1383</v>
      </c>
      <c r="F4" s="40"/>
      <c r="G4" s="41"/>
      <c r="H4" s="43"/>
      <c r="I4" s="43" t="s">
        <v>1384</v>
      </c>
      <c r="J4" s="55">
        <v>2263398</v>
      </c>
      <c r="K4" s="55">
        <v>2263398</v>
      </c>
      <c r="L4" s="55">
        <v>0</v>
      </c>
      <c r="M4" s="55">
        <v>0</v>
      </c>
      <c r="N4" s="44">
        <v>0</v>
      </c>
      <c r="O4" s="34">
        <v>0</v>
      </c>
      <c r="P4" s="34">
        <v>0</v>
      </c>
      <c r="Q4" s="43"/>
      <c r="R4" s="43"/>
      <c r="S4" s="43"/>
      <c r="T4" s="43"/>
      <c r="U4" s="48"/>
      <c r="V4" s="41"/>
      <c r="W4" s="41"/>
      <c r="X4" s="50"/>
      <c r="Y4" s="34" t="e">
        <v>#DIV/0!</v>
      </c>
      <c r="Z4" s="44" t="e">
        <v>#DIV/0!</v>
      </c>
      <c r="AA4" s="44">
        <v>0</v>
      </c>
      <c r="AB4" s="44">
        <v>0</v>
      </c>
      <c r="AC4" s="44">
        <v>0</v>
      </c>
      <c r="AD4" s="44">
        <v>0</v>
      </c>
      <c r="AE4" s="44"/>
      <c r="AF4" s="44" t="e">
        <v>#DIV/0!</v>
      </c>
      <c r="AG4" s="44"/>
      <c r="AH4" s="44" t="e">
        <v>#DIV/0!</v>
      </c>
      <c r="AI4" s="44" t="e">
        <v>#DIV/0!</v>
      </c>
      <c r="AJ4" s="44" t="e">
        <v>#DIV/0!</v>
      </c>
      <c r="AK4" s="40">
        <v>45337</v>
      </c>
      <c r="AL4" s="40"/>
      <c r="AM4" s="40"/>
      <c r="AN4" s="40"/>
      <c r="AO4" s="40"/>
      <c r="AP4" s="49"/>
      <c r="AQ4" s="41"/>
      <c r="AR4" s="41">
        <v>10</v>
      </c>
      <c r="AS4" s="34">
        <v>226339.8</v>
      </c>
      <c r="AT4" s="43"/>
      <c r="AU4" s="44">
        <v>0</v>
      </c>
      <c r="AV4" s="46">
        <v>0</v>
      </c>
      <c r="AW4" s="46">
        <v>0</v>
      </c>
      <c r="AX4" s="43"/>
    </row>
    <row r="5" spans="1:51" ht="15.75" customHeight="1" x14ac:dyDescent="0.25">
      <c r="A5" s="47" t="s">
        <v>1407</v>
      </c>
      <c r="B5" s="49">
        <v>45289</v>
      </c>
      <c r="C5" s="43">
        <v>1688</v>
      </c>
      <c r="D5" s="39"/>
      <c r="E5" s="42" t="s">
        <v>1408</v>
      </c>
      <c r="F5" s="40"/>
      <c r="G5" s="41"/>
      <c r="H5" s="43"/>
      <c r="I5" s="43" t="s">
        <v>1409</v>
      </c>
      <c r="J5" s="55">
        <v>18480709.800000001</v>
      </c>
      <c r="K5" s="55">
        <v>18480709.800000001</v>
      </c>
      <c r="L5" s="55">
        <v>0</v>
      </c>
      <c r="M5" s="55">
        <v>0</v>
      </c>
      <c r="N5" s="44">
        <v>0</v>
      </c>
      <c r="O5" s="34">
        <v>0</v>
      </c>
      <c r="P5" s="34">
        <v>0</v>
      </c>
      <c r="Q5" s="43"/>
      <c r="R5" s="43"/>
      <c r="S5" s="43"/>
      <c r="T5" s="43"/>
      <c r="U5" s="48"/>
      <c r="V5" s="41"/>
      <c r="W5" s="41"/>
      <c r="X5" s="50"/>
      <c r="Y5" s="34" t="e">
        <v>#DIV/0!</v>
      </c>
      <c r="Z5" s="44" t="e">
        <v>#DIV/0!</v>
      </c>
      <c r="AA5" s="44">
        <v>0</v>
      </c>
      <c r="AB5" s="44">
        <v>0</v>
      </c>
      <c r="AC5" s="44">
        <v>0</v>
      </c>
      <c r="AD5" s="44">
        <v>0</v>
      </c>
      <c r="AE5" s="44"/>
      <c r="AF5" s="44" t="e">
        <v>#DIV/0!</v>
      </c>
      <c r="AG5" s="44"/>
      <c r="AH5" s="44" t="e">
        <v>#DIV/0!</v>
      </c>
      <c r="AI5" s="44" t="e">
        <v>#DIV/0!</v>
      </c>
      <c r="AJ5" s="44" t="e">
        <v>#DIV/0!</v>
      </c>
      <c r="AK5" s="40">
        <v>45337</v>
      </c>
      <c r="AL5" s="40"/>
      <c r="AM5" s="40"/>
      <c r="AN5" s="40"/>
      <c r="AO5" s="40"/>
      <c r="AP5" s="49"/>
      <c r="AQ5" s="41"/>
      <c r="AR5" s="41">
        <v>10</v>
      </c>
      <c r="AS5" s="34">
        <v>1848070.98</v>
      </c>
      <c r="AT5" s="43"/>
      <c r="AU5" s="44">
        <v>0</v>
      </c>
      <c r="AV5" s="46">
        <v>0</v>
      </c>
      <c r="AW5" s="46">
        <v>0</v>
      </c>
      <c r="AX5" s="43"/>
    </row>
    <row r="6" spans="1:51" ht="15.75" customHeight="1" x14ac:dyDescent="0.25">
      <c r="A6" s="47" t="s">
        <v>1410</v>
      </c>
      <c r="B6" s="49">
        <v>45289</v>
      </c>
      <c r="C6" s="43">
        <v>1688</v>
      </c>
      <c r="D6" s="39"/>
      <c r="E6" s="42" t="s">
        <v>1411</v>
      </c>
      <c r="F6" s="40"/>
      <c r="G6" s="41"/>
      <c r="H6" s="43"/>
      <c r="I6" s="43" t="s">
        <v>1412</v>
      </c>
      <c r="J6" s="55">
        <v>22320340.800000001</v>
      </c>
      <c r="K6" s="55">
        <v>22320340.800000001</v>
      </c>
      <c r="L6" s="55">
        <v>0</v>
      </c>
      <c r="M6" s="55">
        <v>0</v>
      </c>
      <c r="N6" s="44">
        <v>0</v>
      </c>
      <c r="O6" s="34">
        <v>0</v>
      </c>
      <c r="P6" s="34">
        <v>0</v>
      </c>
      <c r="Q6" s="43"/>
      <c r="R6" s="43"/>
      <c r="S6" s="43"/>
      <c r="T6" s="43"/>
      <c r="U6" s="48"/>
      <c r="V6" s="41"/>
      <c r="W6" s="41"/>
      <c r="X6" s="50"/>
      <c r="Y6" s="34" t="e">
        <v>#DIV/0!</v>
      </c>
      <c r="Z6" s="44" t="e">
        <v>#DIV/0!</v>
      </c>
      <c r="AA6" s="44">
        <v>0</v>
      </c>
      <c r="AB6" s="44">
        <v>0</v>
      </c>
      <c r="AC6" s="44">
        <v>0</v>
      </c>
      <c r="AD6" s="44">
        <v>0</v>
      </c>
      <c r="AE6" s="44"/>
      <c r="AF6" s="44" t="e">
        <v>#DIV/0!</v>
      </c>
      <c r="AG6" s="44"/>
      <c r="AH6" s="44" t="e">
        <v>#DIV/0!</v>
      </c>
      <c r="AI6" s="44" t="e">
        <v>#DIV/0!</v>
      </c>
      <c r="AJ6" s="44" t="e">
        <v>#DIV/0!</v>
      </c>
      <c r="AK6" s="40">
        <v>45337</v>
      </c>
      <c r="AL6" s="40"/>
      <c r="AM6" s="40"/>
      <c r="AN6" s="40"/>
      <c r="AO6" s="40"/>
      <c r="AP6" s="49"/>
      <c r="AQ6" s="41"/>
      <c r="AR6" s="41">
        <v>10</v>
      </c>
      <c r="AS6" s="34">
        <v>2232034.08</v>
      </c>
      <c r="AT6" s="43"/>
      <c r="AU6" s="44">
        <v>0</v>
      </c>
      <c r="AV6" s="46">
        <v>0</v>
      </c>
      <c r="AW6" s="46">
        <v>0</v>
      </c>
      <c r="AX6" s="43"/>
    </row>
    <row r="7" spans="1:51" ht="15.75" customHeight="1" x14ac:dyDescent="0.25">
      <c r="A7" s="47" t="s">
        <v>1413</v>
      </c>
      <c r="B7" s="49">
        <v>45289</v>
      </c>
      <c r="C7" s="43">
        <v>1688</v>
      </c>
      <c r="D7" s="39"/>
      <c r="E7" s="42" t="s">
        <v>1414</v>
      </c>
      <c r="F7" s="40"/>
      <c r="G7" s="41"/>
      <c r="H7" s="43"/>
      <c r="I7" s="43" t="s">
        <v>1415</v>
      </c>
      <c r="J7" s="55">
        <v>1681405.5</v>
      </c>
      <c r="K7" s="55">
        <v>1681405.5</v>
      </c>
      <c r="L7" s="55">
        <v>0</v>
      </c>
      <c r="M7" s="55">
        <v>0</v>
      </c>
      <c r="N7" s="44">
        <v>0</v>
      </c>
      <c r="O7" s="34">
        <v>0</v>
      </c>
      <c r="P7" s="34">
        <v>0</v>
      </c>
      <c r="Q7" s="43"/>
      <c r="R7" s="43"/>
      <c r="S7" s="43"/>
      <c r="T7" s="43"/>
      <c r="U7" s="48"/>
      <c r="V7" s="41"/>
      <c r="W7" s="41"/>
      <c r="X7" s="50"/>
      <c r="Y7" s="34" t="e">
        <v>#DIV/0!</v>
      </c>
      <c r="Z7" s="44" t="e">
        <v>#DIV/0!</v>
      </c>
      <c r="AA7" s="44">
        <v>0</v>
      </c>
      <c r="AB7" s="44">
        <v>0</v>
      </c>
      <c r="AC7" s="44">
        <v>0</v>
      </c>
      <c r="AD7" s="44">
        <v>0</v>
      </c>
      <c r="AE7" s="44"/>
      <c r="AF7" s="44" t="e">
        <v>#DIV/0!</v>
      </c>
      <c r="AG7" s="44"/>
      <c r="AH7" s="44" t="e">
        <v>#DIV/0!</v>
      </c>
      <c r="AI7" s="44" t="e">
        <v>#DIV/0!</v>
      </c>
      <c r="AJ7" s="44" t="e">
        <v>#DIV/0!</v>
      </c>
      <c r="AK7" s="40">
        <v>45337</v>
      </c>
      <c r="AL7" s="40"/>
      <c r="AM7" s="40"/>
      <c r="AN7" s="40"/>
      <c r="AO7" s="40"/>
      <c r="AP7" s="49"/>
      <c r="AQ7" s="41"/>
      <c r="AR7" s="41">
        <v>10</v>
      </c>
      <c r="AS7" s="34">
        <v>168140.55</v>
      </c>
      <c r="AT7" s="43"/>
      <c r="AU7" s="44">
        <v>0</v>
      </c>
      <c r="AV7" s="46">
        <v>0</v>
      </c>
      <c r="AW7" s="46">
        <v>0</v>
      </c>
      <c r="AX7" s="43"/>
    </row>
    <row r="8" spans="1:51" ht="15.75" customHeight="1" x14ac:dyDescent="0.25">
      <c r="A8" s="47" t="s">
        <v>1416</v>
      </c>
      <c r="B8" s="49">
        <v>45289</v>
      </c>
      <c r="C8" s="43">
        <v>1688</v>
      </c>
      <c r="D8" s="39"/>
      <c r="E8" s="42" t="s">
        <v>1417</v>
      </c>
      <c r="F8" s="40"/>
      <c r="G8" s="41"/>
      <c r="H8" s="43"/>
      <c r="I8" s="43" t="s">
        <v>1418</v>
      </c>
      <c r="J8" s="55">
        <v>1575266</v>
      </c>
      <c r="K8" s="55">
        <v>1575266</v>
      </c>
      <c r="L8" s="55">
        <v>0</v>
      </c>
      <c r="M8" s="55">
        <v>0</v>
      </c>
      <c r="N8" s="44">
        <v>0</v>
      </c>
      <c r="O8" s="34">
        <v>0</v>
      </c>
      <c r="P8" s="34">
        <v>0</v>
      </c>
      <c r="Q8" s="43"/>
      <c r="R8" s="43"/>
      <c r="S8" s="43"/>
      <c r="T8" s="43"/>
      <c r="U8" s="48"/>
      <c r="V8" s="41"/>
      <c r="W8" s="41"/>
      <c r="X8" s="50"/>
      <c r="Y8" s="34" t="e">
        <v>#DIV/0!</v>
      </c>
      <c r="Z8" s="44" t="e">
        <v>#DIV/0!</v>
      </c>
      <c r="AA8" s="44">
        <v>0</v>
      </c>
      <c r="AB8" s="44">
        <v>0</v>
      </c>
      <c r="AC8" s="44">
        <v>0</v>
      </c>
      <c r="AD8" s="44">
        <v>0</v>
      </c>
      <c r="AE8" s="44"/>
      <c r="AF8" s="44" t="e">
        <v>#DIV/0!</v>
      </c>
      <c r="AG8" s="44"/>
      <c r="AH8" s="44" t="e">
        <v>#DIV/0!</v>
      </c>
      <c r="AI8" s="44" t="e">
        <v>#DIV/0!</v>
      </c>
      <c r="AJ8" s="44" t="e">
        <v>#DIV/0!</v>
      </c>
      <c r="AK8" s="40">
        <v>45337</v>
      </c>
      <c r="AL8" s="40"/>
      <c r="AM8" s="40"/>
      <c r="AN8" s="40"/>
      <c r="AO8" s="40"/>
      <c r="AP8" s="49"/>
      <c r="AQ8" s="41"/>
      <c r="AR8" s="41">
        <v>10</v>
      </c>
      <c r="AS8" s="34">
        <v>157526.6</v>
      </c>
      <c r="AT8" s="43"/>
      <c r="AU8" s="44">
        <v>0</v>
      </c>
      <c r="AV8" s="46">
        <v>0</v>
      </c>
      <c r="AW8" s="46">
        <v>0</v>
      </c>
      <c r="AX8" s="43"/>
    </row>
    <row r="9" spans="1:51" ht="15.75" customHeight="1" x14ac:dyDescent="0.25">
      <c r="A9" s="47" t="s">
        <v>1419</v>
      </c>
      <c r="B9" s="49">
        <v>45289</v>
      </c>
      <c r="C9" s="43">
        <v>1688</v>
      </c>
      <c r="D9" s="39"/>
      <c r="E9" s="42" t="s">
        <v>1420</v>
      </c>
      <c r="F9" s="40"/>
      <c r="G9" s="41"/>
      <c r="H9" s="43"/>
      <c r="I9" s="43" t="s">
        <v>1421</v>
      </c>
      <c r="J9" s="55">
        <v>9131068.6500000004</v>
      </c>
      <c r="K9" s="55">
        <v>9131068.6500000004</v>
      </c>
      <c r="L9" s="55">
        <v>0</v>
      </c>
      <c r="M9" s="55">
        <v>0</v>
      </c>
      <c r="N9" s="44">
        <v>0</v>
      </c>
      <c r="O9" s="34">
        <v>0</v>
      </c>
      <c r="P9" s="34">
        <v>0</v>
      </c>
      <c r="Q9" s="43"/>
      <c r="R9" s="43"/>
      <c r="S9" s="43"/>
      <c r="T9" s="43"/>
      <c r="U9" s="48"/>
      <c r="V9" s="41"/>
      <c r="W9" s="41"/>
      <c r="X9" s="50"/>
      <c r="Y9" s="34" t="e">
        <v>#DIV/0!</v>
      </c>
      <c r="Z9" s="44" t="e">
        <v>#DIV/0!</v>
      </c>
      <c r="AA9" s="44">
        <v>0</v>
      </c>
      <c r="AB9" s="44">
        <v>0</v>
      </c>
      <c r="AC9" s="44">
        <v>0</v>
      </c>
      <c r="AD9" s="44">
        <v>0</v>
      </c>
      <c r="AE9" s="44"/>
      <c r="AF9" s="44" t="e">
        <v>#DIV/0!</v>
      </c>
      <c r="AG9" s="44"/>
      <c r="AH9" s="44" t="e">
        <v>#DIV/0!</v>
      </c>
      <c r="AI9" s="44" t="e">
        <v>#DIV/0!</v>
      </c>
      <c r="AJ9" s="44" t="e">
        <v>#DIV/0!</v>
      </c>
      <c r="AK9" s="40">
        <v>45337</v>
      </c>
      <c r="AL9" s="40"/>
      <c r="AM9" s="40"/>
      <c r="AN9" s="40"/>
      <c r="AO9" s="40"/>
      <c r="AP9" s="49"/>
      <c r="AQ9" s="41"/>
      <c r="AR9" s="41">
        <v>10</v>
      </c>
      <c r="AS9" s="34">
        <v>913106.86499999999</v>
      </c>
      <c r="AT9" s="43"/>
      <c r="AU9" s="44">
        <v>0</v>
      </c>
      <c r="AV9" s="46">
        <v>0</v>
      </c>
      <c r="AW9" s="46">
        <v>0</v>
      </c>
      <c r="AX9" s="43"/>
    </row>
    <row r="10" spans="1:51" ht="15.75" customHeight="1" x14ac:dyDescent="0.25">
      <c r="A10" s="47" t="s">
        <v>1422</v>
      </c>
      <c r="B10" s="49">
        <v>45289</v>
      </c>
      <c r="C10" s="43">
        <v>1688</v>
      </c>
      <c r="D10" s="39"/>
      <c r="E10" s="42" t="s">
        <v>1423</v>
      </c>
      <c r="F10" s="40"/>
      <c r="G10" s="41"/>
      <c r="H10" s="43"/>
      <c r="I10" s="43" t="s">
        <v>1424</v>
      </c>
      <c r="J10" s="55">
        <v>5736354</v>
      </c>
      <c r="K10" s="55">
        <v>5736354</v>
      </c>
      <c r="L10" s="55">
        <v>0</v>
      </c>
      <c r="M10" s="55">
        <v>0</v>
      </c>
      <c r="N10" s="44">
        <v>0</v>
      </c>
      <c r="O10" s="34">
        <v>0</v>
      </c>
      <c r="P10" s="34">
        <v>0</v>
      </c>
      <c r="Q10" s="43"/>
      <c r="R10" s="43"/>
      <c r="S10" s="43"/>
      <c r="T10" s="43"/>
      <c r="U10" s="48"/>
      <c r="V10" s="41"/>
      <c r="W10" s="41"/>
      <c r="X10" s="50"/>
      <c r="Y10" s="34" t="e">
        <v>#DIV/0!</v>
      </c>
      <c r="Z10" s="44" t="e">
        <v>#DIV/0!</v>
      </c>
      <c r="AA10" s="44">
        <v>0</v>
      </c>
      <c r="AB10" s="44">
        <v>0</v>
      </c>
      <c r="AC10" s="44">
        <v>0</v>
      </c>
      <c r="AD10" s="44">
        <v>0</v>
      </c>
      <c r="AE10" s="44"/>
      <c r="AF10" s="44" t="e">
        <v>#DIV/0!</v>
      </c>
      <c r="AG10" s="44"/>
      <c r="AH10" s="44" t="e">
        <v>#DIV/0!</v>
      </c>
      <c r="AI10" s="44" t="e">
        <v>#DIV/0!</v>
      </c>
      <c r="AJ10" s="44" t="e">
        <v>#DIV/0!</v>
      </c>
      <c r="AK10" s="40">
        <v>45337</v>
      </c>
      <c r="AL10" s="40"/>
      <c r="AM10" s="40"/>
      <c r="AN10" s="40"/>
      <c r="AO10" s="40"/>
      <c r="AP10" s="49"/>
      <c r="AQ10" s="41"/>
      <c r="AR10" s="41">
        <v>10</v>
      </c>
      <c r="AS10" s="34">
        <v>573635.4</v>
      </c>
      <c r="AT10" s="43"/>
      <c r="AU10" s="44">
        <v>0</v>
      </c>
      <c r="AV10" s="46">
        <v>0</v>
      </c>
      <c r="AW10" s="46">
        <v>0</v>
      </c>
      <c r="AX10" s="43"/>
    </row>
    <row r="11" spans="1:51" ht="15.75" customHeight="1" x14ac:dyDescent="0.25">
      <c r="A11" s="47" t="s">
        <v>1425</v>
      </c>
      <c r="B11" s="49">
        <v>45289</v>
      </c>
      <c r="C11" s="43">
        <v>1688</v>
      </c>
      <c r="D11" s="39"/>
      <c r="E11" s="42" t="s">
        <v>1426</v>
      </c>
      <c r="F11" s="40"/>
      <c r="G11" s="41"/>
      <c r="H11" s="43"/>
      <c r="I11" s="43" t="s">
        <v>1427</v>
      </c>
      <c r="J11" s="55">
        <v>48510</v>
      </c>
      <c r="K11" s="55">
        <v>48510</v>
      </c>
      <c r="L11" s="55">
        <v>0</v>
      </c>
      <c r="M11" s="55">
        <v>0</v>
      </c>
      <c r="N11" s="44">
        <v>0</v>
      </c>
      <c r="O11" s="34">
        <v>0</v>
      </c>
      <c r="P11" s="34">
        <v>0</v>
      </c>
      <c r="Q11" s="43"/>
      <c r="R11" s="43"/>
      <c r="S11" s="43"/>
      <c r="T11" s="43"/>
      <c r="U11" s="48"/>
      <c r="V11" s="41"/>
      <c r="W11" s="41"/>
      <c r="X11" s="50"/>
      <c r="Y11" s="34" t="e">
        <v>#DIV/0!</v>
      </c>
      <c r="Z11" s="44" t="e">
        <v>#DIV/0!</v>
      </c>
      <c r="AA11" s="44">
        <v>0</v>
      </c>
      <c r="AB11" s="44">
        <v>0</v>
      </c>
      <c r="AC11" s="44">
        <v>0</v>
      </c>
      <c r="AD11" s="44">
        <v>0</v>
      </c>
      <c r="AE11" s="44"/>
      <c r="AF11" s="44" t="e">
        <v>#DIV/0!</v>
      </c>
      <c r="AG11" s="44"/>
      <c r="AH11" s="44" t="e">
        <v>#DIV/0!</v>
      </c>
      <c r="AI11" s="44" t="e">
        <v>#DIV/0!</v>
      </c>
      <c r="AJ11" s="44" t="e">
        <v>#DIV/0!</v>
      </c>
      <c r="AK11" s="40">
        <v>45337</v>
      </c>
      <c r="AL11" s="40"/>
      <c r="AM11" s="40"/>
      <c r="AN11" s="40"/>
      <c r="AO11" s="40"/>
      <c r="AP11" s="49"/>
      <c r="AQ11" s="41"/>
      <c r="AR11" s="41">
        <v>10</v>
      </c>
      <c r="AS11" s="34">
        <v>4851</v>
      </c>
      <c r="AT11" s="43"/>
      <c r="AU11" s="44">
        <v>0</v>
      </c>
      <c r="AV11" s="46">
        <v>0</v>
      </c>
      <c r="AW11" s="46">
        <v>0</v>
      </c>
      <c r="AX11" s="43"/>
    </row>
    <row r="12" spans="1:51" ht="15.75" customHeight="1" x14ac:dyDescent="0.25">
      <c r="A12" s="47" t="s">
        <v>1428</v>
      </c>
      <c r="B12" s="49">
        <v>45289</v>
      </c>
      <c r="C12" s="43">
        <v>1688</v>
      </c>
      <c r="D12" s="39"/>
      <c r="E12" s="42" t="s">
        <v>1429</v>
      </c>
      <c r="F12" s="40"/>
      <c r="G12" s="41"/>
      <c r="H12" s="43"/>
      <c r="I12" s="43" t="s">
        <v>1430</v>
      </c>
      <c r="J12" s="55">
        <v>2140185.6000000001</v>
      </c>
      <c r="K12" s="55">
        <v>2140185.6000000001</v>
      </c>
      <c r="L12" s="55">
        <v>0</v>
      </c>
      <c r="M12" s="55">
        <v>0</v>
      </c>
      <c r="N12" s="44">
        <v>0</v>
      </c>
      <c r="O12" s="34">
        <v>0</v>
      </c>
      <c r="P12" s="34">
        <v>0</v>
      </c>
      <c r="Q12" s="43"/>
      <c r="R12" s="43"/>
      <c r="S12" s="43"/>
      <c r="T12" s="43"/>
      <c r="U12" s="48"/>
      <c r="V12" s="41"/>
      <c r="W12" s="41"/>
      <c r="X12" s="50"/>
      <c r="Y12" s="34" t="e">
        <v>#DIV/0!</v>
      </c>
      <c r="Z12" s="44" t="e">
        <v>#DIV/0!</v>
      </c>
      <c r="AA12" s="44">
        <v>0</v>
      </c>
      <c r="AB12" s="44">
        <v>0</v>
      </c>
      <c r="AC12" s="44">
        <v>0</v>
      </c>
      <c r="AD12" s="44">
        <v>0</v>
      </c>
      <c r="AE12" s="44"/>
      <c r="AF12" s="44" t="e">
        <v>#DIV/0!</v>
      </c>
      <c r="AG12" s="44"/>
      <c r="AH12" s="44" t="e">
        <v>#DIV/0!</v>
      </c>
      <c r="AI12" s="44" t="e">
        <v>#DIV/0!</v>
      </c>
      <c r="AJ12" s="44" t="e">
        <v>#DIV/0!</v>
      </c>
      <c r="AK12" s="40">
        <v>45337</v>
      </c>
      <c r="AL12" s="40"/>
      <c r="AM12" s="40"/>
      <c r="AN12" s="40"/>
      <c r="AO12" s="40"/>
      <c r="AP12" s="49"/>
      <c r="AQ12" s="41"/>
      <c r="AR12" s="41">
        <v>10</v>
      </c>
      <c r="AS12" s="34">
        <v>214018.56</v>
      </c>
      <c r="AT12" s="43"/>
      <c r="AU12" s="44">
        <v>0</v>
      </c>
      <c r="AV12" s="46">
        <v>0</v>
      </c>
      <c r="AW12" s="46">
        <v>0</v>
      </c>
      <c r="AX12" s="43"/>
    </row>
    <row r="13" spans="1:51" ht="15.75" customHeight="1" x14ac:dyDescent="0.25">
      <c r="A13" s="47" t="s">
        <v>1431</v>
      </c>
      <c r="B13" s="49">
        <v>45289</v>
      </c>
      <c r="C13" s="43">
        <v>1688</v>
      </c>
      <c r="D13" s="39"/>
      <c r="E13" s="42" t="s">
        <v>1432</v>
      </c>
      <c r="F13" s="40"/>
      <c r="G13" s="41"/>
      <c r="H13" s="43"/>
      <c r="I13" s="43" t="s">
        <v>1433</v>
      </c>
      <c r="J13" s="55">
        <v>17084253.760000002</v>
      </c>
      <c r="K13" s="55">
        <v>17084253.760000002</v>
      </c>
      <c r="L13" s="55">
        <v>0</v>
      </c>
      <c r="M13" s="55">
        <v>0</v>
      </c>
      <c r="N13" s="44">
        <v>0</v>
      </c>
      <c r="O13" s="34">
        <v>0</v>
      </c>
      <c r="P13" s="34">
        <v>0</v>
      </c>
      <c r="Q13" s="43"/>
      <c r="R13" s="43"/>
      <c r="S13" s="43"/>
      <c r="T13" s="43"/>
      <c r="U13" s="48"/>
      <c r="V13" s="41"/>
      <c r="W13" s="41"/>
      <c r="X13" s="50"/>
      <c r="Y13" s="34" t="e">
        <v>#DIV/0!</v>
      </c>
      <c r="Z13" s="44" t="e">
        <v>#DIV/0!</v>
      </c>
      <c r="AA13" s="44">
        <v>0</v>
      </c>
      <c r="AB13" s="44">
        <v>0</v>
      </c>
      <c r="AC13" s="44">
        <v>0</v>
      </c>
      <c r="AD13" s="44">
        <v>0</v>
      </c>
      <c r="AE13" s="44"/>
      <c r="AF13" s="44" t="e">
        <v>#DIV/0!</v>
      </c>
      <c r="AG13" s="44"/>
      <c r="AH13" s="44" t="e">
        <v>#DIV/0!</v>
      </c>
      <c r="AI13" s="44" t="e">
        <v>#DIV/0!</v>
      </c>
      <c r="AJ13" s="44" t="e">
        <v>#DIV/0!</v>
      </c>
      <c r="AK13" s="40">
        <v>45337</v>
      </c>
      <c r="AL13" s="40"/>
      <c r="AM13" s="40"/>
      <c r="AN13" s="40"/>
      <c r="AO13" s="40"/>
      <c r="AP13" s="49"/>
      <c r="AQ13" s="41"/>
      <c r="AR13" s="41">
        <v>10</v>
      </c>
      <c r="AS13" s="34">
        <v>1708425.3760000002</v>
      </c>
      <c r="AT13" s="43"/>
      <c r="AU13" s="44">
        <v>0</v>
      </c>
      <c r="AV13" s="46">
        <v>0</v>
      </c>
      <c r="AW13" s="46">
        <v>0</v>
      </c>
      <c r="AX13" s="43"/>
    </row>
    <row r="14" spans="1:51" ht="15.75" customHeight="1" x14ac:dyDescent="0.25">
      <c r="A14" s="61" t="s">
        <v>1508</v>
      </c>
      <c r="B14" s="62">
        <v>45316</v>
      </c>
      <c r="C14" s="43">
        <v>1688</v>
      </c>
      <c r="D14" s="39"/>
      <c r="E14" s="43"/>
      <c r="F14" s="40"/>
      <c r="G14" s="41"/>
      <c r="H14" s="43"/>
      <c r="I14" s="43" t="s">
        <v>1509</v>
      </c>
      <c r="J14" s="63">
        <v>63865214.5</v>
      </c>
      <c r="K14" s="44">
        <v>0</v>
      </c>
      <c r="L14" s="55">
        <v>0</v>
      </c>
      <c r="M14" s="55">
        <v>0</v>
      </c>
      <c r="N14" s="44">
        <v>0</v>
      </c>
      <c r="O14" s="34">
        <v>0</v>
      </c>
      <c r="P14" s="34">
        <v>0</v>
      </c>
      <c r="Q14" s="43"/>
      <c r="R14" s="43"/>
      <c r="S14" s="43"/>
      <c r="T14" s="43"/>
      <c r="U14" s="48"/>
      <c r="V14" s="41"/>
      <c r="W14" s="41"/>
      <c r="X14" s="50"/>
      <c r="Y14" s="34" t="e">
        <v>#DIV/0!</v>
      </c>
      <c r="Z14" s="44" t="e">
        <v>#DIV/0!</v>
      </c>
      <c r="AA14" s="44">
        <v>0</v>
      </c>
      <c r="AB14" s="44">
        <v>0</v>
      </c>
      <c r="AC14" s="44">
        <v>0</v>
      </c>
      <c r="AD14" s="44">
        <v>0</v>
      </c>
      <c r="AE14" s="44"/>
      <c r="AF14" s="44" t="e">
        <v>#DIV/0!</v>
      </c>
      <c r="AG14" s="44"/>
      <c r="AH14" s="44" t="e">
        <v>#DIV/0!</v>
      </c>
      <c r="AI14" s="44" t="e">
        <v>#DIV/0!</v>
      </c>
      <c r="AJ14" s="44" t="e">
        <v>#DIV/0!</v>
      </c>
      <c r="AK14" s="40"/>
      <c r="AL14" s="40"/>
      <c r="AM14" s="40"/>
      <c r="AN14" s="40"/>
      <c r="AO14" s="40"/>
      <c r="AP14" s="49"/>
      <c r="AQ14" s="41"/>
      <c r="AR14" s="41">
        <v>10</v>
      </c>
      <c r="AS14" s="34">
        <v>6386521.4500000002</v>
      </c>
      <c r="AT14" s="43"/>
      <c r="AU14" s="44">
        <v>0</v>
      </c>
      <c r="AV14" s="46">
        <v>0</v>
      </c>
      <c r="AW14" s="46">
        <v>0</v>
      </c>
      <c r="AX14" s="43"/>
    </row>
    <row r="15" spans="1:51" ht="15.75" customHeight="1" x14ac:dyDescent="0.25">
      <c r="A15" s="61" t="s">
        <v>1510</v>
      </c>
      <c r="B15" s="62">
        <v>45316</v>
      </c>
      <c r="C15" s="43">
        <v>1688</v>
      </c>
      <c r="D15" s="39"/>
      <c r="E15" s="43"/>
      <c r="F15" s="40"/>
      <c r="G15" s="41"/>
      <c r="H15" s="43"/>
      <c r="I15" s="43" t="s">
        <v>1511</v>
      </c>
      <c r="J15" s="63">
        <v>7597007</v>
      </c>
      <c r="K15" s="44">
        <v>0</v>
      </c>
      <c r="L15" s="55">
        <v>0</v>
      </c>
      <c r="M15" s="55">
        <v>0</v>
      </c>
      <c r="N15" s="44">
        <v>0</v>
      </c>
      <c r="O15" s="34">
        <v>0</v>
      </c>
      <c r="P15" s="34">
        <v>0</v>
      </c>
      <c r="Q15" s="43"/>
      <c r="R15" s="43"/>
      <c r="S15" s="43"/>
      <c r="T15" s="43"/>
      <c r="U15" s="48"/>
      <c r="V15" s="41"/>
      <c r="W15" s="41"/>
      <c r="X15" s="50"/>
      <c r="Y15" s="34" t="e">
        <v>#DIV/0!</v>
      </c>
      <c r="Z15" s="44" t="e">
        <v>#DIV/0!</v>
      </c>
      <c r="AA15" s="44">
        <v>0</v>
      </c>
      <c r="AB15" s="44">
        <v>0</v>
      </c>
      <c r="AC15" s="44">
        <v>0</v>
      </c>
      <c r="AD15" s="44">
        <v>0</v>
      </c>
      <c r="AE15" s="44"/>
      <c r="AF15" s="44" t="e">
        <v>#DIV/0!</v>
      </c>
      <c r="AG15" s="44"/>
      <c r="AH15" s="44" t="e">
        <v>#DIV/0!</v>
      </c>
      <c r="AI15" s="44" t="e">
        <v>#DIV/0!</v>
      </c>
      <c r="AJ15" s="44" t="e">
        <v>#DIV/0!</v>
      </c>
      <c r="AK15" s="40"/>
      <c r="AL15" s="40"/>
      <c r="AM15" s="40"/>
      <c r="AN15" s="40"/>
      <c r="AO15" s="40"/>
      <c r="AP15" s="49"/>
      <c r="AQ15" s="41"/>
      <c r="AR15" s="41">
        <v>10</v>
      </c>
      <c r="AS15" s="34">
        <v>759700.7</v>
      </c>
      <c r="AT15" s="43"/>
      <c r="AU15" s="44">
        <v>0</v>
      </c>
      <c r="AV15" s="46">
        <v>0</v>
      </c>
      <c r="AW15" s="46">
        <v>0</v>
      </c>
      <c r="AX15" s="43"/>
    </row>
    <row r="16" spans="1:51" ht="15.75" customHeight="1" x14ac:dyDescent="0.25">
      <c r="A16" s="61" t="s">
        <v>1512</v>
      </c>
      <c r="B16" s="62">
        <v>45316</v>
      </c>
      <c r="C16" s="43">
        <v>1688</v>
      </c>
      <c r="D16" s="39"/>
      <c r="E16" s="43"/>
      <c r="F16" s="40"/>
      <c r="G16" s="41"/>
      <c r="H16" s="43"/>
      <c r="I16" s="43" t="s">
        <v>1513</v>
      </c>
      <c r="J16" s="63">
        <v>51128223.299999997</v>
      </c>
      <c r="K16" s="44">
        <v>0</v>
      </c>
      <c r="L16" s="55">
        <v>0</v>
      </c>
      <c r="M16" s="55">
        <v>0</v>
      </c>
      <c r="N16" s="44">
        <v>0</v>
      </c>
      <c r="O16" s="34">
        <v>0</v>
      </c>
      <c r="P16" s="34">
        <v>0</v>
      </c>
      <c r="Q16" s="43"/>
      <c r="R16" s="43"/>
      <c r="S16" s="43"/>
      <c r="T16" s="43"/>
      <c r="U16" s="48"/>
      <c r="V16" s="41"/>
      <c r="W16" s="41"/>
      <c r="X16" s="50"/>
      <c r="Y16" s="34" t="e">
        <v>#DIV/0!</v>
      </c>
      <c r="Z16" s="44" t="e">
        <v>#DIV/0!</v>
      </c>
      <c r="AA16" s="44">
        <v>0</v>
      </c>
      <c r="AB16" s="44">
        <v>0</v>
      </c>
      <c r="AC16" s="44">
        <v>0</v>
      </c>
      <c r="AD16" s="44">
        <v>0</v>
      </c>
      <c r="AE16" s="44"/>
      <c r="AF16" s="44" t="e">
        <v>#DIV/0!</v>
      </c>
      <c r="AG16" s="44"/>
      <c r="AH16" s="44" t="e">
        <v>#DIV/0!</v>
      </c>
      <c r="AI16" s="44" t="e">
        <v>#DIV/0!</v>
      </c>
      <c r="AJ16" s="44" t="e">
        <v>#DIV/0!</v>
      </c>
      <c r="AK16" s="40"/>
      <c r="AL16" s="40"/>
      <c r="AM16" s="40"/>
      <c r="AN16" s="40"/>
      <c r="AO16" s="40"/>
      <c r="AP16" s="49"/>
      <c r="AQ16" s="41"/>
      <c r="AR16" s="41">
        <v>10</v>
      </c>
      <c r="AS16" s="34">
        <v>5112822.33</v>
      </c>
      <c r="AT16" s="43"/>
      <c r="AU16" s="44">
        <v>0</v>
      </c>
      <c r="AV16" s="46">
        <v>0</v>
      </c>
      <c r="AW16" s="46">
        <v>0</v>
      </c>
      <c r="AX16" s="43"/>
    </row>
    <row r="17" spans="1:51" ht="15.75" customHeight="1" x14ac:dyDescent="0.25">
      <c r="A17" s="61" t="s">
        <v>1516</v>
      </c>
      <c r="B17" s="62">
        <v>45317</v>
      </c>
      <c r="C17" s="43">
        <v>1688</v>
      </c>
      <c r="D17" s="39"/>
      <c r="E17" s="43"/>
      <c r="F17" s="40"/>
      <c r="G17" s="41"/>
      <c r="H17" s="43"/>
      <c r="I17" s="43" t="s">
        <v>1517</v>
      </c>
      <c r="J17" s="63">
        <v>30678726</v>
      </c>
      <c r="K17" s="44">
        <v>0</v>
      </c>
      <c r="L17" s="55">
        <v>0</v>
      </c>
      <c r="M17" s="55">
        <v>0</v>
      </c>
      <c r="N17" s="44">
        <v>0</v>
      </c>
      <c r="O17" s="34">
        <v>0</v>
      </c>
      <c r="P17" s="34">
        <v>0</v>
      </c>
      <c r="Q17" s="43"/>
      <c r="R17" s="43"/>
      <c r="S17" s="43"/>
      <c r="T17" s="43"/>
      <c r="U17" s="48"/>
      <c r="V17" s="41"/>
      <c r="W17" s="41"/>
      <c r="X17" s="50"/>
      <c r="Y17" s="34" t="e">
        <v>#DIV/0!</v>
      </c>
      <c r="Z17" s="44" t="e">
        <v>#DIV/0!</v>
      </c>
      <c r="AA17" s="44">
        <v>0</v>
      </c>
      <c r="AB17" s="44">
        <v>0</v>
      </c>
      <c r="AC17" s="44">
        <v>0</v>
      </c>
      <c r="AD17" s="44">
        <v>0</v>
      </c>
      <c r="AE17" s="44"/>
      <c r="AF17" s="44" t="e">
        <v>#DIV/0!</v>
      </c>
      <c r="AG17" s="44"/>
      <c r="AH17" s="44" t="e">
        <v>#DIV/0!</v>
      </c>
      <c r="AI17" s="44" t="e">
        <v>#DIV/0!</v>
      </c>
      <c r="AJ17" s="44" t="e">
        <v>#DIV/0!</v>
      </c>
      <c r="AK17" s="40"/>
      <c r="AL17" s="40"/>
      <c r="AM17" s="40"/>
      <c r="AN17" s="40"/>
      <c r="AO17" s="40"/>
      <c r="AP17" s="49"/>
      <c r="AQ17" s="41"/>
      <c r="AR17" s="41">
        <v>10</v>
      </c>
      <c r="AS17" s="34">
        <v>3067872.6</v>
      </c>
      <c r="AT17" s="43"/>
      <c r="AU17" s="44">
        <v>0</v>
      </c>
      <c r="AV17" s="46">
        <v>0</v>
      </c>
      <c r="AW17" s="46">
        <v>0</v>
      </c>
      <c r="AX17" s="43"/>
    </row>
    <row r="18" spans="1:51" ht="15.75" customHeight="1" x14ac:dyDescent="0.25">
      <c r="A18" s="61" t="s">
        <v>1518</v>
      </c>
      <c r="B18" s="62">
        <v>45317</v>
      </c>
      <c r="C18" s="43">
        <v>1688</v>
      </c>
      <c r="D18" s="39"/>
      <c r="E18" s="43"/>
      <c r="F18" s="40"/>
      <c r="G18" s="41"/>
      <c r="H18" s="43"/>
      <c r="I18" s="43" t="s">
        <v>1421</v>
      </c>
      <c r="J18" s="63">
        <v>48654579.509999998</v>
      </c>
      <c r="K18" s="44">
        <v>0</v>
      </c>
      <c r="L18" s="55">
        <v>0</v>
      </c>
      <c r="M18" s="55">
        <v>0</v>
      </c>
      <c r="N18" s="44">
        <v>0</v>
      </c>
      <c r="O18" s="34">
        <v>0</v>
      </c>
      <c r="P18" s="34">
        <v>0</v>
      </c>
      <c r="Q18" s="43"/>
      <c r="R18" s="43"/>
      <c r="S18" s="43"/>
      <c r="T18" s="43"/>
      <c r="U18" s="48"/>
      <c r="V18" s="41"/>
      <c r="W18" s="41"/>
      <c r="X18" s="50"/>
      <c r="Y18" s="34" t="e">
        <v>#DIV/0!</v>
      </c>
      <c r="Z18" s="44" t="e">
        <v>#DIV/0!</v>
      </c>
      <c r="AA18" s="44">
        <v>0</v>
      </c>
      <c r="AB18" s="44">
        <v>0</v>
      </c>
      <c r="AC18" s="44">
        <v>0</v>
      </c>
      <c r="AD18" s="44">
        <v>0</v>
      </c>
      <c r="AE18" s="44"/>
      <c r="AF18" s="44" t="e">
        <v>#DIV/0!</v>
      </c>
      <c r="AG18" s="44"/>
      <c r="AH18" s="44" t="e">
        <v>#DIV/0!</v>
      </c>
      <c r="AI18" s="44" t="e">
        <v>#DIV/0!</v>
      </c>
      <c r="AJ18" s="44" t="e">
        <v>#DIV/0!</v>
      </c>
      <c r="AK18" s="40"/>
      <c r="AL18" s="40"/>
      <c r="AM18" s="40"/>
      <c r="AN18" s="40"/>
      <c r="AO18" s="40"/>
      <c r="AP18" s="49"/>
      <c r="AQ18" s="41"/>
      <c r="AR18" s="41">
        <v>10</v>
      </c>
      <c r="AS18" s="34">
        <v>4865457.9509999994</v>
      </c>
      <c r="AT18" s="43"/>
      <c r="AU18" s="44">
        <v>0</v>
      </c>
      <c r="AV18" s="46">
        <v>0</v>
      </c>
      <c r="AW18" s="46">
        <v>0</v>
      </c>
      <c r="AX18" s="43"/>
    </row>
    <row r="19" spans="1:51" ht="15.75" customHeight="1" x14ac:dyDescent="0.25">
      <c r="A19" s="61" t="s">
        <v>1519</v>
      </c>
      <c r="B19" s="62">
        <v>45317</v>
      </c>
      <c r="C19" s="43">
        <v>1688</v>
      </c>
      <c r="D19" s="39"/>
      <c r="E19" s="43"/>
      <c r="F19" s="40"/>
      <c r="G19" s="41"/>
      <c r="H19" s="43"/>
      <c r="I19" s="43" t="s">
        <v>1384</v>
      </c>
      <c r="J19" s="63">
        <v>9668054</v>
      </c>
      <c r="K19" s="44">
        <v>0</v>
      </c>
      <c r="L19" s="55">
        <v>0</v>
      </c>
      <c r="M19" s="55">
        <v>0</v>
      </c>
      <c r="N19" s="44">
        <v>0</v>
      </c>
      <c r="O19" s="34">
        <v>0</v>
      </c>
      <c r="P19" s="34">
        <v>0</v>
      </c>
      <c r="Q19" s="43"/>
      <c r="R19" s="43"/>
      <c r="S19" s="43"/>
      <c r="T19" s="43"/>
      <c r="U19" s="48"/>
      <c r="V19" s="41"/>
      <c r="W19" s="41"/>
      <c r="X19" s="50"/>
      <c r="Y19" s="34" t="e">
        <v>#DIV/0!</v>
      </c>
      <c r="Z19" s="44" t="e">
        <v>#DIV/0!</v>
      </c>
      <c r="AA19" s="44">
        <v>0</v>
      </c>
      <c r="AB19" s="44">
        <v>0</v>
      </c>
      <c r="AC19" s="44">
        <v>0</v>
      </c>
      <c r="AD19" s="44">
        <v>0</v>
      </c>
      <c r="AE19" s="44"/>
      <c r="AF19" s="44" t="e">
        <v>#DIV/0!</v>
      </c>
      <c r="AG19" s="44"/>
      <c r="AH19" s="44" t="e">
        <v>#DIV/0!</v>
      </c>
      <c r="AI19" s="44" t="e">
        <v>#DIV/0!</v>
      </c>
      <c r="AJ19" s="44" t="e">
        <v>#DIV/0!</v>
      </c>
      <c r="AK19" s="40"/>
      <c r="AL19" s="40"/>
      <c r="AM19" s="40"/>
      <c r="AN19" s="40"/>
      <c r="AO19" s="40"/>
      <c r="AP19" s="49"/>
      <c r="AQ19" s="41"/>
      <c r="AR19" s="41">
        <v>10</v>
      </c>
      <c r="AS19" s="34">
        <v>966805.4</v>
      </c>
      <c r="AT19" s="43"/>
      <c r="AU19" s="44">
        <v>0</v>
      </c>
      <c r="AV19" s="46">
        <v>0</v>
      </c>
      <c r="AW19" s="46">
        <v>0</v>
      </c>
      <c r="AX19" s="43"/>
    </row>
    <row r="20" spans="1:51" ht="15.75" customHeight="1" x14ac:dyDescent="0.25">
      <c r="A20" s="61" t="s">
        <v>1520</v>
      </c>
      <c r="B20" s="62">
        <v>45317</v>
      </c>
      <c r="C20" s="43">
        <v>1688</v>
      </c>
      <c r="D20" s="39"/>
      <c r="E20" s="43"/>
      <c r="F20" s="40"/>
      <c r="G20" s="41"/>
      <c r="H20" s="43"/>
      <c r="I20" s="43" t="s">
        <v>1521</v>
      </c>
      <c r="J20" s="63">
        <v>395783.6</v>
      </c>
      <c r="K20" s="44">
        <v>0</v>
      </c>
      <c r="L20" s="55">
        <v>0</v>
      </c>
      <c r="M20" s="55">
        <v>0</v>
      </c>
      <c r="N20" s="44">
        <v>0</v>
      </c>
      <c r="O20" s="34">
        <v>0</v>
      </c>
      <c r="P20" s="34">
        <v>0</v>
      </c>
      <c r="Q20" s="43"/>
      <c r="R20" s="43"/>
      <c r="S20" s="43"/>
      <c r="T20" s="43"/>
      <c r="U20" s="48"/>
      <c r="V20" s="41"/>
      <c r="W20" s="41"/>
      <c r="X20" s="50"/>
      <c r="Y20" s="34" t="e">
        <v>#DIV/0!</v>
      </c>
      <c r="Z20" s="44" t="e">
        <v>#DIV/0!</v>
      </c>
      <c r="AA20" s="44">
        <v>0</v>
      </c>
      <c r="AB20" s="44">
        <v>0</v>
      </c>
      <c r="AC20" s="44">
        <v>0</v>
      </c>
      <c r="AD20" s="44">
        <v>0</v>
      </c>
      <c r="AE20" s="44"/>
      <c r="AF20" s="44" t="e">
        <v>#DIV/0!</v>
      </c>
      <c r="AG20" s="44"/>
      <c r="AH20" s="44" t="e">
        <v>#DIV/0!</v>
      </c>
      <c r="AI20" s="44" t="e">
        <v>#DIV/0!</v>
      </c>
      <c r="AJ20" s="44" t="e">
        <v>#DIV/0!</v>
      </c>
      <c r="AK20" s="40"/>
      <c r="AL20" s="40"/>
      <c r="AM20" s="40"/>
      <c r="AN20" s="40"/>
      <c r="AO20" s="40"/>
      <c r="AP20" s="49"/>
      <c r="AQ20" s="41"/>
      <c r="AR20" s="41">
        <v>10</v>
      </c>
      <c r="AS20" s="34">
        <v>39578.36</v>
      </c>
      <c r="AT20" s="43"/>
      <c r="AU20" s="44">
        <v>0</v>
      </c>
      <c r="AV20" s="46">
        <v>0</v>
      </c>
      <c r="AW20" s="46">
        <v>0</v>
      </c>
      <c r="AX20" s="43"/>
    </row>
    <row r="21" spans="1:51" ht="15.75" customHeight="1" x14ac:dyDescent="0.25">
      <c r="A21" s="61" t="s">
        <v>1522</v>
      </c>
      <c r="B21" s="62">
        <v>45317</v>
      </c>
      <c r="C21" s="43">
        <v>1688</v>
      </c>
      <c r="D21" s="39"/>
      <c r="E21" s="43"/>
      <c r="F21" s="40"/>
      <c r="G21" s="41"/>
      <c r="H21" s="43"/>
      <c r="I21" s="43" t="s">
        <v>1412</v>
      </c>
      <c r="J21" s="63">
        <v>58226215.799999997</v>
      </c>
      <c r="K21" s="44">
        <v>0</v>
      </c>
      <c r="L21" s="55">
        <v>0</v>
      </c>
      <c r="M21" s="55">
        <v>0</v>
      </c>
      <c r="N21" s="44">
        <v>0</v>
      </c>
      <c r="O21" s="34">
        <v>0</v>
      </c>
      <c r="P21" s="34">
        <v>0</v>
      </c>
      <c r="Q21" s="43"/>
      <c r="R21" s="43"/>
      <c r="S21" s="43"/>
      <c r="T21" s="43"/>
      <c r="U21" s="48"/>
      <c r="V21" s="41"/>
      <c r="W21" s="41"/>
      <c r="X21" s="50"/>
      <c r="Y21" s="34" t="e">
        <v>#DIV/0!</v>
      </c>
      <c r="Z21" s="44" t="e">
        <v>#DIV/0!</v>
      </c>
      <c r="AA21" s="44">
        <v>0</v>
      </c>
      <c r="AB21" s="44">
        <v>0</v>
      </c>
      <c r="AC21" s="44">
        <v>0</v>
      </c>
      <c r="AD21" s="44">
        <v>0</v>
      </c>
      <c r="AE21" s="44"/>
      <c r="AF21" s="44" t="e">
        <v>#DIV/0!</v>
      </c>
      <c r="AG21" s="44"/>
      <c r="AH21" s="44" t="e">
        <v>#DIV/0!</v>
      </c>
      <c r="AI21" s="44" t="e">
        <v>#DIV/0!</v>
      </c>
      <c r="AJ21" s="44" t="e">
        <v>#DIV/0!</v>
      </c>
      <c r="AK21" s="40"/>
      <c r="AL21" s="40"/>
      <c r="AM21" s="40"/>
      <c r="AN21" s="40"/>
      <c r="AO21" s="40"/>
      <c r="AP21" s="49"/>
      <c r="AQ21" s="41"/>
      <c r="AR21" s="41">
        <v>10</v>
      </c>
      <c r="AS21" s="34">
        <v>5822621.5800000001</v>
      </c>
      <c r="AT21" s="43"/>
      <c r="AU21" s="44">
        <v>0</v>
      </c>
      <c r="AV21" s="46">
        <v>0</v>
      </c>
      <c r="AW21" s="46">
        <v>0</v>
      </c>
      <c r="AX21" s="43"/>
    </row>
    <row r="22" spans="1:51" ht="15.75" customHeight="1" x14ac:dyDescent="0.25">
      <c r="A22" s="61" t="s">
        <v>1523</v>
      </c>
      <c r="B22" s="62">
        <v>45317</v>
      </c>
      <c r="C22" s="43">
        <v>1688</v>
      </c>
      <c r="D22" s="39"/>
      <c r="E22" s="43"/>
      <c r="F22" s="40"/>
      <c r="G22" s="41"/>
      <c r="H22" s="43"/>
      <c r="I22" s="43" t="s">
        <v>1430</v>
      </c>
      <c r="J22" s="63">
        <v>14520564.800000001</v>
      </c>
      <c r="K22" s="44">
        <v>0</v>
      </c>
      <c r="L22" s="55">
        <v>0</v>
      </c>
      <c r="M22" s="55">
        <v>0</v>
      </c>
      <c r="N22" s="44">
        <v>0</v>
      </c>
      <c r="O22" s="34">
        <v>0</v>
      </c>
      <c r="P22" s="34">
        <v>0</v>
      </c>
      <c r="Q22" s="43"/>
      <c r="R22" s="43"/>
      <c r="S22" s="43"/>
      <c r="T22" s="43"/>
      <c r="U22" s="48"/>
      <c r="V22" s="41"/>
      <c r="W22" s="41"/>
      <c r="X22" s="50"/>
      <c r="Y22" s="34" t="e">
        <v>#DIV/0!</v>
      </c>
      <c r="Z22" s="44" t="e">
        <v>#DIV/0!</v>
      </c>
      <c r="AA22" s="44">
        <v>0</v>
      </c>
      <c r="AB22" s="44">
        <v>0</v>
      </c>
      <c r="AC22" s="44">
        <v>0</v>
      </c>
      <c r="AD22" s="44">
        <v>0</v>
      </c>
      <c r="AE22" s="44"/>
      <c r="AF22" s="44" t="e">
        <v>#DIV/0!</v>
      </c>
      <c r="AG22" s="44"/>
      <c r="AH22" s="44" t="e">
        <v>#DIV/0!</v>
      </c>
      <c r="AI22" s="44" t="e">
        <v>#DIV/0!</v>
      </c>
      <c r="AJ22" s="44" t="e">
        <v>#DIV/0!</v>
      </c>
      <c r="AK22" s="40"/>
      <c r="AL22" s="40"/>
      <c r="AM22" s="40"/>
      <c r="AN22" s="40"/>
      <c r="AO22" s="40"/>
      <c r="AP22" s="49"/>
      <c r="AQ22" s="41"/>
      <c r="AR22" s="41">
        <v>10</v>
      </c>
      <c r="AS22" s="34">
        <v>1452056.48</v>
      </c>
      <c r="AT22" s="43"/>
      <c r="AU22" s="44">
        <v>0</v>
      </c>
      <c r="AV22" s="46">
        <v>0</v>
      </c>
      <c r="AW22" s="46">
        <v>0</v>
      </c>
      <c r="AX22" s="43"/>
    </row>
    <row r="23" spans="1:51" ht="15.75" customHeight="1" x14ac:dyDescent="0.25">
      <c r="A23" s="61" t="s">
        <v>1524</v>
      </c>
      <c r="B23" s="62">
        <v>45320</v>
      </c>
      <c r="C23" s="43">
        <v>1688</v>
      </c>
      <c r="D23" s="39"/>
      <c r="E23" s="43"/>
      <c r="F23" s="40"/>
      <c r="G23" s="41"/>
      <c r="H23" s="43"/>
      <c r="I23" s="43" t="s">
        <v>1525</v>
      </c>
      <c r="J23" s="63">
        <v>15481314</v>
      </c>
      <c r="K23" s="44">
        <v>0</v>
      </c>
      <c r="L23" s="55">
        <v>0</v>
      </c>
      <c r="M23" s="55">
        <v>0</v>
      </c>
      <c r="N23" s="44">
        <v>0</v>
      </c>
      <c r="O23" s="34">
        <v>0</v>
      </c>
      <c r="P23" s="34">
        <v>0</v>
      </c>
      <c r="Q23" s="43"/>
      <c r="R23" s="43"/>
      <c r="S23" s="43"/>
      <c r="T23" s="43"/>
      <c r="U23" s="48"/>
      <c r="V23" s="41"/>
      <c r="W23" s="41"/>
      <c r="X23" s="50"/>
      <c r="Y23" s="34" t="e">
        <v>#DIV/0!</v>
      </c>
      <c r="Z23" s="44" t="e">
        <v>#DIV/0!</v>
      </c>
      <c r="AA23" s="44">
        <v>0</v>
      </c>
      <c r="AB23" s="44">
        <v>0</v>
      </c>
      <c r="AC23" s="44">
        <v>0</v>
      </c>
      <c r="AD23" s="44">
        <v>0</v>
      </c>
      <c r="AE23" s="44"/>
      <c r="AF23" s="44" t="e">
        <v>#DIV/0!</v>
      </c>
      <c r="AG23" s="44"/>
      <c r="AH23" s="44" t="e">
        <v>#DIV/0!</v>
      </c>
      <c r="AI23" s="44" t="e">
        <v>#DIV/0!</v>
      </c>
      <c r="AJ23" s="44" t="e">
        <v>#DIV/0!</v>
      </c>
      <c r="AK23" s="40"/>
      <c r="AL23" s="40"/>
      <c r="AM23" s="40"/>
      <c r="AN23" s="40"/>
      <c r="AO23" s="40"/>
      <c r="AP23" s="49"/>
      <c r="AQ23" s="41"/>
      <c r="AR23" s="41">
        <v>10</v>
      </c>
      <c r="AS23" s="34">
        <v>1548131.4</v>
      </c>
      <c r="AT23" s="43"/>
      <c r="AU23" s="44">
        <v>0</v>
      </c>
      <c r="AV23" s="46">
        <v>0</v>
      </c>
      <c r="AW23" s="46">
        <v>0</v>
      </c>
      <c r="AX23" s="43"/>
    </row>
    <row r="24" spans="1:51" ht="15.75" customHeight="1" x14ac:dyDescent="0.25">
      <c r="A24" s="61" t="s">
        <v>1528</v>
      </c>
      <c r="B24" s="62">
        <v>45320</v>
      </c>
      <c r="C24" s="43">
        <v>1688</v>
      </c>
      <c r="D24" s="39"/>
      <c r="E24" s="43"/>
      <c r="F24" s="40"/>
      <c r="G24" s="41"/>
      <c r="H24" s="43"/>
      <c r="I24" s="43" t="s">
        <v>1415</v>
      </c>
      <c r="J24" s="63">
        <v>14220438.699999999</v>
      </c>
      <c r="K24" s="44">
        <v>0</v>
      </c>
      <c r="L24" s="55">
        <v>0</v>
      </c>
      <c r="M24" s="55">
        <v>0</v>
      </c>
      <c r="N24" s="44">
        <v>0</v>
      </c>
      <c r="O24" s="34">
        <v>0</v>
      </c>
      <c r="P24" s="34">
        <v>0</v>
      </c>
      <c r="Q24" s="43"/>
      <c r="R24" s="43"/>
      <c r="S24" s="43"/>
      <c r="T24" s="43"/>
      <c r="U24" s="48"/>
      <c r="V24" s="41"/>
      <c r="W24" s="41"/>
      <c r="X24" s="50"/>
      <c r="Y24" s="34" t="e">
        <v>#DIV/0!</v>
      </c>
      <c r="Z24" s="44" t="e">
        <v>#DIV/0!</v>
      </c>
      <c r="AA24" s="44">
        <v>0</v>
      </c>
      <c r="AB24" s="44">
        <v>0</v>
      </c>
      <c r="AC24" s="44">
        <v>0</v>
      </c>
      <c r="AD24" s="44">
        <v>0</v>
      </c>
      <c r="AE24" s="44"/>
      <c r="AF24" s="44" t="e">
        <v>#DIV/0!</v>
      </c>
      <c r="AG24" s="44"/>
      <c r="AH24" s="44" t="e">
        <v>#DIV/0!</v>
      </c>
      <c r="AI24" s="44" t="e">
        <v>#DIV/0!</v>
      </c>
      <c r="AJ24" s="44" t="e">
        <v>#DIV/0!</v>
      </c>
      <c r="AK24" s="40"/>
      <c r="AL24" s="40"/>
      <c r="AM24" s="40"/>
      <c r="AN24" s="40"/>
      <c r="AO24" s="40"/>
      <c r="AP24" s="49"/>
      <c r="AQ24" s="41"/>
      <c r="AR24" s="41">
        <v>10</v>
      </c>
      <c r="AS24" s="34">
        <v>1422043.87</v>
      </c>
      <c r="AT24" s="43"/>
      <c r="AU24" s="44">
        <v>0</v>
      </c>
      <c r="AV24" s="46">
        <v>0</v>
      </c>
      <c r="AW24" s="46">
        <v>0</v>
      </c>
      <c r="AX24" s="43"/>
    </row>
    <row r="25" spans="1:51" ht="15.75" customHeight="1" x14ac:dyDescent="0.25">
      <c r="A25" s="61" t="s">
        <v>1533</v>
      </c>
      <c r="B25" s="62">
        <v>45320</v>
      </c>
      <c r="C25" s="43">
        <v>1688</v>
      </c>
      <c r="D25" s="39"/>
      <c r="E25" s="43"/>
      <c r="F25" s="40"/>
      <c r="G25" s="41"/>
      <c r="H25" s="43"/>
      <c r="I25" s="43" t="s">
        <v>1418</v>
      </c>
      <c r="J25" s="63">
        <v>5451924.5</v>
      </c>
      <c r="K25" s="44">
        <v>0</v>
      </c>
      <c r="L25" s="55">
        <v>0</v>
      </c>
      <c r="M25" s="55">
        <v>0</v>
      </c>
      <c r="N25" s="44">
        <v>0</v>
      </c>
      <c r="O25" s="34">
        <v>0</v>
      </c>
      <c r="P25" s="34">
        <v>0</v>
      </c>
      <c r="Q25" s="43"/>
      <c r="R25" s="43"/>
      <c r="S25" s="43"/>
      <c r="T25" s="43"/>
      <c r="U25" s="48"/>
      <c r="V25" s="41"/>
      <c r="W25" s="41"/>
      <c r="X25" s="50"/>
      <c r="Y25" s="34" t="e">
        <v>#DIV/0!</v>
      </c>
      <c r="Z25" s="44" t="e">
        <v>#DIV/0!</v>
      </c>
      <c r="AA25" s="44">
        <v>0</v>
      </c>
      <c r="AB25" s="44">
        <v>0</v>
      </c>
      <c r="AC25" s="44">
        <v>0</v>
      </c>
      <c r="AD25" s="44">
        <v>0</v>
      </c>
      <c r="AE25" s="44"/>
      <c r="AF25" s="44" t="e">
        <v>#DIV/0!</v>
      </c>
      <c r="AG25" s="44"/>
      <c r="AH25" s="44" t="e">
        <v>#DIV/0!</v>
      </c>
      <c r="AI25" s="44" t="e">
        <v>#DIV/0!</v>
      </c>
      <c r="AJ25" s="44" t="e">
        <v>#DIV/0!</v>
      </c>
      <c r="AK25" s="40"/>
      <c r="AL25" s="40"/>
      <c r="AM25" s="40"/>
      <c r="AN25" s="40"/>
      <c r="AO25" s="40"/>
      <c r="AP25" s="49"/>
      <c r="AQ25" s="41"/>
      <c r="AR25" s="41">
        <v>10</v>
      </c>
      <c r="AS25" s="34">
        <v>545192.44999999995</v>
      </c>
      <c r="AT25" s="43"/>
      <c r="AU25" s="44">
        <v>0</v>
      </c>
      <c r="AV25" s="46">
        <v>0</v>
      </c>
      <c r="AW25" s="46">
        <v>0</v>
      </c>
      <c r="AX25" s="43"/>
    </row>
    <row r="26" spans="1:51" ht="15.75" customHeight="1" x14ac:dyDescent="0.25">
      <c r="A26" s="61" t="s">
        <v>1534</v>
      </c>
      <c r="B26" s="62">
        <v>45320</v>
      </c>
      <c r="C26" s="43">
        <v>1688</v>
      </c>
      <c r="D26" s="39"/>
      <c r="E26" s="43"/>
      <c r="F26" s="40"/>
      <c r="G26" s="41"/>
      <c r="H26" s="43"/>
      <c r="I26" s="43" t="s">
        <v>1535</v>
      </c>
      <c r="J26" s="63">
        <v>23115840</v>
      </c>
      <c r="K26" s="44">
        <v>0</v>
      </c>
      <c r="L26" s="55">
        <v>0</v>
      </c>
      <c r="M26" s="55">
        <v>0</v>
      </c>
      <c r="N26" s="44">
        <v>0</v>
      </c>
      <c r="O26" s="34">
        <v>0</v>
      </c>
      <c r="P26" s="34">
        <v>0</v>
      </c>
      <c r="Q26" s="43"/>
      <c r="R26" s="43"/>
      <c r="S26" s="43"/>
      <c r="T26" s="43"/>
      <c r="U26" s="48"/>
      <c r="V26" s="41"/>
      <c r="W26" s="41"/>
      <c r="X26" s="50"/>
      <c r="Y26" s="34" t="e">
        <v>#DIV/0!</v>
      </c>
      <c r="Z26" s="44" t="e">
        <v>#DIV/0!</v>
      </c>
      <c r="AA26" s="44">
        <v>0</v>
      </c>
      <c r="AB26" s="44">
        <v>0</v>
      </c>
      <c r="AC26" s="44">
        <v>0</v>
      </c>
      <c r="AD26" s="44">
        <v>0</v>
      </c>
      <c r="AE26" s="44"/>
      <c r="AF26" s="44" t="e">
        <v>#DIV/0!</v>
      </c>
      <c r="AG26" s="44"/>
      <c r="AH26" s="44" t="e">
        <v>#DIV/0!</v>
      </c>
      <c r="AI26" s="44" t="e">
        <v>#DIV/0!</v>
      </c>
      <c r="AJ26" s="44" t="e">
        <v>#DIV/0!</v>
      </c>
      <c r="AK26" s="40"/>
      <c r="AL26" s="40"/>
      <c r="AM26" s="40"/>
      <c r="AN26" s="40"/>
      <c r="AO26" s="40"/>
      <c r="AP26" s="49"/>
      <c r="AQ26" s="41"/>
      <c r="AR26" s="41">
        <v>10</v>
      </c>
      <c r="AS26" s="34">
        <v>2311584</v>
      </c>
      <c r="AT26" s="43"/>
      <c r="AU26" s="44">
        <v>0</v>
      </c>
      <c r="AV26" s="46">
        <v>0</v>
      </c>
      <c r="AW26" s="46">
        <v>0</v>
      </c>
      <c r="AX26" s="43"/>
    </row>
    <row r="27" spans="1:51" ht="15.75" customHeight="1" x14ac:dyDescent="0.25">
      <c r="A27" s="61" t="s">
        <v>1538</v>
      </c>
      <c r="B27" s="62">
        <v>45320</v>
      </c>
      <c r="C27" s="43">
        <v>1688</v>
      </c>
      <c r="D27" s="39"/>
      <c r="E27" s="43"/>
      <c r="F27" s="40"/>
      <c r="G27" s="41"/>
      <c r="H27" s="43"/>
      <c r="I27" s="43" t="s">
        <v>1433</v>
      </c>
      <c r="J27" s="63">
        <v>156002068.31999999</v>
      </c>
      <c r="K27" s="44">
        <v>0</v>
      </c>
      <c r="L27" s="55">
        <v>0</v>
      </c>
      <c r="M27" s="55">
        <v>0</v>
      </c>
      <c r="N27" s="44">
        <v>0</v>
      </c>
      <c r="O27" s="34">
        <v>0</v>
      </c>
      <c r="P27" s="34">
        <v>0</v>
      </c>
      <c r="Q27" s="43"/>
      <c r="R27" s="43"/>
      <c r="S27" s="43"/>
      <c r="T27" s="43"/>
      <c r="U27" s="48"/>
      <c r="V27" s="41"/>
      <c r="W27" s="41"/>
      <c r="X27" s="50"/>
      <c r="Y27" s="34" t="e">
        <v>#DIV/0!</v>
      </c>
      <c r="Z27" s="44" t="e">
        <v>#DIV/0!</v>
      </c>
      <c r="AA27" s="44">
        <v>0</v>
      </c>
      <c r="AB27" s="44">
        <v>0</v>
      </c>
      <c r="AC27" s="44">
        <v>0</v>
      </c>
      <c r="AD27" s="44">
        <v>0</v>
      </c>
      <c r="AE27" s="44"/>
      <c r="AF27" s="44" t="e">
        <v>#DIV/0!</v>
      </c>
      <c r="AG27" s="44"/>
      <c r="AH27" s="44" t="e">
        <v>#DIV/0!</v>
      </c>
      <c r="AI27" s="44" t="e">
        <v>#DIV/0!</v>
      </c>
      <c r="AJ27" s="44" t="e">
        <v>#DIV/0!</v>
      </c>
      <c r="AK27" s="40"/>
      <c r="AL27" s="40"/>
      <c r="AM27" s="40"/>
      <c r="AN27" s="40"/>
      <c r="AO27" s="40"/>
      <c r="AP27" s="49"/>
      <c r="AQ27" s="41"/>
      <c r="AR27" s="41">
        <v>10</v>
      </c>
      <c r="AS27" s="34">
        <v>15600206.831999999</v>
      </c>
      <c r="AT27" s="43"/>
      <c r="AU27" s="44">
        <v>0</v>
      </c>
      <c r="AV27" s="46">
        <v>0</v>
      </c>
      <c r="AW27" s="46">
        <v>0</v>
      </c>
      <c r="AX27" s="43"/>
    </row>
    <row r="28" spans="1:51" ht="15.75" customHeight="1" x14ac:dyDescent="0.25">
      <c r="A28" s="47"/>
      <c r="B28" s="40"/>
      <c r="C28" s="41"/>
      <c r="D28" s="39"/>
      <c r="E28" s="43"/>
      <c r="F28" s="40"/>
      <c r="G28" s="41"/>
      <c r="H28" s="43"/>
      <c r="I28" s="43"/>
      <c r="J28" s="44">
        <v>0</v>
      </c>
      <c r="K28" s="44">
        <v>0</v>
      </c>
      <c r="L28" s="55">
        <v>0</v>
      </c>
      <c r="M28" s="55">
        <v>0</v>
      </c>
      <c r="N28" s="44">
        <v>0</v>
      </c>
      <c r="O28" s="34">
        <f t="shared" ref="O22:P37" si="0">N28</f>
        <v>0</v>
      </c>
      <c r="P28" s="34">
        <f t="shared" si="0"/>
        <v>0</v>
      </c>
      <c r="Q28" s="43"/>
      <c r="R28" s="43"/>
      <c r="S28" s="43"/>
      <c r="T28" s="43"/>
      <c r="U28" s="48"/>
      <c r="V28" s="41"/>
      <c r="W28" s="41"/>
      <c r="X28" s="50"/>
      <c r="Y28" s="34" t="e">
        <f>P28/AA28</f>
        <v>#DIV/0!</v>
      </c>
      <c r="Z28" s="44" t="e">
        <f t="shared" ref="Z3:Z66" si="1">Y28*X28</f>
        <v>#DIV/0!</v>
      </c>
      <c r="AA28" s="44">
        <f t="shared" ref="AA3:AA66" si="2">AB28+AC28+AD28</f>
        <v>0</v>
      </c>
      <c r="AB28" s="44">
        <v>0</v>
      </c>
      <c r="AC28" s="44">
        <v>0</v>
      </c>
      <c r="AD28" s="44">
        <v>0</v>
      </c>
      <c r="AE28" s="44"/>
      <c r="AF28" s="44" t="e">
        <f t="shared" ref="AF3:AF66" si="3">Y28*AE28</f>
        <v>#DIV/0!</v>
      </c>
      <c r="AG28" s="44"/>
      <c r="AH28" s="44" t="e">
        <f t="shared" ref="AH3:AH66" si="4">Y28*AG28</f>
        <v>#DIV/0!</v>
      </c>
      <c r="AI28" s="44" t="e">
        <f t="shared" ref="AI3:AI66" si="5">AA28/X28</f>
        <v>#DIV/0!</v>
      </c>
      <c r="AJ28" s="44" t="e">
        <f t="shared" ref="AJ3:AJ66" si="6">_xlfn.CEILING.MATH(AI28)</f>
        <v>#DIV/0!</v>
      </c>
      <c r="AK28" s="43"/>
      <c r="AL28" s="40"/>
      <c r="AM28" s="40"/>
      <c r="AN28" s="40"/>
      <c r="AO28" s="40"/>
      <c r="AP28" s="40"/>
      <c r="AQ28" s="49"/>
      <c r="AR28" s="41"/>
      <c r="AS28" s="41">
        <v>10</v>
      </c>
      <c r="AT28" s="34">
        <f>(J28*10)/100</f>
        <v>0</v>
      </c>
      <c r="AU28" s="43"/>
      <c r="AV28" s="44">
        <v>0</v>
      </c>
      <c r="AW28" s="46">
        <f t="shared" ref="AW3:AW66" si="7">AX28-AV28</f>
        <v>0</v>
      </c>
      <c r="AX28" s="46">
        <f>O28</f>
        <v>0</v>
      </c>
      <c r="AY28" s="43"/>
    </row>
    <row r="29" spans="1:51" ht="15.75" customHeight="1" x14ac:dyDescent="0.25">
      <c r="A29" s="47"/>
      <c r="B29" s="40"/>
      <c r="C29" s="41"/>
      <c r="D29" s="39"/>
      <c r="E29" s="43"/>
      <c r="F29" s="40"/>
      <c r="G29" s="41"/>
      <c r="H29" s="43"/>
      <c r="I29" s="43"/>
      <c r="J29" s="44">
        <v>0</v>
      </c>
      <c r="K29" s="44">
        <v>0</v>
      </c>
      <c r="L29" s="55">
        <v>0</v>
      </c>
      <c r="M29" s="55">
        <v>0</v>
      </c>
      <c r="N29" s="44">
        <v>0</v>
      </c>
      <c r="O29" s="34">
        <f t="shared" si="0"/>
        <v>0</v>
      </c>
      <c r="P29" s="34">
        <f t="shared" si="0"/>
        <v>0</v>
      </c>
      <c r="Q29" s="43"/>
      <c r="R29" s="43"/>
      <c r="S29" s="43"/>
      <c r="T29" s="43"/>
      <c r="U29" s="48"/>
      <c r="V29" s="41"/>
      <c r="W29" s="41"/>
      <c r="X29" s="50"/>
      <c r="Y29" s="34" t="e">
        <f>P29/AA29</f>
        <v>#DIV/0!</v>
      </c>
      <c r="Z29" s="44" t="e">
        <f t="shared" si="1"/>
        <v>#DIV/0!</v>
      </c>
      <c r="AA29" s="44">
        <f t="shared" si="2"/>
        <v>0</v>
      </c>
      <c r="AB29" s="44">
        <v>0</v>
      </c>
      <c r="AC29" s="44">
        <v>0</v>
      </c>
      <c r="AD29" s="44">
        <v>0</v>
      </c>
      <c r="AE29" s="44"/>
      <c r="AF29" s="44" t="e">
        <f t="shared" si="3"/>
        <v>#DIV/0!</v>
      </c>
      <c r="AG29" s="44"/>
      <c r="AH29" s="44" t="e">
        <f t="shared" si="4"/>
        <v>#DIV/0!</v>
      </c>
      <c r="AI29" s="44" t="e">
        <f t="shared" si="5"/>
        <v>#DIV/0!</v>
      </c>
      <c r="AJ29" s="44" t="e">
        <f t="shared" si="6"/>
        <v>#DIV/0!</v>
      </c>
      <c r="AK29" s="43"/>
      <c r="AL29" s="40"/>
      <c r="AM29" s="40"/>
      <c r="AN29" s="40"/>
      <c r="AO29" s="40"/>
      <c r="AP29" s="40"/>
      <c r="AQ29" s="49"/>
      <c r="AR29" s="41"/>
      <c r="AS29" s="41">
        <v>10</v>
      </c>
      <c r="AT29" s="34">
        <f>(J29*10)/100</f>
        <v>0</v>
      </c>
      <c r="AU29" s="43"/>
      <c r="AV29" s="44">
        <v>0</v>
      </c>
      <c r="AW29" s="46">
        <f t="shared" si="7"/>
        <v>0</v>
      </c>
      <c r="AX29" s="46">
        <f>O29</f>
        <v>0</v>
      </c>
      <c r="AY29" s="43"/>
    </row>
    <row r="30" spans="1:51" ht="15.75" customHeight="1" x14ac:dyDescent="0.25">
      <c r="A30" s="47"/>
      <c r="B30" s="40"/>
      <c r="C30" s="41"/>
      <c r="D30" s="39"/>
      <c r="E30" s="43"/>
      <c r="F30" s="40"/>
      <c r="G30" s="41"/>
      <c r="H30" s="43"/>
      <c r="I30" s="43"/>
      <c r="J30" s="44">
        <v>0</v>
      </c>
      <c r="K30" s="44">
        <v>0</v>
      </c>
      <c r="L30" s="55">
        <v>0</v>
      </c>
      <c r="M30" s="55">
        <v>0</v>
      </c>
      <c r="N30" s="44">
        <v>0</v>
      </c>
      <c r="O30" s="34">
        <f t="shared" si="0"/>
        <v>0</v>
      </c>
      <c r="P30" s="34">
        <f t="shared" si="0"/>
        <v>0</v>
      </c>
      <c r="Q30" s="43"/>
      <c r="R30" s="43"/>
      <c r="S30" s="43"/>
      <c r="T30" s="43"/>
      <c r="U30" s="48"/>
      <c r="V30" s="41"/>
      <c r="W30" s="41"/>
      <c r="X30" s="50"/>
      <c r="Y30" s="34" t="e">
        <f>P30/AA30</f>
        <v>#DIV/0!</v>
      </c>
      <c r="Z30" s="44" t="e">
        <f t="shared" si="1"/>
        <v>#DIV/0!</v>
      </c>
      <c r="AA30" s="44">
        <f t="shared" si="2"/>
        <v>0</v>
      </c>
      <c r="AB30" s="44">
        <v>0</v>
      </c>
      <c r="AC30" s="44">
        <v>0</v>
      </c>
      <c r="AD30" s="44">
        <v>0</v>
      </c>
      <c r="AE30" s="44"/>
      <c r="AF30" s="44" t="e">
        <f t="shared" si="3"/>
        <v>#DIV/0!</v>
      </c>
      <c r="AG30" s="44"/>
      <c r="AH30" s="44" t="e">
        <f t="shared" si="4"/>
        <v>#DIV/0!</v>
      </c>
      <c r="AI30" s="44" t="e">
        <f t="shared" si="5"/>
        <v>#DIV/0!</v>
      </c>
      <c r="AJ30" s="44" t="e">
        <f t="shared" si="6"/>
        <v>#DIV/0!</v>
      </c>
      <c r="AK30" s="43"/>
      <c r="AL30" s="40"/>
      <c r="AM30" s="40"/>
      <c r="AN30" s="40"/>
      <c r="AO30" s="40"/>
      <c r="AP30" s="40"/>
      <c r="AQ30" s="49"/>
      <c r="AR30" s="41"/>
      <c r="AS30" s="41">
        <v>10</v>
      </c>
      <c r="AT30" s="34">
        <f>(J30*10)/100</f>
        <v>0</v>
      </c>
      <c r="AU30" s="43"/>
      <c r="AV30" s="44">
        <v>0</v>
      </c>
      <c r="AW30" s="46">
        <f t="shared" si="7"/>
        <v>0</v>
      </c>
      <c r="AX30" s="46">
        <f>O30</f>
        <v>0</v>
      </c>
      <c r="AY30" s="43"/>
    </row>
    <row r="31" spans="1:51" ht="15.75" customHeight="1" x14ac:dyDescent="0.25">
      <c r="A31" s="47"/>
      <c r="B31" s="40"/>
      <c r="C31" s="41"/>
      <c r="D31" s="39"/>
      <c r="E31" s="43"/>
      <c r="F31" s="40"/>
      <c r="G31" s="41"/>
      <c r="H31" s="43"/>
      <c r="I31" s="43"/>
      <c r="J31" s="44">
        <v>0</v>
      </c>
      <c r="K31" s="44">
        <v>0</v>
      </c>
      <c r="L31" s="55">
        <v>0</v>
      </c>
      <c r="M31" s="55">
        <v>0</v>
      </c>
      <c r="N31" s="44">
        <v>0</v>
      </c>
      <c r="O31" s="34">
        <f t="shared" si="0"/>
        <v>0</v>
      </c>
      <c r="P31" s="34">
        <f t="shared" si="0"/>
        <v>0</v>
      </c>
      <c r="Q31" s="43"/>
      <c r="R31" s="43"/>
      <c r="S31" s="43"/>
      <c r="T31" s="43"/>
      <c r="U31" s="48"/>
      <c r="V31" s="41"/>
      <c r="W31" s="41"/>
      <c r="X31" s="50"/>
      <c r="Y31" s="34" t="e">
        <f>P31/AA31</f>
        <v>#DIV/0!</v>
      </c>
      <c r="Z31" s="44" t="e">
        <f t="shared" si="1"/>
        <v>#DIV/0!</v>
      </c>
      <c r="AA31" s="44">
        <f t="shared" si="2"/>
        <v>0</v>
      </c>
      <c r="AB31" s="44">
        <v>0</v>
      </c>
      <c r="AC31" s="44">
        <v>0</v>
      </c>
      <c r="AD31" s="44">
        <v>0</v>
      </c>
      <c r="AE31" s="44"/>
      <c r="AF31" s="44" t="e">
        <f t="shared" si="3"/>
        <v>#DIV/0!</v>
      </c>
      <c r="AG31" s="44"/>
      <c r="AH31" s="44" t="e">
        <f t="shared" si="4"/>
        <v>#DIV/0!</v>
      </c>
      <c r="AI31" s="44" t="e">
        <f t="shared" si="5"/>
        <v>#DIV/0!</v>
      </c>
      <c r="AJ31" s="44" t="e">
        <f t="shared" si="6"/>
        <v>#DIV/0!</v>
      </c>
      <c r="AK31" s="43"/>
      <c r="AL31" s="40"/>
      <c r="AM31" s="40"/>
      <c r="AN31" s="40"/>
      <c r="AO31" s="40"/>
      <c r="AP31" s="40"/>
      <c r="AQ31" s="49"/>
      <c r="AR31" s="41"/>
      <c r="AS31" s="41">
        <v>10</v>
      </c>
      <c r="AT31" s="34">
        <f>(J31*10)/100</f>
        <v>0</v>
      </c>
      <c r="AU31" s="43"/>
      <c r="AV31" s="44">
        <v>0</v>
      </c>
      <c r="AW31" s="46">
        <f t="shared" si="7"/>
        <v>0</v>
      </c>
      <c r="AX31" s="46">
        <f>O31</f>
        <v>0</v>
      </c>
      <c r="AY31" s="43"/>
    </row>
    <row r="32" spans="1:51" ht="15.75" customHeight="1" x14ac:dyDescent="0.25">
      <c r="A32" s="47"/>
      <c r="B32" s="40"/>
      <c r="C32" s="41"/>
      <c r="D32" s="39"/>
      <c r="E32" s="43"/>
      <c r="F32" s="40"/>
      <c r="G32" s="41"/>
      <c r="H32" s="43"/>
      <c r="I32" s="43"/>
      <c r="J32" s="44">
        <v>0</v>
      </c>
      <c r="K32" s="44">
        <v>0</v>
      </c>
      <c r="L32" s="55">
        <v>0</v>
      </c>
      <c r="M32" s="55">
        <v>0</v>
      </c>
      <c r="N32" s="44">
        <v>0</v>
      </c>
      <c r="O32" s="34">
        <f t="shared" si="0"/>
        <v>0</v>
      </c>
      <c r="P32" s="34">
        <f t="shared" si="0"/>
        <v>0</v>
      </c>
      <c r="Q32" s="43"/>
      <c r="R32" s="43"/>
      <c r="S32" s="43"/>
      <c r="T32" s="43"/>
      <c r="U32" s="48"/>
      <c r="V32" s="41"/>
      <c r="W32" s="41"/>
      <c r="X32" s="50"/>
      <c r="Y32" s="34" t="e">
        <f>P32/AA32</f>
        <v>#DIV/0!</v>
      </c>
      <c r="Z32" s="44" t="e">
        <f t="shared" si="1"/>
        <v>#DIV/0!</v>
      </c>
      <c r="AA32" s="44">
        <f t="shared" si="2"/>
        <v>0</v>
      </c>
      <c r="AB32" s="44">
        <v>0</v>
      </c>
      <c r="AC32" s="44">
        <v>0</v>
      </c>
      <c r="AD32" s="44">
        <v>0</v>
      </c>
      <c r="AE32" s="44"/>
      <c r="AF32" s="44" t="e">
        <f t="shared" si="3"/>
        <v>#DIV/0!</v>
      </c>
      <c r="AG32" s="44"/>
      <c r="AH32" s="44" t="e">
        <f t="shared" si="4"/>
        <v>#DIV/0!</v>
      </c>
      <c r="AI32" s="44" t="e">
        <f t="shared" si="5"/>
        <v>#DIV/0!</v>
      </c>
      <c r="AJ32" s="44" t="e">
        <f t="shared" si="6"/>
        <v>#DIV/0!</v>
      </c>
      <c r="AK32" s="43"/>
      <c r="AL32" s="40"/>
      <c r="AM32" s="40"/>
      <c r="AN32" s="40"/>
      <c r="AO32" s="40"/>
      <c r="AP32" s="40"/>
      <c r="AQ32" s="49"/>
      <c r="AR32" s="41"/>
      <c r="AS32" s="41">
        <v>10</v>
      </c>
      <c r="AT32" s="34">
        <f>(J32*10)/100</f>
        <v>0</v>
      </c>
      <c r="AU32" s="43"/>
      <c r="AV32" s="44">
        <v>0</v>
      </c>
      <c r="AW32" s="46">
        <f t="shared" si="7"/>
        <v>0</v>
      </c>
      <c r="AX32" s="46">
        <f>O32</f>
        <v>0</v>
      </c>
      <c r="AY32" s="43"/>
    </row>
    <row r="33" spans="1:51" ht="15.75" customHeight="1" x14ac:dyDescent="0.25">
      <c r="A33" s="47"/>
      <c r="B33" s="40"/>
      <c r="C33" s="41"/>
      <c r="D33" s="39"/>
      <c r="E33" s="43"/>
      <c r="F33" s="40"/>
      <c r="G33" s="41"/>
      <c r="H33" s="43"/>
      <c r="I33" s="43"/>
      <c r="J33" s="44">
        <v>0</v>
      </c>
      <c r="K33" s="44">
        <v>0</v>
      </c>
      <c r="L33" s="55">
        <v>0</v>
      </c>
      <c r="M33" s="55">
        <v>0</v>
      </c>
      <c r="N33" s="44">
        <v>0</v>
      </c>
      <c r="O33" s="34">
        <f t="shared" si="0"/>
        <v>0</v>
      </c>
      <c r="P33" s="34">
        <f t="shared" si="0"/>
        <v>0</v>
      </c>
      <c r="Q33" s="43"/>
      <c r="R33" s="43"/>
      <c r="S33" s="43"/>
      <c r="T33" s="43"/>
      <c r="U33" s="48"/>
      <c r="V33" s="41"/>
      <c r="W33" s="41"/>
      <c r="X33" s="50"/>
      <c r="Y33" s="34" t="e">
        <f>P33/AA33</f>
        <v>#DIV/0!</v>
      </c>
      <c r="Z33" s="44" t="e">
        <f t="shared" si="1"/>
        <v>#DIV/0!</v>
      </c>
      <c r="AA33" s="44">
        <f t="shared" si="2"/>
        <v>0</v>
      </c>
      <c r="AB33" s="44">
        <v>0</v>
      </c>
      <c r="AC33" s="44">
        <v>0</v>
      </c>
      <c r="AD33" s="44">
        <v>0</v>
      </c>
      <c r="AE33" s="44"/>
      <c r="AF33" s="44" t="e">
        <f t="shared" si="3"/>
        <v>#DIV/0!</v>
      </c>
      <c r="AG33" s="44"/>
      <c r="AH33" s="44" t="e">
        <f t="shared" si="4"/>
        <v>#DIV/0!</v>
      </c>
      <c r="AI33" s="44" t="e">
        <f t="shared" si="5"/>
        <v>#DIV/0!</v>
      </c>
      <c r="AJ33" s="44" t="e">
        <f t="shared" si="6"/>
        <v>#DIV/0!</v>
      </c>
      <c r="AK33" s="43"/>
      <c r="AL33" s="40"/>
      <c r="AM33" s="40"/>
      <c r="AN33" s="40"/>
      <c r="AO33" s="40"/>
      <c r="AP33" s="40"/>
      <c r="AQ33" s="49"/>
      <c r="AR33" s="41"/>
      <c r="AS33" s="41">
        <v>10</v>
      </c>
      <c r="AT33" s="34">
        <f>(J33*10)/100</f>
        <v>0</v>
      </c>
      <c r="AU33" s="43"/>
      <c r="AV33" s="44">
        <v>0</v>
      </c>
      <c r="AW33" s="46">
        <f t="shared" si="7"/>
        <v>0</v>
      </c>
      <c r="AX33" s="46">
        <f>O33</f>
        <v>0</v>
      </c>
      <c r="AY33" s="43"/>
    </row>
    <row r="34" spans="1:51" ht="15.75" customHeight="1" x14ac:dyDescent="0.25">
      <c r="A34" s="47"/>
      <c r="B34" s="40"/>
      <c r="C34" s="41"/>
      <c r="D34" s="39"/>
      <c r="E34" s="43"/>
      <c r="F34" s="40"/>
      <c r="G34" s="41"/>
      <c r="H34" s="43"/>
      <c r="I34" s="43"/>
      <c r="J34" s="44">
        <v>0</v>
      </c>
      <c r="K34" s="44">
        <v>0</v>
      </c>
      <c r="L34" s="55">
        <v>0</v>
      </c>
      <c r="M34" s="55">
        <v>0</v>
      </c>
      <c r="N34" s="44">
        <v>0</v>
      </c>
      <c r="O34" s="34">
        <f t="shared" si="0"/>
        <v>0</v>
      </c>
      <c r="P34" s="34">
        <f t="shared" si="0"/>
        <v>0</v>
      </c>
      <c r="Q34" s="43"/>
      <c r="R34" s="43"/>
      <c r="S34" s="43"/>
      <c r="T34" s="43"/>
      <c r="U34" s="48"/>
      <c r="V34" s="41"/>
      <c r="W34" s="41"/>
      <c r="X34" s="50"/>
      <c r="Y34" s="34" t="e">
        <f>P34/AA34</f>
        <v>#DIV/0!</v>
      </c>
      <c r="Z34" s="44" t="e">
        <f t="shared" si="1"/>
        <v>#DIV/0!</v>
      </c>
      <c r="AA34" s="44">
        <f t="shared" si="2"/>
        <v>0</v>
      </c>
      <c r="AB34" s="44">
        <v>0</v>
      </c>
      <c r="AC34" s="44">
        <v>0</v>
      </c>
      <c r="AD34" s="44">
        <v>0</v>
      </c>
      <c r="AE34" s="44"/>
      <c r="AF34" s="44" t="e">
        <f t="shared" si="3"/>
        <v>#DIV/0!</v>
      </c>
      <c r="AG34" s="44"/>
      <c r="AH34" s="44" t="e">
        <f t="shared" si="4"/>
        <v>#DIV/0!</v>
      </c>
      <c r="AI34" s="44" t="e">
        <f t="shared" si="5"/>
        <v>#DIV/0!</v>
      </c>
      <c r="AJ34" s="44" t="e">
        <f t="shared" si="6"/>
        <v>#DIV/0!</v>
      </c>
      <c r="AK34" s="43"/>
      <c r="AL34" s="40"/>
      <c r="AM34" s="40"/>
      <c r="AN34" s="40"/>
      <c r="AO34" s="40"/>
      <c r="AP34" s="40"/>
      <c r="AQ34" s="49"/>
      <c r="AR34" s="41"/>
      <c r="AS34" s="41">
        <v>10</v>
      </c>
      <c r="AT34" s="34">
        <f>(J34*10)/100</f>
        <v>0</v>
      </c>
      <c r="AU34" s="43"/>
      <c r="AV34" s="44">
        <v>0</v>
      </c>
      <c r="AW34" s="46">
        <f t="shared" si="7"/>
        <v>0</v>
      </c>
      <c r="AX34" s="46">
        <f>O34</f>
        <v>0</v>
      </c>
      <c r="AY34" s="43"/>
    </row>
    <row r="35" spans="1:51" ht="15.75" customHeight="1" x14ac:dyDescent="0.25">
      <c r="A35" s="47"/>
      <c r="B35" s="40"/>
      <c r="C35" s="41"/>
      <c r="D35" s="39"/>
      <c r="E35" s="43"/>
      <c r="F35" s="40"/>
      <c r="G35" s="41"/>
      <c r="H35" s="43"/>
      <c r="I35" s="43"/>
      <c r="J35" s="44">
        <v>0</v>
      </c>
      <c r="K35" s="44">
        <v>0</v>
      </c>
      <c r="L35" s="55">
        <v>0</v>
      </c>
      <c r="M35" s="55">
        <v>0</v>
      </c>
      <c r="N35" s="44">
        <v>0</v>
      </c>
      <c r="O35" s="34">
        <f t="shared" si="0"/>
        <v>0</v>
      </c>
      <c r="P35" s="34">
        <f t="shared" si="0"/>
        <v>0</v>
      </c>
      <c r="Q35" s="43"/>
      <c r="R35" s="43"/>
      <c r="S35" s="43"/>
      <c r="T35" s="43"/>
      <c r="U35" s="48"/>
      <c r="V35" s="41"/>
      <c r="W35" s="41"/>
      <c r="X35" s="50"/>
      <c r="Y35" s="34" t="e">
        <f>P35/AA35</f>
        <v>#DIV/0!</v>
      </c>
      <c r="Z35" s="44" t="e">
        <f t="shared" si="1"/>
        <v>#DIV/0!</v>
      </c>
      <c r="AA35" s="44">
        <f t="shared" si="2"/>
        <v>0</v>
      </c>
      <c r="AB35" s="44">
        <v>0</v>
      </c>
      <c r="AC35" s="44">
        <v>0</v>
      </c>
      <c r="AD35" s="44">
        <v>0</v>
      </c>
      <c r="AE35" s="44"/>
      <c r="AF35" s="44" t="e">
        <f t="shared" si="3"/>
        <v>#DIV/0!</v>
      </c>
      <c r="AG35" s="44"/>
      <c r="AH35" s="44" t="e">
        <f t="shared" si="4"/>
        <v>#DIV/0!</v>
      </c>
      <c r="AI35" s="44" t="e">
        <f t="shared" si="5"/>
        <v>#DIV/0!</v>
      </c>
      <c r="AJ35" s="44" t="e">
        <f t="shared" si="6"/>
        <v>#DIV/0!</v>
      </c>
      <c r="AK35" s="43"/>
      <c r="AL35" s="40"/>
      <c r="AM35" s="40"/>
      <c r="AN35" s="40"/>
      <c r="AO35" s="40"/>
      <c r="AP35" s="40"/>
      <c r="AQ35" s="49"/>
      <c r="AR35" s="41"/>
      <c r="AS35" s="41">
        <v>10</v>
      </c>
      <c r="AT35" s="34">
        <f>(J35*10)/100</f>
        <v>0</v>
      </c>
      <c r="AU35" s="43"/>
      <c r="AV35" s="44">
        <v>0</v>
      </c>
      <c r="AW35" s="46">
        <f t="shared" si="7"/>
        <v>0</v>
      </c>
      <c r="AX35" s="46">
        <f>O35</f>
        <v>0</v>
      </c>
      <c r="AY35" s="43"/>
    </row>
    <row r="36" spans="1:51" ht="15.75" customHeight="1" x14ac:dyDescent="0.25">
      <c r="A36" s="47"/>
      <c r="B36" s="40"/>
      <c r="C36" s="41"/>
      <c r="D36" s="39"/>
      <c r="E36" s="43"/>
      <c r="F36" s="40"/>
      <c r="G36" s="41"/>
      <c r="H36" s="43"/>
      <c r="I36" s="43"/>
      <c r="J36" s="44">
        <v>0</v>
      </c>
      <c r="K36" s="44">
        <v>0</v>
      </c>
      <c r="L36" s="55">
        <v>0</v>
      </c>
      <c r="M36" s="55">
        <v>0</v>
      </c>
      <c r="N36" s="44">
        <v>0</v>
      </c>
      <c r="O36" s="34">
        <f t="shared" si="0"/>
        <v>0</v>
      </c>
      <c r="P36" s="34">
        <f t="shared" si="0"/>
        <v>0</v>
      </c>
      <c r="Q36" s="43"/>
      <c r="R36" s="43"/>
      <c r="S36" s="43"/>
      <c r="T36" s="43"/>
      <c r="U36" s="48"/>
      <c r="V36" s="41"/>
      <c r="W36" s="41"/>
      <c r="X36" s="50"/>
      <c r="Y36" s="34" t="e">
        <f>P36/AA36</f>
        <v>#DIV/0!</v>
      </c>
      <c r="Z36" s="44" t="e">
        <f t="shared" si="1"/>
        <v>#DIV/0!</v>
      </c>
      <c r="AA36" s="44">
        <f t="shared" si="2"/>
        <v>0</v>
      </c>
      <c r="AB36" s="44">
        <v>0</v>
      </c>
      <c r="AC36" s="44">
        <v>0</v>
      </c>
      <c r="AD36" s="44">
        <v>0</v>
      </c>
      <c r="AE36" s="44"/>
      <c r="AF36" s="44" t="e">
        <f t="shared" si="3"/>
        <v>#DIV/0!</v>
      </c>
      <c r="AG36" s="44"/>
      <c r="AH36" s="44" t="e">
        <f t="shared" si="4"/>
        <v>#DIV/0!</v>
      </c>
      <c r="AI36" s="44" t="e">
        <f t="shared" si="5"/>
        <v>#DIV/0!</v>
      </c>
      <c r="AJ36" s="44" t="e">
        <f t="shared" si="6"/>
        <v>#DIV/0!</v>
      </c>
      <c r="AK36" s="43"/>
      <c r="AL36" s="40"/>
      <c r="AM36" s="40"/>
      <c r="AN36" s="40"/>
      <c r="AO36" s="40"/>
      <c r="AP36" s="40"/>
      <c r="AQ36" s="49"/>
      <c r="AR36" s="41"/>
      <c r="AS36" s="41">
        <v>10</v>
      </c>
      <c r="AT36" s="34">
        <f>(J36*10)/100</f>
        <v>0</v>
      </c>
      <c r="AU36" s="43"/>
      <c r="AV36" s="44">
        <v>0</v>
      </c>
      <c r="AW36" s="46">
        <f t="shared" si="7"/>
        <v>0</v>
      </c>
      <c r="AX36" s="46">
        <f>O36</f>
        <v>0</v>
      </c>
      <c r="AY36" s="43"/>
    </row>
    <row r="37" spans="1:51" ht="15.75" customHeight="1" x14ac:dyDescent="0.25">
      <c r="A37" s="47"/>
      <c r="B37" s="40"/>
      <c r="C37" s="41"/>
      <c r="D37" s="39"/>
      <c r="E37" s="43"/>
      <c r="F37" s="40"/>
      <c r="G37" s="41"/>
      <c r="H37" s="43"/>
      <c r="I37" s="43"/>
      <c r="J37" s="44">
        <v>0</v>
      </c>
      <c r="K37" s="44">
        <v>0</v>
      </c>
      <c r="L37" s="55">
        <v>0</v>
      </c>
      <c r="M37" s="55">
        <v>0</v>
      </c>
      <c r="N37" s="44">
        <v>0</v>
      </c>
      <c r="O37" s="34">
        <f t="shared" si="0"/>
        <v>0</v>
      </c>
      <c r="P37" s="34">
        <f t="shared" si="0"/>
        <v>0</v>
      </c>
      <c r="Q37" s="43"/>
      <c r="R37" s="43"/>
      <c r="S37" s="43"/>
      <c r="T37" s="43"/>
      <c r="U37" s="48"/>
      <c r="V37" s="41"/>
      <c r="W37" s="41"/>
      <c r="X37" s="50"/>
      <c r="Y37" s="34" t="e">
        <f>P37/AA37</f>
        <v>#DIV/0!</v>
      </c>
      <c r="Z37" s="44" t="e">
        <f t="shared" si="1"/>
        <v>#DIV/0!</v>
      </c>
      <c r="AA37" s="44">
        <f t="shared" si="2"/>
        <v>0</v>
      </c>
      <c r="AB37" s="44">
        <v>0</v>
      </c>
      <c r="AC37" s="44">
        <v>0</v>
      </c>
      <c r="AD37" s="44">
        <v>0</v>
      </c>
      <c r="AE37" s="44"/>
      <c r="AF37" s="44" t="e">
        <f t="shared" si="3"/>
        <v>#DIV/0!</v>
      </c>
      <c r="AG37" s="44"/>
      <c r="AH37" s="44" t="e">
        <f t="shared" si="4"/>
        <v>#DIV/0!</v>
      </c>
      <c r="AI37" s="44" t="e">
        <f t="shared" si="5"/>
        <v>#DIV/0!</v>
      </c>
      <c r="AJ37" s="44" t="e">
        <f t="shared" si="6"/>
        <v>#DIV/0!</v>
      </c>
      <c r="AK37" s="43"/>
      <c r="AL37" s="40"/>
      <c r="AM37" s="40"/>
      <c r="AN37" s="40"/>
      <c r="AO37" s="40"/>
      <c r="AP37" s="40"/>
      <c r="AQ37" s="49"/>
      <c r="AR37" s="41"/>
      <c r="AS37" s="41">
        <v>10</v>
      </c>
      <c r="AT37" s="34">
        <f>(J37*10)/100</f>
        <v>0</v>
      </c>
      <c r="AU37" s="43"/>
      <c r="AV37" s="44">
        <v>0</v>
      </c>
      <c r="AW37" s="46">
        <f t="shared" si="7"/>
        <v>0</v>
      </c>
      <c r="AX37" s="46">
        <f>O37</f>
        <v>0</v>
      </c>
      <c r="AY37" s="43"/>
    </row>
    <row r="38" spans="1:51" ht="15.75" customHeight="1" x14ac:dyDescent="0.25">
      <c r="A38" s="47"/>
      <c r="B38" s="40"/>
      <c r="C38" s="41"/>
      <c r="D38" s="39"/>
      <c r="E38" s="43"/>
      <c r="F38" s="40"/>
      <c r="G38" s="41"/>
      <c r="H38" s="43"/>
      <c r="I38" s="43"/>
      <c r="J38" s="44">
        <v>0</v>
      </c>
      <c r="K38" s="44">
        <v>0</v>
      </c>
      <c r="L38" s="55">
        <v>0</v>
      </c>
      <c r="M38" s="55">
        <v>0</v>
      </c>
      <c r="N38" s="44">
        <v>0</v>
      </c>
      <c r="O38" s="34">
        <f t="shared" ref="O38:P101" si="8">N38</f>
        <v>0</v>
      </c>
      <c r="P38" s="34">
        <f t="shared" si="8"/>
        <v>0</v>
      </c>
      <c r="Q38" s="43"/>
      <c r="R38" s="43"/>
      <c r="S38" s="43"/>
      <c r="T38" s="43"/>
      <c r="U38" s="48"/>
      <c r="V38" s="41"/>
      <c r="W38" s="41"/>
      <c r="X38" s="50"/>
      <c r="Y38" s="34" t="e">
        <f>P38/AA38</f>
        <v>#DIV/0!</v>
      </c>
      <c r="Z38" s="44" t="e">
        <f t="shared" si="1"/>
        <v>#DIV/0!</v>
      </c>
      <c r="AA38" s="44">
        <f t="shared" si="2"/>
        <v>0</v>
      </c>
      <c r="AB38" s="44">
        <v>0</v>
      </c>
      <c r="AC38" s="44">
        <v>0</v>
      </c>
      <c r="AD38" s="44">
        <v>0</v>
      </c>
      <c r="AE38" s="44"/>
      <c r="AF38" s="44" t="e">
        <f t="shared" si="3"/>
        <v>#DIV/0!</v>
      </c>
      <c r="AG38" s="44"/>
      <c r="AH38" s="44" t="e">
        <f t="shared" si="4"/>
        <v>#DIV/0!</v>
      </c>
      <c r="AI38" s="44" t="e">
        <f t="shared" si="5"/>
        <v>#DIV/0!</v>
      </c>
      <c r="AJ38" s="44" t="e">
        <f t="shared" si="6"/>
        <v>#DIV/0!</v>
      </c>
      <c r="AK38" s="43"/>
      <c r="AL38" s="40"/>
      <c r="AM38" s="40"/>
      <c r="AN38" s="40"/>
      <c r="AO38" s="40"/>
      <c r="AP38" s="40"/>
      <c r="AQ38" s="49"/>
      <c r="AR38" s="41"/>
      <c r="AS38" s="41">
        <v>10</v>
      </c>
      <c r="AT38" s="34">
        <f>(J38*10)/100</f>
        <v>0</v>
      </c>
      <c r="AU38" s="43"/>
      <c r="AV38" s="44">
        <v>0</v>
      </c>
      <c r="AW38" s="46">
        <f t="shared" si="7"/>
        <v>0</v>
      </c>
      <c r="AX38" s="46">
        <f>O38</f>
        <v>0</v>
      </c>
      <c r="AY38" s="43"/>
    </row>
    <row r="39" spans="1:51" ht="15.75" customHeight="1" x14ac:dyDescent="0.25">
      <c r="A39" s="47"/>
      <c r="B39" s="40"/>
      <c r="C39" s="41"/>
      <c r="D39" s="39"/>
      <c r="E39" s="43"/>
      <c r="F39" s="40"/>
      <c r="G39" s="41"/>
      <c r="H39" s="43"/>
      <c r="I39" s="43"/>
      <c r="J39" s="44">
        <v>0</v>
      </c>
      <c r="K39" s="44">
        <v>0</v>
      </c>
      <c r="L39" s="55">
        <v>0</v>
      </c>
      <c r="M39" s="55">
        <v>0</v>
      </c>
      <c r="N39" s="44">
        <v>0</v>
      </c>
      <c r="O39" s="34">
        <f t="shared" si="8"/>
        <v>0</v>
      </c>
      <c r="P39" s="34">
        <f t="shared" si="8"/>
        <v>0</v>
      </c>
      <c r="Q39" s="43"/>
      <c r="R39" s="43"/>
      <c r="S39" s="43"/>
      <c r="T39" s="43"/>
      <c r="U39" s="48"/>
      <c r="V39" s="41"/>
      <c r="W39" s="41"/>
      <c r="X39" s="50"/>
      <c r="Y39" s="34" t="e">
        <f>P39/AA39</f>
        <v>#DIV/0!</v>
      </c>
      <c r="Z39" s="44" t="e">
        <f t="shared" si="1"/>
        <v>#DIV/0!</v>
      </c>
      <c r="AA39" s="44">
        <f t="shared" si="2"/>
        <v>0</v>
      </c>
      <c r="AB39" s="44">
        <v>0</v>
      </c>
      <c r="AC39" s="44">
        <v>0</v>
      </c>
      <c r="AD39" s="44">
        <v>0</v>
      </c>
      <c r="AE39" s="44"/>
      <c r="AF39" s="44" t="e">
        <f t="shared" si="3"/>
        <v>#DIV/0!</v>
      </c>
      <c r="AG39" s="44"/>
      <c r="AH39" s="44" t="e">
        <f t="shared" si="4"/>
        <v>#DIV/0!</v>
      </c>
      <c r="AI39" s="44" t="e">
        <f t="shared" si="5"/>
        <v>#DIV/0!</v>
      </c>
      <c r="AJ39" s="44" t="e">
        <f t="shared" si="6"/>
        <v>#DIV/0!</v>
      </c>
      <c r="AK39" s="43"/>
      <c r="AL39" s="40"/>
      <c r="AM39" s="40"/>
      <c r="AN39" s="40"/>
      <c r="AO39" s="40"/>
      <c r="AP39" s="40"/>
      <c r="AQ39" s="49"/>
      <c r="AR39" s="41"/>
      <c r="AS39" s="41">
        <v>10</v>
      </c>
      <c r="AT39" s="34">
        <f>(J39*10)/100</f>
        <v>0</v>
      </c>
      <c r="AU39" s="43"/>
      <c r="AV39" s="44">
        <v>0</v>
      </c>
      <c r="AW39" s="46">
        <f t="shared" si="7"/>
        <v>0</v>
      </c>
      <c r="AX39" s="46">
        <f>O39</f>
        <v>0</v>
      </c>
      <c r="AY39" s="43"/>
    </row>
    <row r="40" spans="1:51" ht="15.75" customHeight="1" x14ac:dyDescent="0.25">
      <c r="A40" s="47"/>
      <c r="B40" s="40"/>
      <c r="C40" s="41"/>
      <c r="D40" s="39"/>
      <c r="E40" s="43"/>
      <c r="F40" s="40"/>
      <c r="G40" s="41"/>
      <c r="H40" s="43"/>
      <c r="I40" s="43"/>
      <c r="J40" s="44">
        <v>0</v>
      </c>
      <c r="K40" s="44">
        <v>0</v>
      </c>
      <c r="L40" s="55">
        <v>0</v>
      </c>
      <c r="M40" s="55">
        <v>0</v>
      </c>
      <c r="N40" s="44">
        <v>0</v>
      </c>
      <c r="O40" s="34">
        <f t="shared" si="8"/>
        <v>0</v>
      </c>
      <c r="P40" s="34">
        <f t="shared" si="8"/>
        <v>0</v>
      </c>
      <c r="Q40" s="43"/>
      <c r="R40" s="43"/>
      <c r="S40" s="43"/>
      <c r="T40" s="43"/>
      <c r="U40" s="48"/>
      <c r="V40" s="41"/>
      <c r="W40" s="41"/>
      <c r="X40" s="50"/>
      <c r="Y40" s="34" t="e">
        <f>P40/AA40</f>
        <v>#DIV/0!</v>
      </c>
      <c r="Z40" s="44" t="e">
        <f t="shared" si="1"/>
        <v>#DIV/0!</v>
      </c>
      <c r="AA40" s="44">
        <f t="shared" si="2"/>
        <v>0</v>
      </c>
      <c r="AB40" s="44">
        <v>0</v>
      </c>
      <c r="AC40" s="44">
        <v>0</v>
      </c>
      <c r="AD40" s="44">
        <v>0</v>
      </c>
      <c r="AE40" s="44"/>
      <c r="AF40" s="44" t="e">
        <f t="shared" si="3"/>
        <v>#DIV/0!</v>
      </c>
      <c r="AG40" s="44"/>
      <c r="AH40" s="44" t="e">
        <f t="shared" si="4"/>
        <v>#DIV/0!</v>
      </c>
      <c r="AI40" s="44" t="e">
        <f t="shared" si="5"/>
        <v>#DIV/0!</v>
      </c>
      <c r="AJ40" s="44" t="e">
        <f t="shared" si="6"/>
        <v>#DIV/0!</v>
      </c>
      <c r="AK40" s="43"/>
      <c r="AL40" s="40"/>
      <c r="AM40" s="40"/>
      <c r="AN40" s="40"/>
      <c r="AO40" s="40"/>
      <c r="AP40" s="40"/>
      <c r="AQ40" s="49"/>
      <c r="AR40" s="41"/>
      <c r="AS40" s="41">
        <v>10</v>
      </c>
      <c r="AT40" s="34">
        <f>(J40*10)/100</f>
        <v>0</v>
      </c>
      <c r="AU40" s="43"/>
      <c r="AV40" s="44">
        <v>0</v>
      </c>
      <c r="AW40" s="46">
        <f t="shared" si="7"/>
        <v>0</v>
      </c>
      <c r="AX40" s="46">
        <f>O40</f>
        <v>0</v>
      </c>
      <c r="AY40" s="43"/>
    </row>
    <row r="41" spans="1:51" ht="15.75" customHeight="1" x14ac:dyDescent="0.25">
      <c r="A41" s="47"/>
      <c r="B41" s="40"/>
      <c r="C41" s="41"/>
      <c r="D41" s="39"/>
      <c r="E41" s="43"/>
      <c r="F41" s="40"/>
      <c r="G41" s="41"/>
      <c r="H41" s="43"/>
      <c r="I41" s="43"/>
      <c r="J41" s="44">
        <v>0</v>
      </c>
      <c r="K41" s="44">
        <v>0</v>
      </c>
      <c r="L41" s="55">
        <v>0</v>
      </c>
      <c r="M41" s="55">
        <v>0</v>
      </c>
      <c r="N41" s="44">
        <v>0</v>
      </c>
      <c r="O41" s="34">
        <f t="shared" si="8"/>
        <v>0</v>
      </c>
      <c r="P41" s="34">
        <f t="shared" si="8"/>
        <v>0</v>
      </c>
      <c r="Q41" s="43"/>
      <c r="R41" s="43"/>
      <c r="S41" s="43"/>
      <c r="T41" s="43"/>
      <c r="U41" s="48"/>
      <c r="V41" s="41"/>
      <c r="W41" s="41"/>
      <c r="X41" s="50"/>
      <c r="Y41" s="34" t="e">
        <f>P41/AA41</f>
        <v>#DIV/0!</v>
      </c>
      <c r="Z41" s="44" t="e">
        <f t="shared" si="1"/>
        <v>#DIV/0!</v>
      </c>
      <c r="AA41" s="44">
        <f t="shared" si="2"/>
        <v>0</v>
      </c>
      <c r="AB41" s="44">
        <v>0</v>
      </c>
      <c r="AC41" s="44">
        <v>0</v>
      </c>
      <c r="AD41" s="44">
        <v>0</v>
      </c>
      <c r="AE41" s="44"/>
      <c r="AF41" s="44" t="e">
        <f t="shared" si="3"/>
        <v>#DIV/0!</v>
      </c>
      <c r="AG41" s="44"/>
      <c r="AH41" s="44" t="e">
        <f t="shared" si="4"/>
        <v>#DIV/0!</v>
      </c>
      <c r="AI41" s="44" t="e">
        <f t="shared" si="5"/>
        <v>#DIV/0!</v>
      </c>
      <c r="AJ41" s="44" t="e">
        <f t="shared" si="6"/>
        <v>#DIV/0!</v>
      </c>
      <c r="AK41" s="43"/>
      <c r="AL41" s="40"/>
      <c r="AM41" s="40"/>
      <c r="AN41" s="40"/>
      <c r="AO41" s="40"/>
      <c r="AP41" s="40"/>
      <c r="AQ41" s="49"/>
      <c r="AR41" s="41"/>
      <c r="AS41" s="41">
        <v>10</v>
      </c>
      <c r="AT41" s="34">
        <f>(J41*10)/100</f>
        <v>0</v>
      </c>
      <c r="AU41" s="43"/>
      <c r="AV41" s="44">
        <v>0</v>
      </c>
      <c r="AW41" s="46">
        <f t="shared" si="7"/>
        <v>0</v>
      </c>
      <c r="AX41" s="46">
        <f>O41</f>
        <v>0</v>
      </c>
      <c r="AY41" s="43"/>
    </row>
    <row r="42" spans="1:51" ht="15.75" customHeight="1" x14ac:dyDescent="0.25">
      <c r="A42" s="47"/>
      <c r="B42" s="40"/>
      <c r="C42" s="41"/>
      <c r="D42" s="39"/>
      <c r="E42" s="43"/>
      <c r="F42" s="40"/>
      <c r="G42" s="41"/>
      <c r="H42" s="43"/>
      <c r="I42" s="43"/>
      <c r="J42" s="44">
        <v>0</v>
      </c>
      <c r="K42" s="44">
        <v>0</v>
      </c>
      <c r="L42" s="55">
        <v>0</v>
      </c>
      <c r="M42" s="55">
        <v>0</v>
      </c>
      <c r="N42" s="44">
        <v>0</v>
      </c>
      <c r="O42" s="34">
        <f t="shared" si="8"/>
        <v>0</v>
      </c>
      <c r="P42" s="34">
        <f t="shared" si="8"/>
        <v>0</v>
      </c>
      <c r="Q42" s="43"/>
      <c r="R42" s="43"/>
      <c r="S42" s="43"/>
      <c r="T42" s="43"/>
      <c r="U42" s="48"/>
      <c r="V42" s="41"/>
      <c r="W42" s="41"/>
      <c r="X42" s="50"/>
      <c r="Y42" s="34" t="e">
        <f>P42/AA42</f>
        <v>#DIV/0!</v>
      </c>
      <c r="Z42" s="44" t="e">
        <f t="shared" si="1"/>
        <v>#DIV/0!</v>
      </c>
      <c r="AA42" s="44">
        <f t="shared" si="2"/>
        <v>0</v>
      </c>
      <c r="AB42" s="44">
        <v>0</v>
      </c>
      <c r="AC42" s="44">
        <v>0</v>
      </c>
      <c r="AD42" s="44">
        <v>0</v>
      </c>
      <c r="AE42" s="44"/>
      <c r="AF42" s="44" t="e">
        <f t="shared" si="3"/>
        <v>#DIV/0!</v>
      </c>
      <c r="AG42" s="44"/>
      <c r="AH42" s="44" t="e">
        <f t="shared" si="4"/>
        <v>#DIV/0!</v>
      </c>
      <c r="AI42" s="44" t="e">
        <f t="shared" si="5"/>
        <v>#DIV/0!</v>
      </c>
      <c r="AJ42" s="44" t="e">
        <f t="shared" si="6"/>
        <v>#DIV/0!</v>
      </c>
      <c r="AK42" s="43"/>
      <c r="AL42" s="40"/>
      <c r="AM42" s="40"/>
      <c r="AN42" s="40"/>
      <c r="AO42" s="40"/>
      <c r="AP42" s="40"/>
      <c r="AQ42" s="49"/>
      <c r="AR42" s="41"/>
      <c r="AS42" s="41">
        <v>10</v>
      </c>
      <c r="AT42" s="34">
        <f>(J42*10)/100</f>
        <v>0</v>
      </c>
      <c r="AU42" s="43"/>
      <c r="AV42" s="44">
        <v>0</v>
      </c>
      <c r="AW42" s="46">
        <f t="shared" si="7"/>
        <v>0</v>
      </c>
      <c r="AX42" s="46">
        <f>O42</f>
        <v>0</v>
      </c>
      <c r="AY42" s="43"/>
    </row>
    <row r="43" spans="1:51" ht="15.75" customHeight="1" x14ac:dyDescent="0.25">
      <c r="A43" s="47"/>
      <c r="B43" s="40"/>
      <c r="C43" s="41"/>
      <c r="D43" s="39"/>
      <c r="E43" s="43"/>
      <c r="F43" s="40"/>
      <c r="G43" s="41"/>
      <c r="H43" s="43"/>
      <c r="I43" s="43"/>
      <c r="J43" s="44">
        <v>0</v>
      </c>
      <c r="K43" s="44">
        <v>0</v>
      </c>
      <c r="L43" s="55">
        <v>0</v>
      </c>
      <c r="M43" s="55">
        <v>0</v>
      </c>
      <c r="N43" s="44">
        <v>0</v>
      </c>
      <c r="O43" s="34">
        <f t="shared" si="8"/>
        <v>0</v>
      </c>
      <c r="P43" s="34">
        <f t="shared" si="8"/>
        <v>0</v>
      </c>
      <c r="Q43" s="43"/>
      <c r="R43" s="43"/>
      <c r="S43" s="43"/>
      <c r="T43" s="43"/>
      <c r="U43" s="48"/>
      <c r="V43" s="41"/>
      <c r="W43" s="41"/>
      <c r="X43" s="50"/>
      <c r="Y43" s="34" t="e">
        <f>P43/AA43</f>
        <v>#DIV/0!</v>
      </c>
      <c r="Z43" s="44" t="e">
        <f t="shared" si="1"/>
        <v>#DIV/0!</v>
      </c>
      <c r="AA43" s="44">
        <f t="shared" si="2"/>
        <v>0</v>
      </c>
      <c r="AB43" s="44">
        <v>0</v>
      </c>
      <c r="AC43" s="44">
        <v>0</v>
      </c>
      <c r="AD43" s="44">
        <v>0</v>
      </c>
      <c r="AE43" s="44"/>
      <c r="AF43" s="44" t="e">
        <f t="shared" si="3"/>
        <v>#DIV/0!</v>
      </c>
      <c r="AG43" s="44"/>
      <c r="AH43" s="44" t="e">
        <f t="shared" si="4"/>
        <v>#DIV/0!</v>
      </c>
      <c r="AI43" s="44" t="e">
        <f t="shared" si="5"/>
        <v>#DIV/0!</v>
      </c>
      <c r="AJ43" s="44" t="e">
        <f t="shared" si="6"/>
        <v>#DIV/0!</v>
      </c>
      <c r="AK43" s="43"/>
      <c r="AL43" s="40"/>
      <c r="AM43" s="40"/>
      <c r="AN43" s="40"/>
      <c r="AO43" s="40"/>
      <c r="AP43" s="40"/>
      <c r="AQ43" s="49"/>
      <c r="AR43" s="41"/>
      <c r="AS43" s="41">
        <v>10</v>
      </c>
      <c r="AT43" s="34">
        <f>(J43*10)/100</f>
        <v>0</v>
      </c>
      <c r="AU43" s="43"/>
      <c r="AV43" s="44">
        <v>0</v>
      </c>
      <c r="AW43" s="46">
        <f t="shared" si="7"/>
        <v>0</v>
      </c>
      <c r="AX43" s="46">
        <f>O43</f>
        <v>0</v>
      </c>
      <c r="AY43" s="43"/>
    </row>
    <row r="44" spans="1:51" ht="15.75" customHeight="1" x14ac:dyDescent="0.25">
      <c r="A44" s="47"/>
      <c r="B44" s="40"/>
      <c r="C44" s="41"/>
      <c r="D44" s="39"/>
      <c r="E44" s="43"/>
      <c r="F44" s="40"/>
      <c r="G44" s="41"/>
      <c r="H44" s="43"/>
      <c r="I44" s="43"/>
      <c r="J44" s="44">
        <v>0</v>
      </c>
      <c r="K44" s="44">
        <v>0</v>
      </c>
      <c r="L44" s="55">
        <v>0</v>
      </c>
      <c r="M44" s="55">
        <v>0</v>
      </c>
      <c r="N44" s="44">
        <v>0</v>
      </c>
      <c r="O44" s="34">
        <f t="shared" si="8"/>
        <v>0</v>
      </c>
      <c r="P44" s="34">
        <f t="shared" si="8"/>
        <v>0</v>
      </c>
      <c r="Q44" s="43"/>
      <c r="R44" s="43"/>
      <c r="S44" s="43"/>
      <c r="T44" s="43"/>
      <c r="U44" s="48"/>
      <c r="V44" s="41"/>
      <c r="W44" s="41"/>
      <c r="X44" s="50"/>
      <c r="Y44" s="34" t="e">
        <f>P44/AA44</f>
        <v>#DIV/0!</v>
      </c>
      <c r="Z44" s="44" t="e">
        <f t="shared" si="1"/>
        <v>#DIV/0!</v>
      </c>
      <c r="AA44" s="44">
        <f t="shared" si="2"/>
        <v>0</v>
      </c>
      <c r="AB44" s="44">
        <v>0</v>
      </c>
      <c r="AC44" s="44">
        <v>0</v>
      </c>
      <c r="AD44" s="44">
        <v>0</v>
      </c>
      <c r="AE44" s="44"/>
      <c r="AF44" s="44" t="e">
        <f t="shared" si="3"/>
        <v>#DIV/0!</v>
      </c>
      <c r="AG44" s="44"/>
      <c r="AH44" s="44" t="e">
        <f t="shared" si="4"/>
        <v>#DIV/0!</v>
      </c>
      <c r="AI44" s="44" t="e">
        <f t="shared" si="5"/>
        <v>#DIV/0!</v>
      </c>
      <c r="AJ44" s="44" t="e">
        <f t="shared" si="6"/>
        <v>#DIV/0!</v>
      </c>
      <c r="AK44" s="43"/>
      <c r="AL44" s="40"/>
      <c r="AM44" s="40"/>
      <c r="AN44" s="40"/>
      <c r="AO44" s="40"/>
      <c r="AP44" s="40"/>
      <c r="AQ44" s="49"/>
      <c r="AR44" s="41"/>
      <c r="AS44" s="41">
        <v>10</v>
      </c>
      <c r="AT44" s="34">
        <f>(J44*10)/100</f>
        <v>0</v>
      </c>
      <c r="AU44" s="43"/>
      <c r="AV44" s="44">
        <v>0</v>
      </c>
      <c r="AW44" s="46">
        <f t="shared" si="7"/>
        <v>0</v>
      </c>
      <c r="AX44" s="46">
        <f>O44</f>
        <v>0</v>
      </c>
      <c r="AY44" s="43"/>
    </row>
    <row r="45" spans="1:51" ht="15.75" customHeight="1" x14ac:dyDescent="0.25">
      <c r="A45" s="47"/>
      <c r="B45" s="40"/>
      <c r="C45" s="41"/>
      <c r="D45" s="39"/>
      <c r="E45" s="43"/>
      <c r="F45" s="40"/>
      <c r="G45" s="41"/>
      <c r="H45" s="43"/>
      <c r="I45" s="43"/>
      <c r="J45" s="44">
        <v>0</v>
      </c>
      <c r="K45" s="44">
        <v>0</v>
      </c>
      <c r="L45" s="55">
        <v>0</v>
      </c>
      <c r="M45" s="55">
        <v>0</v>
      </c>
      <c r="N45" s="44">
        <v>0</v>
      </c>
      <c r="O45" s="34">
        <f t="shared" si="8"/>
        <v>0</v>
      </c>
      <c r="P45" s="34">
        <f t="shared" si="8"/>
        <v>0</v>
      </c>
      <c r="Q45" s="43"/>
      <c r="R45" s="43"/>
      <c r="S45" s="43"/>
      <c r="T45" s="43"/>
      <c r="U45" s="48"/>
      <c r="V45" s="41"/>
      <c r="W45" s="41"/>
      <c r="X45" s="50"/>
      <c r="Y45" s="34" t="e">
        <f>P45/AA45</f>
        <v>#DIV/0!</v>
      </c>
      <c r="Z45" s="44" t="e">
        <f t="shared" si="1"/>
        <v>#DIV/0!</v>
      </c>
      <c r="AA45" s="44">
        <f t="shared" si="2"/>
        <v>0</v>
      </c>
      <c r="AB45" s="44">
        <v>0</v>
      </c>
      <c r="AC45" s="44">
        <v>0</v>
      </c>
      <c r="AD45" s="44">
        <v>0</v>
      </c>
      <c r="AE45" s="44"/>
      <c r="AF45" s="44" t="e">
        <f t="shared" si="3"/>
        <v>#DIV/0!</v>
      </c>
      <c r="AG45" s="44"/>
      <c r="AH45" s="44" t="e">
        <f t="shared" si="4"/>
        <v>#DIV/0!</v>
      </c>
      <c r="AI45" s="44" t="e">
        <f t="shared" si="5"/>
        <v>#DIV/0!</v>
      </c>
      <c r="AJ45" s="44" t="e">
        <f t="shared" si="6"/>
        <v>#DIV/0!</v>
      </c>
      <c r="AK45" s="43"/>
      <c r="AL45" s="40"/>
      <c r="AM45" s="40"/>
      <c r="AN45" s="40"/>
      <c r="AO45" s="40"/>
      <c r="AP45" s="40"/>
      <c r="AQ45" s="49"/>
      <c r="AR45" s="41"/>
      <c r="AS45" s="41">
        <v>10</v>
      </c>
      <c r="AT45" s="34">
        <f>(J45*10)/100</f>
        <v>0</v>
      </c>
      <c r="AU45" s="43"/>
      <c r="AV45" s="44">
        <v>0</v>
      </c>
      <c r="AW45" s="46">
        <f t="shared" si="7"/>
        <v>0</v>
      </c>
      <c r="AX45" s="46">
        <f>O45</f>
        <v>0</v>
      </c>
      <c r="AY45" s="43"/>
    </row>
    <row r="46" spans="1:51" ht="15.75" customHeight="1" x14ac:dyDescent="0.25">
      <c r="A46" s="47"/>
      <c r="B46" s="40"/>
      <c r="C46" s="41"/>
      <c r="D46" s="39"/>
      <c r="E46" s="43"/>
      <c r="F46" s="40"/>
      <c r="G46" s="41"/>
      <c r="H46" s="43"/>
      <c r="I46" s="43"/>
      <c r="J46" s="44">
        <v>0</v>
      </c>
      <c r="K46" s="44">
        <v>0</v>
      </c>
      <c r="L46" s="55">
        <v>0</v>
      </c>
      <c r="M46" s="55">
        <v>0</v>
      </c>
      <c r="N46" s="44">
        <v>0</v>
      </c>
      <c r="O46" s="34">
        <f t="shared" si="8"/>
        <v>0</v>
      </c>
      <c r="P46" s="34">
        <f t="shared" si="8"/>
        <v>0</v>
      </c>
      <c r="Q46" s="43"/>
      <c r="R46" s="43"/>
      <c r="S46" s="43"/>
      <c r="T46" s="43"/>
      <c r="U46" s="48"/>
      <c r="V46" s="41"/>
      <c r="W46" s="41"/>
      <c r="X46" s="50"/>
      <c r="Y46" s="34" t="e">
        <f>P46/AA46</f>
        <v>#DIV/0!</v>
      </c>
      <c r="Z46" s="44" t="e">
        <f t="shared" si="1"/>
        <v>#DIV/0!</v>
      </c>
      <c r="AA46" s="44">
        <f t="shared" si="2"/>
        <v>0</v>
      </c>
      <c r="AB46" s="44">
        <v>0</v>
      </c>
      <c r="AC46" s="44">
        <v>0</v>
      </c>
      <c r="AD46" s="44">
        <v>0</v>
      </c>
      <c r="AE46" s="44"/>
      <c r="AF46" s="44" t="e">
        <f t="shared" si="3"/>
        <v>#DIV/0!</v>
      </c>
      <c r="AG46" s="44"/>
      <c r="AH46" s="44" t="e">
        <f t="shared" si="4"/>
        <v>#DIV/0!</v>
      </c>
      <c r="AI46" s="44" t="e">
        <f t="shared" si="5"/>
        <v>#DIV/0!</v>
      </c>
      <c r="AJ46" s="44" t="e">
        <f t="shared" si="6"/>
        <v>#DIV/0!</v>
      </c>
      <c r="AK46" s="43"/>
      <c r="AL46" s="40"/>
      <c r="AM46" s="40"/>
      <c r="AN46" s="40"/>
      <c r="AO46" s="40"/>
      <c r="AP46" s="40"/>
      <c r="AQ46" s="49"/>
      <c r="AR46" s="41"/>
      <c r="AS46" s="41">
        <v>10</v>
      </c>
      <c r="AT46" s="34">
        <f>(J46*10)/100</f>
        <v>0</v>
      </c>
      <c r="AU46" s="43"/>
      <c r="AV46" s="44">
        <v>0</v>
      </c>
      <c r="AW46" s="46">
        <f t="shared" si="7"/>
        <v>0</v>
      </c>
      <c r="AX46" s="46">
        <f>O46</f>
        <v>0</v>
      </c>
      <c r="AY46" s="43"/>
    </row>
    <row r="47" spans="1:51" ht="15.75" customHeight="1" x14ac:dyDescent="0.25">
      <c r="A47" s="47"/>
      <c r="B47" s="40"/>
      <c r="C47" s="41"/>
      <c r="D47" s="39"/>
      <c r="E47" s="43"/>
      <c r="F47" s="40"/>
      <c r="G47" s="41"/>
      <c r="H47" s="43"/>
      <c r="I47" s="43"/>
      <c r="J47" s="44">
        <v>0</v>
      </c>
      <c r="K47" s="44">
        <v>0</v>
      </c>
      <c r="L47" s="55">
        <v>0</v>
      </c>
      <c r="M47" s="55">
        <v>0</v>
      </c>
      <c r="N47" s="44">
        <v>0</v>
      </c>
      <c r="O47" s="34">
        <f t="shared" si="8"/>
        <v>0</v>
      </c>
      <c r="P47" s="34">
        <f t="shared" si="8"/>
        <v>0</v>
      </c>
      <c r="Q47" s="43"/>
      <c r="R47" s="43"/>
      <c r="S47" s="43"/>
      <c r="T47" s="43"/>
      <c r="U47" s="48"/>
      <c r="V47" s="41"/>
      <c r="W47" s="41"/>
      <c r="X47" s="50"/>
      <c r="Y47" s="34" t="e">
        <f>P47/AA47</f>
        <v>#DIV/0!</v>
      </c>
      <c r="Z47" s="44" t="e">
        <f t="shared" si="1"/>
        <v>#DIV/0!</v>
      </c>
      <c r="AA47" s="44">
        <f t="shared" si="2"/>
        <v>0</v>
      </c>
      <c r="AB47" s="44">
        <v>0</v>
      </c>
      <c r="AC47" s="44">
        <v>0</v>
      </c>
      <c r="AD47" s="44">
        <v>0</v>
      </c>
      <c r="AE47" s="44"/>
      <c r="AF47" s="44" t="e">
        <f t="shared" si="3"/>
        <v>#DIV/0!</v>
      </c>
      <c r="AG47" s="44"/>
      <c r="AH47" s="44" t="e">
        <f t="shared" si="4"/>
        <v>#DIV/0!</v>
      </c>
      <c r="AI47" s="44" t="e">
        <f t="shared" si="5"/>
        <v>#DIV/0!</v>
      </c>
      <c r="AJ47" s="44" t="e">
        <f t="shared" si="6"/>
        <v>#DIV/0!</v>
      </c>
      <c r="AK47" s="43"/>
      <c r="AL47" s="40"/>
      <c r="AM47" s="40"/>
      <c r="AN47" s="40"/>
      <c r="AO47" s="40"/>
      <c r="AP47" s="40"/>
      <c r="AQ47" s="49"/>
      <c r="AR47" s="41"/>
      <c r="AS47" s="41">
        <v>10</v>
      </c>
      <c r="AT47" s="34">
        <f>(J47*10)/100</f>
        <v>0</v>
      </c>
      <c r="AU47" s="43"/>
      <c r="AV47" s="44">
        <v>0</v>
      </c>
      <c r="AW47" s="46">
        <f t="shared" si="7"/>
        <v>0</v>
      </c>
      <c r="AX47" s="46">
        <f>O47</f>
        <v>0</v>
      </c>
      <c r="AY47" s="43"/>
    </row>
    <row r="48" spans="1:51" ht="15.75" customHeight="1" x14ac:dyDescent="0.25">
      <c r="A48" s="47"/>
      <c r="B48" s="40"/>
      <c r="C48" s="41"/>
      <c r="D48" s="39"/>
      <c r="E48" s="43"/>
      <c r="F48" s="40"/>
      <c r="G48" s="41"/>
      <c r="H48" s="43"/>
      <c r="I48" s="43"/>
      <c r="J48" s="44">
        <v>0</v>
      </c>
      <c r="K48" s="44">
        <v>0</v>
      </c>
      <c r="L48" s="55">
        <v>0</v>
      </c>
      <c r="M48" s="55">
        <v>0</v>
      </c>
      <c r="N48" s="44">
        <v>0</v>
      </c>
      <c r="O48" s="34">
        <f t="shared" si="8"/>
        <v>0</v>
      </c>
      <c r="P48" s="34">
        <f t="shared" si="8"/>
        <v>0</v>
      </c>
      <c r="Q48" s="43"/>
      <c r="R48" s="43"/>
      <c r="S48" s="43"/>
      <c r="T48" s="43"/>
      <c r="U48" s="48"/>
      <c r="V48" s="41"/>
      <c r="W48" s="41"/>
      <c r="X48" s="50"/>
      <c r="Y48" s="34" t="e">
        <f>P48/AA48</f>
        <v>#DIV/0!</v>
      </c>
      <c r="Z48" s="44" t="e">
        <f t="shared" si="1"/>
        <v>#DIV/0!</v>
      </c>
      <c r="AA48" s="44">
        <f t="shared" si="2"/>
        <v>0</v>
      </c>
      <c r="AB48" s="44">
        <v>0</v>
      </c>
      <c r="AC48" s="44">
        <v>0</v>
      </c>
      <c r="AD48" s="44">
        <v>0</v>
      </c>
      <c r="AE48" s="44"/>
      <c r="AF48" s="44" t="e">
        <f t="shared" si="3"/>
        <v>#DIV/0!</v>
      </c>
      <c r="AG48" s="44"/>
      <c r="AH48" s="44" t="e">
        <f t="shared" si="4"/>
        <v>#DIV/0!</v>
      </c>
      <c r="AI48" s="44" t="e">
        <f t="shared" si="5"/>
        <v>#DIV/0!</v>
      </c>
      <c r="AJ48" s="44" t="e">
        <f t="shared" si="6"/>
        <v>#DIV/0!</v>
      </c>
      <c r="AK48" s="43"/>
      <c r="AL48" s="40"/>
      <c r="AM48" s="40"/>
      <c r="AN48" s="40"/>
      <c r="AO48" s="40"/>
      <c r="AP48" s="40"/>
      <c r="AQ48" s="49"/>
      <c r="AR48" s="41"/>
      <c r="AS48" s="41">
        <v>10</v>
      </c>
      <c r="AT48" s="34">
        <f>(J48*10)/100</f>
        <v>0</v>
      </c>
      <c r="AU48" s="43"/>
      <c r="AV48" s="44">
        <v>0</v>
      </c>
      <c r="AW48" s="46">
        <f t="shared" si="7"/>
        <v>0</v>
      </c>
      <c r="AX48" s="46">
        <f>O48</f>
        <v>0</v>
      </c>
      <c r="AY48" s="43"/>
    </row>
    <row r="49" spans="1:51" ht="15.75" customHeight="1" x14ac:dyDescent="0.25">
      <c r="A49" s="47"/>
      <c r="B49" s="40"/>
      <c r="C49" s="41"/>
      <c r="D49" s="39"/>
      <c r="E49" s="43"/>
      <c r="F49" s="40"/>
      <c r="G49" s="41"/>
      <c r="H49" s="43"/>
      <c r="I49" s="43"/>
      <c r="J49" s="44">
        <v>0</v>
      </c>
      <c r="K49" s="44">
        <v>0</v>
      </c>
      <c r="L49" s="55">
        <v>0</v>
      </c>
      <c r="M49" s="55">
        <v>0</v>
      </c>
      <c r="N49" s="44">
        <v>0</v>
      </c>
      <c r="O49" s="34">
        <f t="shared" si="8"/>
        <v>0</v>
      </c>
      <c r="P49" s="34">
        <f t="shared" si="8"/>
        <v>0</v>
      </c>
      <c r="Q49" s="43"/>
      <c r="R49" s="43"/>
      <c r="S49" s="43"/>
      <c r="T49" s="43"/>
      <c r="U49" s="48"/>
      <c r="V49" s="41"/>
      <c r="W49" s="41"/>
      <c r="X49" s="50"/>
      <c r="Y49" s="34" t="e">
        <f>P49/AA49</f>
        <v>#DIV/0!</v>
      </c>
      <c r="Z49" s="44" t="e">
        <f t="shared" si="1"/>
        <v>#DIV/0!</v>
      </c>
      <c r="AA49" s="44">
        <f t="shared" si="2"/>
        <v>0</v>
      </c>
      <c r="AB49" s="44">
        <v>0</v>
      </c>
      <c r="AC49" s="44">
        <v>0</v>
      </c>
      <c r="AD49" s="44">
        <v>0</v>
      </c>
      <c r="AE49" s="44"/>
      <c r="AF49" s="44" t="e">
        <f t="shared" si="3"/>
        <v>#DIV/0!</v>
      </c>
      <c r="AG49" s="44"/>
      <c r="AH49" s="44" t="e">
        <f t="shared" si="4"/>
        <v>#DIV/0!</v>
      </c>
      <c r="AI49" s="44" t="e">
        <f t="shared" si="5"/>
        <v>#DIV/0!</v>
      </c>
      <c r="AJ49" s="44" t="e">
        <f t="shared" si="6"/>
        <v>#DIV/0!</v>
      </c>
      <c r="AK49" s="43"/>
      <c r="AL49" s="40"/>
      <c r="AM49" s="40"/>
      <c r="AN49" s="40"/>
      <c r="AO49" s="40"/>
      <c r="AP49" s="40"/>
      <c r="AQ49" s="49"/>
      <c r="AR49" s="41"/>
      <c r="AS49" s="41">
        <v>10</v>
      </c>
      <c r="AT49" s="34">
        <f>(J49*10)/100</f>
        <v>0</v>
      </c>
      <c r="AU49" s="43"/>
      <c r="AV49" s="44">
        <v>0</v>
      </c>
      <c r="AW49" s="46">
        <f t="shared" si="7"/>
        <v>0</v>
      </c>
      <c r="AX49" s="46">
        <f>O49</f>
        <v>0</v>
      </c>
      <c r="AY49" s="43"/>
    </row>
    <row r="50" spans="1:51" ht="15.75" customHeight="1" x14ac:dyDescent="0.25">
      <c r="A50" s="47"/>
      <c r="B50" s="40"/>
      <c r="C50" s="41"/>
      <c r="D50" s="39"/>
      <c r="E50" s="43"/>
      <c r="F50" s="40"/>
      <c r="G50" s="41"/>
      <c r="H50" s="43"/>
      <c r="I50" s="43"/>
      <c r="J50" s="44">
        <v>0</v>
      </c>
      <c r="K50" s="44">
        <v>0</v>
      </c>
      <c r="L50" s="55">
        <v>0</v>
      </c>
      <c r="M50" s="55">
        <v>0</v>
      </c>
      <c r="N50" s="44">
        <v>0</v>
      </c>
      <c r="O50" s="34">
        <f t="shared" si="8"/>
        <v>0</v>
      </c>
      <c r="P50" s="34">
        <f t="shared" si="8"/>
        <v>0</v>
      </c>
      <c r="Q50" s="43"/>
      <c r="R50" s="43"/>
      <c r="S50" s="43"/>
      <c r="T50" s="43"/>
      <c r="U50" s="48"/>
      <c r="V50" s="41"/>
      <c r="W50" s="41"/>
      <c r="X50" s="50"/>
      <c r="Y50" s="34" t="e">
        <f>P50/AA50</f>
        <v>#DIV/0!</v>
      </c>
      <c r="Z50" s="44" t="e">
        <f t="shared" si="1"/>
        <v>#DIV/0!</v>
      </c>
      <c r="AA50" s="44">
        <f t="shared" si="2"/>
        <v>0</v>
      </c>
      <c r="AB50" s="44">
        <v>0</v>
      </c>
      <c r="AC50" s="44">
        <v>0</v>
      </c>
      <c r="AD50" s="44">
        <v>0</v>
      </c>
      <c r="AE50" s="44"/>
      <c r="AF50" s="44" t="e">
        <f t="shared" si="3"/>
        <v>#DIV/0!</v>
      </c>
      <c r="AG50" s="44"/>
      <c r="AH50" s="44" t="e">
        <f t="shared" si="4"/>
        <v>#DIV/0!</v>
      </c>
      <c r="AI50" s="44" t="e">
        <f t="shared" si="5"/>
        <v>#DIV/0!</v>
      </c>
      <c r="AJ50" s="44" t="e">
        <f t="shared" si="6"/>
        <v>#DIV/0!</v>
      </c>
      <c r="AK50" s="43"/>
      <c r="AL50" s="40"/>
      <c r="AM50" s="40"/>
      <c r="AN50" s="40"/>
      <c r="AO50" s="40"/>
      <c r="AP50" s="40"/>
      <c r="AQ50" s="49"/>
      <c r="AR50" s="41"/>
      <c r="AS50" s="41">
        <v>10</v>
      </c>
      <c r="AT50" s="34">
        <f>(J50*10)/100</f>
        <v>0</v>
      </c>
      <c r="AU50" s="43"/>
      <c r="AV50" s="44">
        <v>0</v>
      </c>
      <c r="AW50" s="46">
        <f t="shared" si="7"/>
        <v>0</v>
      </c>
      <c r="AX50" s="46">
        <f>O50</f>
        <v>0</v>
      </c>
      <c r="AY50" s="43"/>
    </row>
    <row r="51" spans="1:51" ht="15.75" customHeight="1" x14ac:dyDescent="0.25">
      <c r="A51" s="47"/>
      <c r="B51" s="40"/>
      <c r="C51" s="41"/>
      <c r="D51" s="39"/>
      <c r="E51" s="43"/>
      <c r="F51" s="40"/>
      <c r="G51" s="41"/>
      <c r="H51" s="43"/>
      <c r="I51" s="43"/>
      <c r="J51" s="44">
        <v>0</v>
      </c>
      <c r="K51" s="44">
        <v>0</v>
      </c>
      <c r="L51" s="55">
        <v>0</v>
      </c>
      <c r="M51" s="55">
        <v>0</v>
      </c>
      <c r="N51" s="44">
        <v>0</v>
      </c>
      <c r="O51" s="34">
        <f t="shared" si="8"/>
        <v>0</v>
      </c>
      <c r="P51" s="34">
        <f t="shared" si="8"/>
        <v>0</v>
      </c>
      <c r="Q51" s="43"/>
      <c r="R51" s="43"/>
      <c r="S51" s="43"/>
      <c r="T51" s="43"/>
      <c r="U51" s="48"/>
      <c r="V51" s="41"/>
      <c r="W51" s="41"/>
      <c r="X51" s="50"/>
      <c r="Y51" s="34" t="e">
        <f>P51/AA51</f>
        <v>#DIV/0!</v>
      </c>
      <c r="Z51" s="44" t="e">
        <f t="shared" si="1"/>
        <v>#DIV/0!</v>
      </c>
      <c r="AA51" s="44">
        <f t="shared" si="2"/>
        <v>0</v>
      </c>
      <c r="AB51" s="44">
        <v>0</v>
      </c>
      <c r="AC51" s="44">
        <v>0</v>
      </c>
      <c r="AD51" s="44">
        <v>0</v>
      </c>
      <c r="AE51" s="44"/>
      <c r="AF51" s="44" t="e">
        <f t="shared" si="3"/>
        <v>#DIV/0!</v>
      </c>
      <c r="AG51" s="44"/>
      <c r="AH51" s="44" t="e">
        <f t="shared" si="4"/>
        <v>#DIV/0!</v>
      </c>
      <c r="AI51" s="44" t="e">
        <f t="shared" si="5"/>
        <v>#DIV/0!</v>
      </c>
      <c r="AJ51" s="44" t="e">
        <f t="shared" si="6"/>
        <v>#DIV/0!</v>
      </c>
      <c r="AK51" s="43"/>
      <c r="AL51" s="40"/>
      <c r="AM51" s="40"/>
      <c r="AN51" s="40"/>
      <c r="AO51" s="40"/>
      <c r="AP51" s="40"/>
      <c r="AQ51" s="49"/>
      <c r="AR51" s="41"/>
      <c r="AS51" s="41">
        <v>10</v>
      </c>
      <c r="AT51" s="34">
        <f>(J51*10)/100</f>
        <v>0</v>
      </c>
      <c r="AU51" s="43"/>
      <c r="AV51" s="44">
        <v>0</v>
      </c>
      <c r="AW51" s="46">
        <f t="shared" si="7"/>
        <v>0</v>
      </c>
      <c r="AX51" s="46">
        <f>O51</f>
        <v>0</v>
      </c>
      <c r="AY51" s="43"/>
    </row>
    <row r="52" spans="1:51" ht="15.75" customHeight="1" x14ac:dyDescent="0.25">
      <c r="A52" s="47"/>
      <c r="B52" s="40"/>
      <c r="C52" s="41"/>
      <c r="D52" s="39"/>
      <c r="E52" s="43"/>
      <c r="F52" s="40"/>
      <c r="G52" s="41"/>
      <c r="H52" s="43"/>
      <c r="I52" s="43"/>
      <c r="J52" s="44">
        <v>0</v>
      </c>
      <c r="K52" s="44">
        <v>0</v>
      </c>
      <c r="L52" s="55">
        <v>0</v>
      </c>
      <c r="M52" s="55">
        <v>0</v>
      </c>
      <c r="N52" s="44">
        <v>0</v>
      </c>
      <c r="O52" s="34">
        <f t="shared" si="8"/>
        <v>0</v>
      </c>
      <c r="P52" s="34">
        <f t="shared" si="8"/>
        <v>0</v>
      </c>
      <c r="Q52" s="43"/>
      <c r="R52" s="43"/>
      <c r="S52" s="43"/>
      <c r="T52" s="43"/>
      <c r="U52" s="48"/>
      <c r="V52" s="41"/>
      <c r="W52" s="41"/>
      <c r="X52" s="50"/>
      <c r="Y52" s="34" t="e">
        <f>P52/AA52</f>
        <v>#DIV/0!</v>
      </c>
      <c r="Z52" s="44" t="e">
        <f t="shared" si="1"/>
        <v>#DIV/0!</v>
      </c>
      <c r="AA52" s="44">
        <f t="shared" si="2"/>
        <v>0</v>
      </c>
      <c r="AB52" s="44">
        <v>0</v>
      </c>
      <c r="AC52" s="44">
        <v>0</v>
      </c>
      <c r="AD52" s="44">
        <v>0</v>
      </c>
      <c r="AE52" s="44"/>
      <c r="AF52" s="44" t="e">
        <f t="shared" si="3"/>
        <v>#DIV/0!</v>
      </c>
      <c r="AG52" s="44"/>
      <c r="AH52" s="44" t="e">
        <f t="shared" si="4"/>
        <v>#DIV/0!</v>
      </c>
      <c r="AI52" s="44" t="e">
        <f t="shared" si="5"/>
        <v>#DIV/0!</v>
      </c>
      <c r="AJ52" s="44" t="e">
        <f t="shared" si="6"/>
        <v>#DIV/0!</v>
      </c>
      <c r="AK52" s="43"/>
      <c r="AL52" s="40"/>
      <c r="AM52" s="40"/>
      <c r="AN52" s="40"/>
      <c r="AO52" s="40"/>
      <c r="AP52" s="40"/>
      <c r="AQ52" s="49"/>
      <c r="AR52" s="41"/>
      <c r="AS52" s="41">
        <v>10</v>
      </c>
      <c r="AT52" s="34">
        <f>(J52*10)/100</f>
        <v>0</v>
      </c>
      <c r="AU52" s="43"/>
      <c r="AV52" s="44">
        <v>0</v>
      </c>
      <c r="AW52" s="46">
        <f t="shared" si="7"/>
        <v>0</v>
      </c>
      <c r="AX52" s="46">
        <f>O52</f>
        <v>0</v>
      </c>
      <c r="AY52" s="43"/>
    </row>
    <row r="53" spans="1:51" ht="15.75" customHeight="1" x14ac:dyDescent="0.25">
      <c r="A53" s="47"/>
      <c r="B53" s="40"/>
      <c r="C53" s="41"/>
      <c r="D53" s="39"/>
      <c r="E53" s="43"/>
      <c r="F53" s="40"/>
      <c r="G53" s="41"/>
      <c r="H53" s="43"/>
      <c r="I53" s="43"/>
      <c r="J53" s="44">
        <v>0</v>
      </c>
      <c r="K53" s="44">
        <v>0</v>
      </c>
      <c r="L53" s="55">
        <v>0</v>
      </c>
      <c r="M53" s="55">
        <v>0</v>
      </c>
      <c r="N53" s="44">
        <v>0</v>
      </c>
      <c r="O53" s="34">
        <f t="shared" si="8"/>
        <v>0</v>
      </c>
      <c r="P53" s="34">
        <f t="shared" si="8"/>
        <v>0</v>
      </c>
      <c r="Q53" s="43"/>
      <c r="R53" s="43"/>
      <c r="S53" s="43"/>
      <c r="T53" s="43"/>
      <c r="U53" s="48"/>
      <c r="V53" s="41"/>
      <c r="W53" s="41"/>
      <c r="X53" s="50"/>
      <c r="Y53" s="34" t="e">
        <f>P53/AA53</f>
        <v>#DIV/0!</v>
      </c>
      <c r="Z53" s="44" t="e">
        <f t="shared" si="1"/>
        <v>#DIV/0!</v>
      </c>
      <c r="AA53" s="44">
        <f t="shared" si="2"/>
        <v>0</v>
      </c>
      <c r="AB53" s="44">
        <v>0</v>
      </c>
      <c r="AC53" s="44">
        <v>0</v>
      </c>
      <c r="AD53" s="44">
        <v>0</v>
      </c>
      <c r="AE53" s="44"/>
      <c r="AF53" s="44" t="e">
        <f t="shared" si="3"/>
        <v>#DIV/0!</v>
      </c>
      <c r="AG53" s="44"/>
      <c r="AH53" s="44" t="e">
        <f t="shared" si="4"/>
        <v>#DIV/0!</v>
      </c>
      <c r="AI53" s="44" t="e">
        <f t="shared" si="5"/>
        <v>#DIV/0!</v>
      </c>
      <c r="AJ53" s="44" t="e">
        <f t="shared" si="6"/>
        <v>#DIV/0!</v>
      </c>
      <c r="AK53" s="43"/>
      <c r="AL53" s="40"/>
      <c r="AM53" s="40"/>
      <c r="AN53" s="40"/>
      <c r="AO53" s="40"/>
      <c r="AP53" s="40"/>
      <c r="AQ53" s="49"/>
      <c r="AR53" s="41"/>
      <c r="AS53" s="41">
        <v>10</v>
      </c>
      <c r="AT53" s="34">
        <f>(J53*10)/100</f>
        <v>0</v>
      </c>
      <c r="AU53" s="43"/>
      <c r="AV53" s="44">
        <v>0</v>
      </c>
      <c r="AW53" s="46">
        <f t="shared" si="7"/>
        <v>0</v>
      </c>
      <c r="AX53" s="46">
        <f>O53</f>
        <v>0</v>
      </c>
      <c r="AY53" s="43"/>
    </row>
    <row r="54" spans="1:51" ht="15.75" customHeight="1" x14ac:dyDescent="0.25">
      <c r="A54" s="47"/>
      <c r="B54" s="40"/>
      <c r="C54" s="41"/>
      <c r="D54" s="39"/>
      <c r="E54" s="43"/>
      <c r="F54" s="40"/>
      <c r="G54" s="41"/>
      <c r="H54" s="43"/>
      <c r="I54" s="43"/>
      <c r="J54" s="44">
        <v>0</v>
      </c>
      <c r="K54" s="44">
        <v>0</v>
      </c>
      <c r="L54" s="55">
        <v>0</v>
      </c>
      <c r="M54" s="55">
        <v>0</v>
      </c>
      <c r="N54" s="44">
        <v>0</v>
      </c>
      <c r="O54" s="34">
        <f t="shared" si="8"/>
        <v>0</v>
      </c>
      <c r="P54" s="34">
        <f t="shared" si="8"/>
        <v>0</v>
      </c>
      <c r="Q54" s="43"/>
      <c r="R54" s="43"/>
      <c r="S54" s="43"/>
      <c r="T54" s="43"/>
      <c r="U54" s="48"/>
      <c r="V54" s="41"/>
      <c r="W54" s="41"/>
      <c r="X54" s="50"/>
      <c r="Y54" s="34" t="e">
        <f>P54/AA54</f>
        <v>#DIV/0!</v>
      </c>
      <c r="Z54" s="44" t="e">
        <f t="shared" si="1"/>
        <v>#DIV/0!</v>
      </c>
      <c r="AA54" s="44">
        <f t="shared" si="2"/>
        <v>0</v>
      </c>
      <c r="AB54" s="44">
        <v>0</v>
      </c>
      <c r="AC54" s="44">
        <v>0</v>
      </c>
      <c r="AD54" s="44">
        <v>0</v>
      </c>
      <c r="AE54" s="44"/>
      <c r="AF54" s="44" t="e">
        <f t="shared" si="3"/>
        <v>#DIV/0!</v>
      </c>
      <c r="AG54" s="44"/>
      <c r="AH54" s="44" t="e">
        <f t="shared" si="4"/>
        <v>#DIV/0!</v>
      </c>
      <c r="AI54" s="44" t="e">
        <f t="shared" si="5"/>
        <v>#DIV/0!</v>
      </c>
      <c r="AJ54" s="44" t="e">
        <f t="shared" si="6"/>
        <v>#DIV/0!</v>
      </c>
      <c r="AK54" s="43"/>
      <c r="AL54" s="40"/>
      <c r="AM54" s="40"/>
      <c r="AN54" s="40"/>
      <c r="AO54" s="40"/>
      <c r="AP54" s="40"/>
      <c r="AQ54" s="49"/>
      <c r="AR54" s="41"/>
      <c r="AS54" s="41">
        <v>10</v>
      </c>
      <c r="AT54" s="34">
        <f>(J54*10)/100</f>
        <v>0</v>
      </c>
      <c r="AU54" s="43"/>
      <c r="AV54" s="44">
        <v>0</v>
      </c>
      <c r="AW54" s="46">
        <f t="shared" si="7"/>
        <v>0</v>
      </c>
      <c r="AX54" s="46">
        <f>O54</f>
        <v>0</v>
      </c>
      <c r="AY54" s="43"/>
    </row>
    <row r="55" spans="1:51" ht="15.75" customHeight="1" x14ac:dyDescent="0.25">
      <c r="A55" s="47"/>
      <c r="B55" s="40"/>
      <c r="C55" s="41"/>
      <c r="D55" s="39"/>
      <c r="E55" s="43"/>
      <c r="F55" s="40"/>
      <c r="G55" s="41"/>
      <c r="H55" s="43"/>
      <c r="I55" s="43"/>
      <c r="J55" s="44">
        <v>0</v>
      </c>
      <c r="K55" s="44">
        <v>0</v>
      </c>
      <c r="L55" s="55">
        <v>0</v>
      </c>
      <c r="M55" s="55">
        <v>0</v>
      </c>
      <c r="N55" s="44">
        <v>0</v>
      </c>
      <c r="O55" s="34">
        <f t="shared" si="8"/>
        <v>0</v>
      </c>
      <c r="P55" s="34">
        <f t="shared" si="8"/>
        <v>0</v>
      </c>
      <c r="Q55" s="43"/>
      <c r="R55" s="43"/>
      <c r="S55" s="43"/>
      <c r="T55" s="43"/>
      <c r="U55" s="48"/>
      <c r="V55" s="41"/>
      <c r="W55" s="41"/>
      <c r="X55" s="50"/>
      <c r="Y55" s="34" t="e">
        <f>P55/AA55</f>
        <v>#DIV/0!</v>
      </c>
      <c r="Z55" s="44" t="e">
        <f t="shared" si="1"/>
        <v>#DIV/0!</v>
      </c>
      <c r="AA55" s="44">
        <f t="shared" si="2"/>
        <v>0</v>
      </c>
      <c r="AB55" s="44">
        <v>0</v>
      </c>
      <c r="AC55" s="44">
        <v>0</v>
      </c>
      <c r="AD55" s="44">
        <v>0</v>
      </c>
      <c r="AE55" s="44"/>
      <c r="AF55" s="44" t="e">
        <f t="shared" si="3"/>
        <v>#DIV/0!</v>
      </c>
      <c r="AG55" s="44"/>
      <c r="AH55" s="44" t="e">
        <f t="shared" si="4"/>
        <v>#DIV/0!</v>
      </c>
      <c r="AI55" s="44" t="e">
        <f t="shared" si="5"/>
        <v>#DIV/0!</v>
      </c>
      <c r="AJ55" s="44" t="e">
        <f t="shared" si="6"/>
        <v>#DIV/0!</v>
      </c>
      <c r="AK55" s="43"/>
      <c r="AL55" s="40"/>
      <c r="AM55" s="40"/>
      <c r="AN55" s="40"/>
      <c r="AO55" s="40"/>
      <c r="AP55" s="40"/>
      <c r="AQ55" s="49"/>
      <c r="AR55" s="41"/>
      <c r="AS55" s="41">
        <v>10</v>
      </c>
      <c r="AT55" s="34">
        <f>(J55*10)/100</f>
        <v>0</v>
      </c>
      <c r="AU55" s="43"/>
      <c r="AV55" s="44">
        <v>0</v>
      </c>
      <c r="AW55" s="46">
        <f t="shared" si="7"/>
        <v>0</v>
      </c>
      <c r="AX55" s="46">
        <f>O55</f>
        <v>0</v>
      </c>
      <c r="AY55" s="43"/>
    </row>
    <row r="56" spans="1:51" ht="15.75" customHeight="1" x14ac:dyDescent="0.25">
      <c r="A56" s="47"/>
      <c r="B56" s="40"/>
      <c r="C56" s="41"/>
      <c r="D56" s="39"/>
      <c r="E56" s="43"/>
      <c r="F56" s="40"/>
      <c r="G56" s="41"/>
      <c r="H56" s="43"/>
      <c r="I56" s="43"/>
      <c r="J56" s="44">
        <v>0</v>
      </c>
      <c r="K56" s="44">
        <v>0</v>
      </c>
      <c r="L56" s="55">
        <v>0</v>
      </c>
      <c r="M56" s="55">
        <v>0</v>
      </c>
      <c r="N56" s="44">
        <v>0</v>
      </c>
      <c r="O56" s="34">
        <f t="shared" si="8"/>
        <v>0</v>
      </c>
      <c r="P56" s="34">
        <f t="shared" si="8"/>
        <v>0</v>
      </c>
      <c r="Q56" s="43"/>
      <c r="R56" s="43"/>
      <c r="S56" s="43"/>
      <c r="T56" s="43"/>
      <c r="U56" s="48"/>
      <c r="V56" s="41"/>
      <c r="W56" s="41"/>
      <c r="X56" s="50"/>
      <c r="Y56" s="34" t="e">
        <f>P56/AA56</f>
        <v>#DIV/0!</v>
      </c>
      <c r="Z56" s="44" t="e">
        <f t="shared" si="1"/>
        <v>#DIV/0!</v>
      </c>
      <c r="AA56" s="44">
        <f t="shared" si="2"/>
        <v>0</v>
      </c>
      <c r="AB56" s="44">
        <v>0</v>
      </c>
      <c r="AC56" s="44">
        <v>0</v>
      </c>
      <c r="AD56" s="44">
        <v>0</v>
      </c>
      <c r="AE56" s="44"/>
      <c r="AF56" s="44" t="e">
        <f t="shared" si="3"/>
        <v>#DIV/0!</v>
      </c>
      <c r="AG56" s="44"/>
      <c r="AH56" s="44" t="e">
        <f t="shared" si="4"/>
        <v>#DIV/0!</v>
      </c>
      <c r="AI56" s="44" t="e">
        <f t="shared" si="5"/>
        <v>#DIV/0!</v>
      </c>
      <c r="AJ56" s="44" t="e">
        <f t="shared" si="6"/>
        <v>#DIV/0!</v>
      </c>
      <c r="AK56" s="43"/>
      <c r="AL56" s="40"/>
      <c r="AM56" s="40"/>
      <c r="AN56" s="40"/>
      <c r="AO56" s="40"/>
      <c r="AP56" s="40"/>
      <c r="AQ56" s="49"/>
      <c r="AR56" s="41"/>
      <c r="AS56" s="41">
        <v>10</v>
      </c>
      <c r="AT56" s="34">
        <f>(J56*10)/100</f>
        <v>0</v>
      </c>
      <c r="AU56" s="43"/>
      <c r="AV56" s="44">
        <v>0</v>
      </c>
      <c r="AW56" s="46">
        <f t="shared" si="7"/>
        <v>0</v>
      </c>
      <c r="AX56" s="46">
        <f>O56</f>
        <v>0</v>
      </c>
      <c r="AY56" s="43"/>
    </row>
    <row r="57" spans="1:51" ht="15.75" customHeight="1" x14ac:dyDescent="0.25">
      <c r="A57" s="47"/>
      <c r="B57" s="40"/>
      <c r="C57" s="41"/>
      <c r="D57" s="39"/>
      <c r="E57" s="43"/>
      <c r="F57" s="40"/>
      <c r="G57" s="41"/>
      <c r="H57" s="43"/>
      <c r="I57" s="43"/>
      <c r="J57" s="44">
        <v>0</v>
      </c>
      <c r="K57" s="44">
        <v>0</v>
      </c>
      <c r="L57" s="55">
        <v>0</v>
      </c>
      <c r="M57" s="55">
        <v>0</v>
      </c>
      <c r="N57" s="44">
        <v>0</v>
      </c>
      <c r="O57" s="34">
        <f t="shared" si="8"/>
        <v>0</v>
      </c>
      <c r="P57" s="34">
        <f t="shared" si="8"/>
        <v>0</v>
      </c>
      <c r="Q57" s="43"/>
      <c r="R57" s="43"/>
      <c r="S57" s="43"/>
      <c r="T57" s="43"/>
      <c r="U57" s="48"/>
      <c r="V57" s="41"/>
      <c r="W57" s="41"/>
      <c r="X57" s="50"/>
      <c r="Y57" s="34" t="e">
        <f>P57/AA57</f>
        <v>#DIV/0!</v>
      </c>
      <c r="Z57" s="44" t="e">
        <f t="shared" si="1"/>
        <v>#DIV/0!</v>
      </c>
      <c r="AA57" s="44">
        <f t="shared" si="2"/>
        <v>0</v>
      </c>
      <c r="AB57" s="44">
        <v>0</v>
      </c>
      <c r="AC57" s="44">
        <v>0</v>
      </c>
      <c r="AD57" s="44">
        <v>0</v>
      </c>
      <c r="AE57" s="44"/>
      <c r="AF57" s="44" t="e">
        <f t="shared" si="3"/>
        <v>#DIV/0!</v>
      </c>
      <c r="AG57" s="44"/>
      <c r="AH57" s="44" t="e">
        <f t="shared" si="4"/>
        <v>#DIV/0!</v>
      </c>
      <c r="AI57" s="44" t="e">
        <f t="shared" si="5"/>
        <v>#DIV/0!</v>
      </c>
      <c r="AJ57" s="44" t="e">
        <f t="shared" si="6"/>
        <v>#DIV/0!</v>
      </c>
      <c r="AK57" s="43"/>
      <c r="AL57" s="40"/>
      <c r="AM57" s="40"/>
      <c r="AN57" s="40"/>
      <c r="AO57" s="40"/>
      <c r="AP57" s="40"/>
      <c r="AQ57" s="49"/>
      <c r="AR57" s="41"/>
      <c r="AS57" s="41">
        <v>10</v>
      </c>
      <c r="AT57" s="34">
        <f>(J57*10)/100</f>
        <v>0</v>
      </c>
      <c r="AU57" s="43"/>
      <c r="AV57" s="44">
        <v>0</v>
      </c>
      <c r="AW57" s="46">
        <f t="shared" si="7"/>
        <v>0</v>
      </c>
      <c r="AX57" s="46">
        <f>O57</f>
        <v>0</v>
      </c>
      <c r="AY57" s="43"/>
    </row>
    <row r="58" spans="1:51" ht="15.75" customHeight="1" x14ac:dyDescent="0.25">
      <c r="A58" s="47"/>
      <c r="B58" s="40"/>
      <c r="C58" s="41"/>
      <c r="D58" s="39"/>
      <c r="E58" s="43"/>
      <c r="F58" s="40"/>
      <c r="G58" s="41"/>
      <c r="H58" s="43"/>
      <c r="I58" s="43"/>
      <c r="J58" s="44">
        <v>0</v>
      </c>
      <c r="K58" s="44">
        <v>0</v>
      </c>
      <c r="L58" s="55">
        <v>0</v>
      </c>
      <c r="M58" s="55">
        <v>0</v>
      </c>
      <c r="N58" s="44">
        <v>0</v>
      </c>
      <c r="O58" s="34">
        <f t="shared" si="8"/>
        <v>0</v>
      </c>
      <c r="P58" s="34">
        <f t="shared" si="8"/>
        <v>0</v>
      </c>
      <c r="Q58" s="43"/>
      <c r="R58" s="43"/>
      <c r="S58" s="43"/>
      <c r="T58" s="43"/>
      <c r="U58" s="48"/>
      <c r="V58" s="41"/>
      <c r="W58" s="41"/>
      <c r="X58" s="50"/>
      <c r="Y58" s="34" t="e">
        <f>P58/AA58</f>
        <v>#DIV/0!</v>
      </c>
      <c r="Z58" s="44" t="e">
        <f t="shared" si="1"/>
        <v>#DIV/0!</v>
      </c>
      <c r="AA58" s="44">
        <f t="shared" si="2"/>
        <v>0</v>
      </c>
      <c r="AB58" s="44">
        <v>0</v>
      </c>
      <c r="AC58" s="44">
        <v>0</v>
      </c>
      <c r="AD58" s="44">
        <v>0</v>
      </c>
      <c r="AE58" s="44"/>
      <c r="AF58" s="44" t="e">
        <f t="shared" si="3"/>
        <v>#DIV/0!</v>
      </c>
      <c r="AG58" s="44"/>
      <c r="AH58" s="44" t="e">
        <f t="shared" si="4"/>
        <v>#DIV/0!</v>
      </c>
      <c r="AI58" s="44" t="e">
        <f t="shared" si="5"/>
        <v>#DIV/0!</v>
      </c>
      <c r="AJ58" s="44" t="e">
        <f t="shared" si="6"/>
        <v>#DIV/0!</v>
      </c>
      <c r="AK58" s="43"/>
      <c r="AL58" s="40"/>
      <c r="AM58" s="40"/>
      <c r="AN58" s="40"/>
      <c r="AO58" s="40"/>
      <c r="AP58" s="40"/>
      <c r="AQ58" s="49"/>
      <c r="AR58" s="41"/>
      <c r="AS58" s="41">
        <v>10</v>
      </c>
      <c r="AT58" s="34">
        <f>(J58*10)/100</f>
        <v>0</v>
      </c>
      <c r="AU58" s="43"/>
      <c r="AV58" s="44">
        <v>0</v>
      </c>
      <c r="AW58" s="46">
        <f t="shared" si="7"/>
        <v>0</v>
      </c>
      <c r="AX58" s="46">
        <f>O58</f>
        <v>0</v>
      </c>
      <c r="AY58" s="43"/>
    </row>
    <row r="59" spans="1:51" ht="15.75" customHeight="1" x14ac:dyDescent="0.25">
      <c r="A59" s="47"/>
      <c r="B59" s="40"/>
      <c r="C59" s="41"/>
      <c r="D59" s="39"/>
      <c r="E59" s="43"/>
      <c r="F59" s="40"/>
      <c r="G59" s="41"/>
      <c r="H59" s="43"/>
      <c r="I59" s="43"/>
      <c r="J59" s="44">
        <v>0</v>
      </c>
      <c r="K59" s="44">
        <v>0</v>
      </c>
      <c r="L59" s="55">
        <v>0</v>
      </c>
      <c r="M59" s="55">
        <v>0</v>
      </c>
      <c r="N59" s="44">
        <v>0</v>
      </c>
      <c r="O59" s="34">
        <f t="shared" si="8"/>
        <v>0</v>
      </c>
      <c r="P59" s="34">
        <f t="shared" si="8"/>
        <v>0</v>
      </c>
      <c r="Q59" s="43"/>
      <c r="R59" s="43"/>
      <c r="S59" s="43"/>
      <c r="T59" s="43"/>
      <c r="U59" s="48"/>
      <c r="V59" s="41"/>
      <c r="W59" s="41"/>
      <c r="X59" s="50"/>
      <c r="Y59" s="34" t="e">
        <f>P59/AA59</f>
        <v>#DIV/0!</v>
      </c>
      <c r="Z59" s="44" t="e">
        <f t="shared" si="1"/>
        <v>#DIV/0!</v>
      </c>
      <c r="AA59" s="44">
        <f t="shared" si="2"/>
        <v>0</v>
      </c>
      <c r="AB59" s="44">
        <v>0</v>
      </c>
      <c r="AC59" s="44">
        <v>0</v>
      </c>
      <c r="AD59" s="44">
        <v>0</v>
      </c>
      <c r="AE59" s="44"/>
      <c r="AF59" s="44" t="e">
        <f t="shared" si="3"/>
        <v>#DIV/0!</v>
      </c>
      <c r="AG59" s="44"/>
      <c r="AH59" s="44" t="e">
        <f t="shared" si="4"/>
        <v>#DIV/0!</v>
      </c>
      <c r="AI59" s="44" t="e">
        <f t="shared" si="5"/>
        <v>#DIV/0!</v>
      </c>
      <c r="AJ59" s="44" t="e">
        <f t="shared" si="6"/>
        <v>#DIV/0!</v>
      </c>
      <c r="AK59" s="43"/>
      <c r="AL59" s="40"/>
      <c r="AM59" s="40"/>
      <c r="AN59" s="40"/>
      <c r="AO59" s="40"/>
      <c r="AP59" s="40"/>
      <c r="AQ59" s="49"/>
      <c r="AR59" s="41"/>
      <c r="AS59" s="41">
        <v>10</v>
      </c>
      <c r="AT59" s="34">
        <f>(J59*10)/100</f>
        <v>0</v>
      </c>
      <c r="AU59" s="43"/>
      <c r="AV59" s="44">
        <v>0</v>
      </c>
      <c r="AW59" s="46">
        <f t="shared" si="7"/>
        <v>0</v>
      </c>
      <c r="AX59" s="46">
        <f>O59</f>
        <v>0</v>
      </c>
      <c r="AY59" s="43"/>
    </row>
    <row r="60" spans="1:51" ht="15.75" customHeight="1" x14ac:dyDescent="0.25">
      <c r="A60" s="47"/>
      <c r="B60" s="40"/>
      <c r="C60" s="41"/>
      <c r="D60" s="39"/>
      <c r="E60" s="43"/>
      <c r="F60" s="40"/>
      <c r="G60" s="41"/>
      <c r="H60" s="43"/>
      <c r="I60" s="43"/>
      <c r="J60" s="44">
        <v>0</v>
      </c>
      <c r="K60" s="44">
        <v>0</v>
      </c>
      <c r="L60" s="55">
        <v>0</v>
      </c>
      <c r="M60" s="55">
        <v>0</v>
      </c>
      <c r="N60" s="44">
        <v>0</v>
      </c>
      <c r="O60" s="34">
        <f t="shared" si="8"/>
        <v>0</v>
      </c>
      <c r="P60" s="34">
        <f t="shared" si="8"/>
        <v>0</v>
      </c>
      <c r="Q60" s="43"/>
      <c r="R60" s="43"/>
      <c r="S60" s="43"/>
      <c r="T60" s="43"/>
      <c r="U60" s="48"/>
      <c r="V60" s="41"/>
      <c r="W60" s="41"/>
      <c r="X60" s="50"/>
      <c r="Y60" s="34" t="e">
        <f>P60/AA60</f>
        <v>#DIV/0!</v>
      </c>
      <c r="Z60" s="44" t="e">
        <f t="shared" si="1"/>
        <v>#DIV/0!</v>
      </c>
      <c r="AA60" s="44">
        <f t="shared" si="2"/>
        <v>0</v>
      </c>
      <c r="AB60" s="44">
        <v>0</v>
      </c>
      <c r="AC60" s="44">
        <v>0</v>
      </c>
      <c r="AD60" s="44">
        <v>0</v>
      </c>
      <c r="AE60" s="44"/>
      <c r="AF60" s="44" t="e">
        <f t="shared" si="3"/>
        <v>#DIV/0!</v>
      </c>
      <c r="AG60" s="44"/>
      <c r="AH60" s="44" t="e">
        <f t="shared" si="4"/>
        <v>#DIV/0!</v>
      </c>
      <c r="AI60" s="44" t="e">
        <f t="shared" si="5"/>
        <v>#DIV/0!</v>
      </c>
      <c r="AJ60" s="44" t="e">
        <f t="shared" si="6"/>
        <v>#DIV/0!</v>
      </c>
      <c r="AK60" s="43"/>
      <c r="AL60" s="40"/>
      <c r="AM60" s="40"/>
      <c r="AN60" s="40"/>
      <c r="AO60" s="40"/>
      <c r="AP60" s="40"/>
      <c r="AQ60" s="49"/>
      <c r="AR60" s="41"/>
      <c r="AS60" s="41">
        <v>10</v>
      </c>
      <c r="AT60" s="34">
        <f>(J60*10)/100</f>
        <v>0</v>
      </c>
      <c r="AU60" s="43"/>
      <c r="AV60" s="44">
        <v>0</v>
      </c>
      <c r="AW60" s="46">
        <f t="shared" si="7"/>
        <v>0</v>
      </c>
      <c r="AX60" s="46">
        <f>O60</f>
        <v>0</v>
      </c>
      <c r="AY60" s="43"/>
    </row>
    <row r="61" spans="1:51" ht="15.75" customHeight="1" x14ac:dyDescent="0.25">
      <c r="A61" s="47"/>
      <c r="B61" s="40"/>
      <c r="C61" s="41"/>
      <c r="D61" s="39"/>
      <c r="E61" s="43"/>
      <c r="F61" s="40"/>
      <c r="G61" s="41"/>
      <c r="H61" s="43"/>
      <c r="I61" s="43"/>
      <c r="J61" s="44">
        <v>0</v>
      </c>
      <c r="K61" s="44">
        <v>0</v>
      </c>
      <c r="L61" s="55">
        <v>0</v>
      </c>
      <c r="M61" s="55">
        <v>0</v>
      </c>
      <c r="N61" s="44">
        <v>0</v>
      </c>
      <c r="O61" s="34">
        <f t="shared" si="8"/>
        <v>0</v>
      </c>
      <c r="P61" s="34">
        <f t="shared" si="8"/>
        <v>0</v>
      </c>
      <c r="Q61" s="43"/>
      <c r="R61" s="43"/>
      <c r="S61" s="43"/>
      <c r="T61" s="43"/>
      <c r="U61" s="48"/>
      <c r="V61" s="41"/>
      <c r="W61" s="41"/>
      <c r="X61" s="50"/>
      <c r="Y61" s="34" t="e">
        <f>P61/AA61</f>
        <v>#DIV/0!</v>
      </c>
      <c r="Z61" s="44" t="e">
        <f t="shared" si="1"/>
        <v>#DIV/0!</v>
      </c>
      <c r="AA61" s="44">
        <f t="shared" si="2"/>
        <v>0</v>
      </c>
      <c r="AB61" s="44">
        <v>0</v>
      </c>
      <c r="AC61" s="44">
        <v>0</v>
      </c>
      <c r="AD61" s="44">
        <v>0</v>
      </c>
      <c r="AE61" s="44"/>
      <c r="AF61" s="44" t="e">
        <f t="shared" si="3"/>
        <v>#DIV/0!</v>
      </c>
      <c r="AG61" s="44"/>
      <c r="AH61" s="44" t="e">
        <f t="shared" si="4"/>
        <v>#DIV/0!</v>
      </c>
      <c r="AI61" s="44" t="e">
        <f t="shared" si="5"/>
        <v>#DIV/0!</v>
      </c>
      <c r="AJ61" s="44" t="e">
        <f t="shared" si="6"/>
        <v>#DIV/0!</v>
      </c>
      <c r="AK61" s="43"/>
      <c r="AL61" s="40"/>
      <c r="AM61" s="40"/>
      <c r="AN61" s="40"/>
      <c r="AO61" s="40"/>
      <c r="AP61" s="40"/>
      <c r="AQ61" s="49"/>
      <c r="AR61" s="41"/>
      <c r="AS61" s="41">
        <v>10</v>
      </c>
      <c r="AT61" s="34">
        <f>(J61*10)/100</f>
        <v>0</v>
      </c>
      <c r="AU61" s="43"/>
      <c r="AV61" s="44">
        <v>0</v>
      </c>
      <c r="AW61" s="46">
        <f t="shared" si="7"/>
        <v>0</v>
      </c>
      <c r="AX61" s="46">
        <f>O61</f>
        <v>0</v>
      </c>
      <c r="AY61" s="43"/>
    </row>
    <row r="62" spans="1:51" ht="15.75" customHeight="1" x14ac:dyDescent="0.25">
      <c r="A62" s="47"/>
      <c r="B62" s="40"/>
      <c r="C62" s="41"/>
      <c r="D62" s="39"/>
      <c r="E62" s="43"/>
      <c r="F62" s="40"/>
      <c r="G62" s="41"/>
      <c r="H62" s="43"/>
      <c r="I62" s="43"/>
      <c r="J62" s="44">
        <v>0</v>
      </c>
      <c r="K62" s="44">
        <v>0</v>
      </c>
      <c r="L62" s="55">
        <v>0</v>
      </c>
      <c r="M62" s="55">
        <v>0</v>
      </c>
      <c r="N62" s="44">
        <v>0</v>
      </c>
      <c r="O62" s="34">
        <f t="shared" si="8"/>
        <v>0</v>
      </c>
      <c r="P62" s="34">
        <f t="shared" si="8"/>
        <v>0</v>
      </c>
      <c r="Q62" s="43"/>
      <c r="R62" s="43"/>
      <c r="S62" s="43"/>
      <c r="T62" s="43"/>
      <c r="U62" s="48"/>
      <c r="V62" s="41"/>
      <c r="W62" s="41"/>
      <c r="X62" s="50"/>
      <c r="Y62" s="34" t="e">
        <f>P62/AA62</f>
        <v>#DIV/0!</v>
      </c>
      <c r="Z62" s="44" t="e">
        <f t="shared" si="1"/>
        <v>#DIV/0!</v>
      </c>
      <c r="AA62" s="44">
        <f t="shared" si="2"/>
        <v>0</v>
      </c>
      <c r="AB62" s="44">
        <v>0</v>
      </c>
      <c r="AC62" s="44">
        <v>0</v>
      </c>
      <c r="AD62" s="44">
        <v>0</v>
      </c>
      <c r="AE62" s="44"/>
      <c r="AF62" s="44" t="e">
        <f t="shared" si="3"/>
        <v>#DIV/0!</v>
      </c>
      <c r="AG62" s="44"/>
      <c r="AH62" s="44" t="e">
        <f t="shared" si="4"/>
        <v>#DIV/0!</v>
      </c>
      <c r="AI62" s="44" t="e">
        <f t="shared" si="5"/>
        <v>#DIV/0!</v>
      </c>
      <c r="AJ62" s="44" t="e">
        <f t="shared" si="6"/>
        <v>#DIV/0!</v>
      </c>
      <c r="AK62" s="43"/>
      <c r="AL62" s="40"/>
      <c r="AM62" s="40"/>
      <c r="AN62" s="40"/>
      <c r="AO62" s="40"/>
      <c r="AP62" s="40"/>
      <c r="AQ62" s="49"/>
      <c r="AR62" s="41"/>
      <c r="AS62" s="41">
        <v>10</v>
      </c>
      <c r="AT62" s="34">
        <f>(J62*10)/100</f>
        <v>0</v>
      </c>
      <c r="AU62" s="43"/>
      <c r="AV62" s="44">
        <v>0</v>
      </c>
      <c r="AW62" s="46">
        <f t="shared" si="7"/>
        <v>0</v>
      </c>
      <c r="AX62" s="46">
        <f>O62</f>
        <v>0</v>
      </c>
      <c r="AY62" s="43"/>
    </row>
    <row r="63" spans="1:51" ht="15.75" customHeight="1" x14ac:dyDescent="0.25">
      <c r="A63" s="47"/>
      <c r="B63" s="40"/>
      <c r="C63" s="41"/>
      <c r="D63" s="39"/>
      <c r="E63" s="43"/>
      <c r="F63" s="40"/>
      <c r="G63" s="41"/>
      <c r="H63" s="43"/>
      <c r="I63" s="43"/>
      <c r="J63" s="44">
        <v>0</v>
      </c>
      <c r="K63" s="44">
        <v>0</v>
      </c>
      <c r="L63" s="55">
        <v>0</v>
      </c>
      <c r="M63" s="55">
        <v>0</v>
      </c>
      <c r="N63" s="44">
        <v>0</v>
      </c>
      <c r="O63" s="34">
        <f t="shared" si="8"/>
        <v>0</v>
      </c>
      <c r="P63" s="34">
        <f t="shared" si="8"/>
        <v>0</v>
      </c>
      <c r="Q63" s="43"/>
      <c r="R63" s="43"/>
      <c r="S63" s="43"/>
      <c r="T63" s="43"/>
      <c r="U63" s="48"/>
      <c r="V63" s="41"/>
      <c r="W63" s="41"/>
      <c r="X63" s="50"/>
      <c r="Y63" s="34" t="e">
        <f>P63/AA63</f>
        <v>#DIV/0!</v>
      </c>
      <c r="Z63" s="44" t="e">
        <f t="shared" si="1"/>
        <v>#DIV/0!</v>
      </c>
      <c r="AA63" s="44">
        <f t="shared" si="2"/>
        <v>0</v>
      </c>
      <c r="AB63" s="44">
        <v>0</v>
      </c>
      <c r="AC63" s="44">
        <v>0</v>
      </c>
      <c r="AD63" s="44">
        <v>0</v>
      </c>
      <c r="AE63" s="44"/>
      <c r="AF63" s="44" t="e">
        <f t="shared" si="3"/>
        <v>#DIV/0!</v>
      </c>
      <c r="AG63" s="44"/>
      <c r="AH63" s="44" t="e">
        <f t="shared" si="4"/>
        <v>#DIV/0!</v>
      </c>
      <c r="AI63" s="44" t="e">
        <f t="shared" si="5"/>
        <v>#DIV/0!</v>
      </c>
      <c r="AJ63" s="44" t="e">
        <f t="shared" si="6"/>
        <v>#DIV/0!</v>
      </c>
      <c r="AK63" s="43"/>
      <c r="AL63" s="40"/>
      <c r="AM63" s="40"/>
      <c r="AN63" s="40"/>
      <c r="AO63" s="40"/>
      <c r="AP63" s="40"/>
      <c r="AQ63" s="49"/>
      <c r="AR63" s="41"/>
      <c r="AS63" s="41">
        <v>10</v>
      </c>
      <c r="AT63" s="34">
        <f>(J63*10)/100</f>
        <v>0</v>
      </c>
      <c r="AU63" s="43"/>
      <c r="AV63" s="44">
        <v>0</v>
      </c>
      <c r="AW63" s="46">
        <f t="shared" si="7"/>
        <v>0</v>
      </c>
      <c r="AX63" s="46">
        <f>O63</f>
        <v>0</v>
      </c>
      <c r="AY63" s="43"/>
    </row>
    <row r="64" spans="1:51" ht="15.75" customHeight="1" x14ac:dyDescent="0.25">
      <c r="A64" s="47"/>
      <c r="B64" s="40"/>
      <c r="C64" s="41"/>
      <c r="D64" s="39"/>
      <c r="E64" s="43"/>
      <c r="F64" s="40"/>
      <c r="G64" s="41"/>
      <c r="H64" s="43"/>
      <c r="I64" s="43"/>
      <c r="J64" s="44">
        <v>0</v>
      </c>
      <c r="K64" s="44">
        <v>0</v>
      </c>
      <c r="L64" s="55">
        <v>0</v>
      </c>
      <c r="M64" s="55">
        <v>0</v>
      </c>
      <c r="N64" s="44">
        <v>0</v>
      </c>
      <c r="O64" s="34">
        <f t="shared" si="8"/>
        <v>0</v>
      </c>
      <c r="P64" s="34">
        <f t="shared" si="8"/>
        <v>0</v>
      </c>
      <c r="Q64" s="43"/>
      <c r="R64" s="43"/>
      <c r="S64" s="43"/>
      <c r="T64" s="43"/>
      <c r="U64" s="48"/>
      <c r="V64" s="41"/>
      <c r="W64" s="41"/>
      <c r="X64" s="50"/>
      <c r="Y64" s="34" t="e">
        <f>P64/AA64</f>
        <v>#DIV/0!</v>
      </c>
      <c r="Z64" s="44" t="e">
        <f t="shared" si="1"/>
        <v>#DIV/0!</v>
      </c>
      <c r="AA64" s="44">
        <f t="shared" si="2"/>
        <v>0</v>
      </c>
      <c r="AB64" s="44">
        <v>0</v>
      </c>
      <c r="AC64" s="44">
        <v>0</v>
      </c>
      <c r="AD64" s="44">
        <v>0</v>
      </c>
      <c r="AE64" s="44"/>
      <c r="AF64" s="44" t="e">
        <f t="shared" si="3"/>
        <v>#DIV/0!</v>
      </c>
      <c r="AG64" s="44"/>
      <c r="AH64" s="44" t="e">
        <f t="shared" si="4"/>
        <v>#DIV/0!</v>
      </c>
      <c r="AI64" s="44" t="e">
        <f t="shared" si="5"/>
        <v>#DIV/0!</v>
      </c>
      <c r="AJ64" s="44" t="e">
        <f t="shared" si="6"/>
        <v>#DIV/0!</v>
      </c>
      <c r="AK64" s="43"/>
      <c r="AL64" s="40"/>
      <c r="AM64" s="40"/>
      <c r="AN64" s="40"/>
      <c r="AO64" s="40"/>
      <c r="AP64" s="40"/>
      <c r="AQ64" s="49"/>
      <c r="AR64" s="41"/>
      <c r="AS64" s="41">
        <v>10</v>
      </c>
      <c r="AT64" s="34">
        <f>(J64*10)/100</f>
        <v>0</v>
      </c>
      <c r="AU64" s="43"/>
      <c r="AV64" s="44">
        <v>0</v>
      </c>
      <c r="AW64" s="46">
        <f t="shared" si="7"/>
        <v>0</v>
      </c>
      <c r="AX64" s="46">
        <f>O64</f>
        <v>0</v>
      </c>
      <c r="AY64" s="43"/>
    </row>
    <row r="65" spans="1:51" ht="15.75" customHeight="1" x14ac:dyDescent="0.25">
      <c r="A65" s="47"/>
      <c r="B65" s="40"/>
      <c r="C65" s="41"/>
      <c r="D65" s="39"/>
      <c r="E65" s="43"/>
      <c r="F65" s="40"/>
      <c r="G65" s="41"/>
      <c r="H65" s="43"/>
      <c r="I65" s="43"/>
      <c r="J65" s="44">
        <v>0</v>
      </c>
      <c r="K65" s="44">
        <v>0</v>
      </c>
      <c r="L65" s="55">
        <v>0</v>
      </c>
      <c r="M65" s="55">
        <v>0</v>
      </c>
      <c r="N65" s="44">
        <v>0</v>
      </c>
      <c r="O65" s="34">
        <f t="shared" si="8"/>
        <v>0</v>
      </c>
      <c r="P65" s="34">
        <f t="shared" si="8"/>
        <v>0</v>
      </c>
      <c r="Q65" s="43"/>
      <c r="R65" s="43"/>
      <c r="S65" s="43"/>
      <c r="T65" s="43"/>
      <c r="U65" s="48"/>
      <c r="V65" s="41"/>
      <c r="W65" s="41"/>
      <c r="X65" s="50"/>
      <c r="Y65" s="34" t="e">
        <f>P65/AA65</f>
        <v>#DIV/0!</v>
      </c>
      <c r="Z65" s="44" t="e">
        <f t="shared" si="1"/>
        <v>#DIV/0!</v>
      </c>
      <c r="AA65" s="44">
        <f t="shared" si="2"/>
        <v>0</v>
      </c>
      <c r="AB65" s="44">
        <v>0</v>
      </c>
      <c r="AC65" s="44">
        <v>0</v>
      </c>
      <c r="AD65" s="44">
        <v>0</v>
      </c>
      <c r="AE65" s="44"/>
      <c r="AF65" s="44" t="e">
        <f t="shared" si="3"/>
        <v>#DIV/0!</v>
      </c>
      <c r="AG65" s="44"/>
      <c r="AH65" s="44" t="e">
        <f t="shared" si="4"/>
        <v>#DIV/0!</v>
      </c>
      <c r="AI65" s="44" t="e">
        <f t="shared" si="5"/>
        <v>#DIV/0!</v>
      </c>
      <c r="AJ65" s="44" t="e">
        <f t="shared" si="6"/>
        <v>#DIV/0!</v>
      </c>
      <c r="AK65" s="43"/>
      <c r="AL65" s="40"/>
      <c r="AM65" s="40"/>
      <c r="AN65" s="40"/>
      <c r="AO65" s="40"/>
      <c r="AP65" s="40"/>
      <c r="AQ65" s="49"/>
      <c r="AR65" s="41"/>
      <c r="AS65" s="41">
        <v>10</v>
      </c>
      <c r="AT65" s="34">
        <f>(J65*10)/100</f>
        <v>0</v>
      </c>
      <c r="AU65" s="43"/>
      <c r="AV65" s="44">
        <v>0</v>
      </c>
      <c r="AW65" s="46">
        <f t="shared" si="7"/>
        <v>0</v>
      </c>
      <c r="AX65" s="46">
        <f>O65</f>
        <v>0</v>
      </c>
      <c r="AY65" s="43"/>
    </row>
    <row r="66" spans="1:51" ht="15.75" customHeight="1" x14ac:dyDescent="0.25">
      <c r="A66" s="47"/>
      <c r="B66" s="40"/>
      <c r="C66" s="41"/>
      <c r="D66" s="39"/>
      <c r="E66" s="43"/>
      <c r="F66" s="40"/>
      <c r="G66" s="41"/>
      <c r="H66" s="43"/>
      <c r="I66" s="43"/>
      <c r="J66" s="44">
        <v>0</v>
      </c>
      <c r="K66" s="44">
        <v>0</v>
      </c>
      <c r="L66" s="55">
        <v>0</v>
      </c>
      <c r="M66" s="55">
        <v>0</v>
      </c>
      <c r="N66" s="44">
        <v>0</v>
      </c>
      <c r="O66" s="34">
        <f t="shared" si="8"/>
        <v>0</v>
      </c>
      <c r="P66" s="34">
        <f t="shared" si="8"/>
        <v>0</v>
      </c>
      <c r="Q66" s="43"/>
      <c r="R66" s="43"/>
      <c r="S66" s="43"/>
      <c r="T66" s="43"/>
      <c r="U66" s="48"/>
      <c r="V66" s="41"/>
      <c r="W66" s="41"/>
      <c r="X66" s="50"/>
      <c r="Y66" s="34" t="e">
        <f>P66/AA66</f>
        <v>#DIV/0!</v>
      </c>
      <c r="Z66" s="44" t="e">
        <f t="shared" si="1"/>
        <v>#DIV/0!</v>
      </c>
      <c r="AA66" s="44">
        <f t="shared" si="2"/>
        <v>0</v>
      </c>
      <c r="AB66" s="44">
        <v>0</v>
      </c>
      <c r="AC66" s="44">
        <v>0</v>
      </c>
      <c r="AD66" s="44">
        <v>0</v>
      </c>
      <c r="AE66" s="44"/>
      <c r="AF66" s="44" t="e">
        <f t="shared" si="3"/>
        <v>#DIV/0!</v>
      </c>
      <c r="AG66" s="44"/>
      <c r="AH66" s="44" t="e">
        <f t="shared" si="4"/>
        <v>#DIV/0!</v>
      </c>
      <c r="AI66" s="44" t="e">
        <f t="shared" si="5"/>
        <v>#DIV/0!</v>
      </c>
      <c r="AJ66" s="44" t="e">
        <f t="shared" si="6"/>
        <v>#DIV/0!</v>
      </c>
      <c r="AK66" s="43"/>
      <c r="AL66" s="40"/>
      <c r="AM66" s="40"/>
      <c r="AN66" s="40"/>
      <c r="AO66" s="40"/>
      <c r="AP66" s="40"/>
      <c r="AQ66" s="49"/>
      <c r="AR66" s="41"/>
      <c r="AS66" s="41">
        <v>10</v>
      </c>
      <c r="AT66" s="34">
        <f>(J66*10)/100</f>
        <v>0</v>
      </c>
      <c r="AU66" s="43"/>
      <c r="AV66" s="44">
        <v>0</v>
      </c>
      <c r="AW66" s="46">
        <f t="shared" si="7"/>
        <v>0</v>
      </c>
      <c r="AX66" s="46">
        <f>O66</f>
        <v>0</v>
      </c>
      <c r="AY66" s="43"/>
    </row>
    <row r="67" spans="1:51" ht="15.75" customHeight="1" x14ac:dyDescent="0.25">
      <c r="A67" s="47"/>
      <c r="B67" s="40"/>
      <c r="C67" s="41"/>
      <c r="D67" s="39"/>
      <c r="E67" s="43"/>
      <c r="F67" s="40"/>
      <c r="G67" s="41"/>
      <c r="H67" s="43"/>
      <c r="I67" s="43"/>
      <c r="J67" s="44">
        <v>0</v>
      </c>
      <c r="K67" s="44">
        <v>0</v>
      </c>
      <c r="L67" s="55">
        <v>0</v>
      </c>
      <c r="M67" s="55">
        <v>0</v>
      </c>
      <c r="N67" s="44">
        <v>0</v>
      </c>
      <c r="O67" s="34">
        <f t="shared" si="8"/>
        <v>0</v>
      </c>
      <c r="P67" s="34">
        <f t="shared" si="8"/>
        <v>0</v>
      </c>
      <c r="Q67" s="43"/>
      <c r="R67" s="43"/>
      <c r="S67" s="43"/>
      <c r="T67" s="43"/>
      <c r="U67" s="48"/>
      <c r="V67" s="41"/>
      <c r="W67" s="41"/>
      <c r="X67" s="50"/>
      <c r="Y67" s="34" t="e">
        <f>P67/AA67</f>
        <v>#DIV/0!</v>
      </c>
      <c r="Z67" s="44" t="e">
        <f t="shared" ref="Z67:Z130" si="9">Y67*X67</f>
        <v>#DIV/0!</v>
      </c>
      <c r="AA67" s="44">
        <f t="shared" ref="AA67:AA130" si="10">AB67+AC67+AD67</f>
        <v>0</v>
      </c>
      <c r="AB67" s="44">
        <v>0</v>
      </c>
      <c r="AC67" s="44">
        <v>0</v>
      </c>
      <c r="AD67" s="44">
        <v>0</v>
      </c>
      <c r="AE67" s="44"/>
      <c r="AF67" s="44" t="e">
        <f t="shared" ref="AF67:AF130" si="11">Y67*AE67</f>
        <v>#DIV/0!</v>
      </c>
      <c r="AG67" s="44"/>
      <c r="AH67" s="44" t="e">
        <f t="shared" ref="AH67:AH130" si="12">Y67*AG67</f>
        <v>#DIV/0!</v>
      </c>
      <c r="AI67" s="44" t="e">
        <f t="shared" ref="AI67:AI130" si="13">AA67/X67</f>
        <v>#DIV/0!</v>
      </c>
      <c r="AJ67" s="44" t="e">
        <f t="shared" ref="AJ67:AJ130" si="14">_xlfn.CEILING.MATH(AI67)</f>
        <v>#DIV/0!</v>
      </c>
      <c r="AK67" s="43"/>
      <c r="AL67" s="40"/>
      <c r="AM67" s="40"/>
      <c r="AN67" s="40"/>
      <c r="AO67" s="40"/>
      <c r="AP67" s="40"/>
      <c r="AQ67" s="49"/>
      <c r="AR67" s="41"/>
      <c r="AS67" s="41">
        <v>10</v>
      </c>
      <c r="AT67" s="34">
        <f>(J67*10)/100</f>
        <v>0</v>
      </c>
      <c r="AU67" s="43"/>
      <c r="AV67" s="44">
        <v>0</v>
      </c>
      <c r="AW67" s="46">
        <f t="shared" ref="AW67:AW130" si="15">AX67-AV67</f>
        <v>0</v>
      </c>
      <c r="AX67" s="46">
        <f>O67</f>
        <v>0</v>
      </c>
      <c r="AY67" s="43"/>
    </row>
    <row r="68" spans="1:51" ht="15.75" customHeight="1" x14ac:dyDescent="0.25">
      <c r="A68" s="47"/>
      <c r="B68" s="40"/>
      <c r="C68" s="41"/>
      <c r="D68" s="39"/>
      <c r="E68" s="43"/>
      <c r="F68" s="40"/>
      <c r="G68" s="41"/>
      <c r="H68" s="43"/>
      <c r="I68" s="43"/>
      <c r="J68" s="44">
        <v>0</v>
      </c>
      <c r="K68" s="44">
        <v>0</v>
      </c>
      <c r="L68" s="55">
        <v>0</v>
      </c>
      <c r="M68" s="55">
        <v>0</v>
      </c>
      <c r="N68" s="44">
        <v>0</v>
      </c>
      <c r="O68" s="34">
        <f t="shared" si="8"/>
        <v>0</v>
      </c>
      <c r="P68" s="34">
        <f t="shared" si="8"/>
        <v>0</v>
      </c>
      <c r="Q68" s="43"/>
      <c r="R68" s="43"/>
      <c r="S68" s="43"/>
      <c r="T68" s="43"/>
      <c r="U68" s="48"/>
      <c r="V68" s="41"/>
      <c r="W68" s="41"/>
      <c r="X68" s="50"/>
      <c r="Y68" s="34" t="e">
        <f>P68/AA68</f>
        <v>#DIV/0!</v>
      </c>
      <c r="Z68" s="44" t="e">
        <f t="shared" si="9"/>
        <v>#DIV/0!</v>
      </c>
      <c r="AA68" s="44">
        <f t="shared" si="10"/>
        <v>0</v>
      </c>
      <c r="AB68" s="44">
        <v>0</v>
      </c>
      <c r="AC68" s="44">
        <v>0</v>
      </c>
      <c r="AD68" s="44">
        <v>0</v>
      </c>
      <c r="AE68" s="44"/>
      <c r="AF68" s="44" t="e">
        <f t="shared" si="11"/>
        <v>#DIV/0!</v>
      </c>
      <c r="AG68" s="44"/>
      <c r="AH68" s="44" t="e">
        <f t="shared" si="12"/>
        <v>#DIV/0!</v>
      </c>
      <c r="AI68" s="44" t="e">
        <f t="shared" si="13"/>
        <v>#DIV/0!</v>
      </c>
      <c r="AJ68" s="44" t="e">
        <f t="shared" si="14"/>
        <v>#DIV/0!</v>
      </c>
      <c r="AK68" s="43"/>
      <c r="AL68" s="40"/>
      <c r="AM68" s="40"/>
      <c r="AN68" s="40"/>
      <c r="AO68" s="40"/>
      <c r="AP68" s="40"/>
      <c r="AQ68" s="49"/>
      <c r="AR68" s="41"/>
      <c r="AS68" s="41">
        <v>10</v>
      </c>
      <c r="AT68" s="34">
        <f>(J68*10)/100</f>
        <v>0</v>
      </c>
      <c r="AU68" s="43"/>
      <c r="AV68" s="44">
        <v>0</v>
      </c>
      <c r="AW68" s="46">
        <f t="shared" si="15"/>
        <v>0</v>
      </c>
      <c r="AX68" s="46">
        <f>O68</f>
        <v>0</v>
      </c>
      <c r="AY68" s="43"/>
    </row>
    <row r="69" spans="1:51" ht="15.75" customHeight="1" x14ac:dyDescent="0.25">
      <c r="A69" s="47"/>
      <c r="B69" s="40"/>
      <c r="C69" s="41"/>
      <c r="D69" s="39"/>
      <c r="E69" s="43"/>
      <c r="F69" s="40"/>
      <c r="G69" s="41"/>
      <c r="H69" s="43"/>
      <c r="I69" s="43"/>
      <c r="J69" s="44">
        <v>0</v>
      </c>
      <c r="K69" s="44">
        <v>0</v>
      </c>
      <c r="L69" s="55">
        <v>0</v>
      </c>
      <c r="M69" s="55">
        <v>0</v>
      </c>
      <c r="N69" s="44">
        <v>0</v>
      </c>
      <c r="O69" s="34">
        <f t="shared" si="8"/>
        <v>0</v>
      </c>
      <c r="P69" s="34">
        <f t="shared" si="8"/>
        <v>0</v>
      </c>
      <c r="Q69" s="43"/>
      <c r="R69" s="43"/>
      <c r="S69" s="43"/>
      <c r="T69" s="43"/>
      <c r="U69" s="48"/>
      <c r="V69" s="41"/>
      <c r="W69" s="41"/>
      <c r="X69" s="50"/>
      <c r="Y69" s="34" t="e">
        <f>P69/AA69</f>
        <v>#DIV/0!</v>
      </c>
      <c r="Z69" s="44" t="e">
        <f t="shared" si="9"/>
        <v>#DIV/0!</v>
      </c>
      <c r="AA69" s="44">
        <f t="shared" si="10"/>
        <v>0</v>
      </c>
      <c r="AB69" s="44">
        <v>0</v>
      </c>
      <c r="AC69" s="44">
        <v>0</v>
      </c>
      <c r="AD69" s="44">
        <v>0</v>
      </c>
      <c r="AE69" s="44"/>
      <c r="AF69" s="44" t="e">
        <f t="shared" si="11"/>
        <v>#DIV/0!</v>
      </c>
      <c r="AG69" s="44"/>
      <c r="AH69" s="44" t="e">
        <f t="shared" si="12"/>
        <v>#DIV/0!</v>
      </c>
      <c r="AI69" s="44" t="e">
        <f t="shared" si="13"/>
        <v>#DIV/0!</v>
      </c>
      <c r="AJ69" s="44" t="e">
        <f t="shared" si="14"/>
        <v>#DIV/0!</v>
      </c>
      <c r="AK69" s="43"/>
      <c r="AL69" s="40"/>
      <c r="AM69" s="40"/>
      <c r="AN69" s="40"/>
      <c r="AO69" s="40"/>
      <c r="AP69" s="40"/>
      <c r="AQ69" s="49"/>
      <c r="AR69" s="41"/>
      <c r="AS69" s="41">
        <v>10</v>
      </c>
      <c r="AT69" s="34">
        <f>(J69*10)/100</f>
        <v>0</v>
      </c>
      <c r="AU69" s="43"/>
      <c r="AV69" s="44">
        <v>0</v>
      </c>
      <c r="AW69" s="46">
        <f t="shared" si="15"/>
        <v>0</v>
      </c>
      <c r="AX69" s="46">
        <f>O69</f>
        <v>0</v>
      </c>
      <c r="AY69" s="43"/>
    </row>
    <row r="70" spans="1:51" ht="15.75" customHeight="1" x14ac:dyDescent="0.25">
      <c r="A70" s="47"/>
      <c r="B70" s="40"/>
      <c r="C70" s="41"/>
      <c r="D70" s="39"/>
      <c r="E70" s="43"/>
      <c r="F70" s="40"/>
      <c r="G70" s="41"/>
      <c r="H70" s="43"/>
      <c r="I70" s="43"/>
      <c r="J70" s="44">
        <v>0</v>
      </c>
      <c r="K70" s="44">
        <v>0</v>
      </c>
      <c r="L70" s="55">
        <v>0</v>
      </c>
      <c r="M70" s="55">
        <v>0</v>
      </c>
      <c r="N70" s="44">
        <v>0</v>
      </c>
      <c r="O70" s="34">
        <f t="shared" si="8"/>
        <v>0</v>
      </c>
      <c r="P70" s="34">
        <f t="shared" si="8"/>
        <v>0</v>
      </c>
      <c r="Q70" s="43"/>
      <c r="R70" s="43"/>
      <c r="S70" s="43"/>
      <c r="T70" s="43"/>
      <c r="U70" s="48"/>
      <c r="V70" s="41"/>
      <c r="W70" s="41"/>
      <c r="X70" s="50"/>
      <c r="Y70" s="34" t="e">
        <f>P70/AA70</f>
        <v>#DIV/0!</v>
      </c>
      <c r="Z70" s="44" t="e">
        <f t="shared" si="9"/>
        <v>#DIV/0!</v>
      </c>
      <c r="AA70" s="44">
        <f t="shared" si="10"/>
        <v>0</v>
      </c>
      <c r="AB70" s="44">
        <v>0</v>
      </c>
      <c r="AC70" s="44">
        <v>0</v>
      </c>
      <c r="AD70" s="44">
        <v>0</v>
      </c>
      <c r="AE70" s="44"/>
      <c r="AF70" s="44" t="e">
        <f t="shared" si="11"/>
        <v>#DIV/0!</v>
      </c>
      <c r="AG70" s="44"/>
      <c r="AH70" s="44" t="e">
        <f t="shared" si="12"/>
        <v>#DIV/0!</v>
      </c>
      <c r="AI70" s="44" t="e">
        <f t="shared" si="13"/>
        <v>#DIV/0!</v>
      </c>
      <c r="AJ70" s="44" t="e">
        <f t="shared" si="14"/>
        <v>#DIV/0!</v>
      </c>
      <c r="AK70" s="43"/>
      <c r="AL70" s="40"/>
      <c r="AM70" s="40"/>
      <c r="AN70" s="40"/>
      <c r="AO70" s="40"/>
      <c r="AP70" s="40"/>
      <c r="AQ70" s="49"/>
      <c r="AR70" s="41"/>
      <c r="AS70" s="41">
        <v>10</v>
      </c>
      <c r="AT70" s="34">
        <f>(J70*10)/100</f>
        <v>0</v>
      </c>
      <c r="AU70" s="43"/>
      <c r="AV70" s="44">
        <v>0</v>
      </c>
      <c r="AW70" s="46">
        <f t="shared" si="15"/>
        <v>0</v>
      </c>
      <c r="AX70" s="46">
        <f>O70</f>
        <v>0</v>
      </c>
      <c r="AY70" s="43"/>
    </row>
    <row r="71" spans="1:51" ht="15.75" customHeight="1" x14ac:dyDescent="0.25">
      <c r="A71" s="47"/>
      <c r="B71" s="40"/>
      <c r="C71" s="41"/>
      <c r="D71" s="39"/>
      <c r="E71" s="43"/>
      <c r="F71" s="40"/>
      <c r="G71" s="41"/>
      <c r="H71" s="43"/>
      <c r="I71" s="43"/>
      <c r="J71" s="44">
        <v>0</v>
      </c>
      <c r="K71" s="44">
        <v>0</v>
      </c>
      <c r="L71" s="55">
        <v>0</v>
      </c>
      <c r="M71" s="55">
        <v>0</v>
      </c>
      <c r="N71" s="44">
        <v>0</v>
      </c>
      <c r="O71" s="34">
        <f t="shared" si="8"/>
        <v>0</v>
      </c>
      <c r="P71" s="34">
        <f t="shared" si="8"/>
        <v>0</v>
      </c>
      <c r="Q71" s="43"/>
      <c r="R71" s="43"/>
      <c r="S71" s="43"/>
      <c r="T71" s="43"/>
      <c r="U71" s="48"/>
      <c r="V71" s="41"/>
      <c r="W71" s="41"/>
      <c r="X71" s="50"/>
      <c r="Y71" s="34" t="e">
        <f>P71/AA71</f>
        <v>#DIV/0!</v>
      </c>
      <c r="Z71" s="44" t="e">
        <f t="shared" si="9"/>
        <v>#DIV/0!</v>
      </c>
      <c r="AA71" s="44">
        <f t="shared" si="10"/>
        <v>0</v>
      </c>
      <c r="AB71" s="44">
        <v>0</v>
      </c>
      <c r="AC71" s="44">
        <v>0</v>
      </c>
      <c r="AD71" s="44">
        <v>0</v>
      </c>
      <c r="AE71" s="44"/>
      <c r="AF71" s="44" t="e">
        <f t="shared" si="11"/>
        <v>#DIV/0!</v>
      </c>
      <c r="AG71" s="44"/>
      <c r="AH71" s="44" t="e">
        <f t="shared" si="12"/>
        <v>#DIV/0!</v>
      </c>
      <c r="AI71" s="44" t="e">
        <f t="shared" si="13"/>
        <v>#DIV/0!</v>
      </c>
      <c r="AJ71" s="44" t="e">
        <f t="shared" si="14"/>
        <v>#DIV/0!</v>
      </c>
      <c r="AK71" s="43"/>
      <c r="AL71" s="40"/>
      <c r="AM71" s="40"/>
      <c r="AN71" s="40"/>
      <c r="AO71" s="40"/>
      <c r="AP71" s="40"/>
      <c r="AQ71" s="49"/>
      <c r="AR71" s="41"/>
      <c r="AS71" s="41">
        <v>10</v>
      </c>
      <c r="AT71" s="34">
        <f>(J71*10)/100</f>
        <v>0</v>
      </c>
      <c r="AU71" s="43"/>
      <c r="AV71" s="44">
        <v>0</v>
      </c>
      <c r="AW71" s="46">
        <f t="shared" si="15"/>
        <v>0</v>
      </c>
      <c r="AX71" s="46">
        <f>O71</f>
        <v>0</v>
      </c>
      <c r="AY71" s="43"/>
    </row>
    <row r="72" spans="1:51" ht="15.75" customHeight="1" x14ac:dyDescent="0.25">
      <c r="A72" s="47"/>
      <c r="B72" s="40"/>
      <c r="C72" s="41"/>
      <c r="D72" s="39"/>
      <c r="E72" s="43"/>
      <c r="F72" s="40"/>
      <c r="G72" s="41"/>
      <c r="H72" s="43"/>
      <c r="I72" s="43"/>
      <c r="J72" s="44">
        <v>0</v>
      </c>
      <c r="K72" s="44">
        <v>0</v>
      </c>
      <c r="L72" s="55">
        <v>0</v>
      </c>
      <c r="M72" s="55">
        <v>0</v>
      </c>
      <c r="N72" s="44">
        <v>0</v>
      </c>
      <c r="O72" s="34">
        <f t="shared" si="8"/>
        <v>0</v>
      </c>
      <c r="P72" s="34">
        <f t="shared" si="8"/>
        <v>0</v>
      </c>
      <c r="Q72" s="43"/>
      <c r="R72" s="43"/>
      <c r="S72" s="43"/>
      <c r="T72" s="43"/>
      <c r="U72" s="48"/>
      <c r="V72" s="41"/>
      <c r="W72" s="41"/>
      <c r="X72" s="50"/>
      <c r="Y72" s="34" t="e">
        <f>P72/AA72</f>
        <v>#DIV/0!</v>
      </c>
      <c r="Z72" s="44" t="e">
        <f t="shared" si="9"/>
        <v>#DIV/0!</v>
      </c>
      <c r="AA72" s="44">
        <f t="shared" si="10"/>
        <v>0</v>
      </c>
      <c r="AB72" s="44">
        <v>0</v>
      </c>
      <c r="AC72" s="44">
        <v>0</v>
      </c>
      <c r="AD72" s="44">
        <v>0</v>
      </c>
      <c r="AE72" s="44"/>
      <c r="AF72" s="44" t="e">
        <f t="shared" si="11"/>
        <v>#DIV/0!</v>
      </c>
      <c r="AG72" s="44"/>
      <c r="AH72" s="44" t="e">
        <f t="shared" si="12"/>
        <v>#DIV/0!</v>
      </c>
      <c r="AI72" s="44" t="e">
        <f t="shared" si="13"/>
        <v>#DIV/0!</v>
      </c>
      <c r="AJ72" s="44" t="e">
        <f t="shared" si="14"/>
        <v>#DIV/0!</v>
      </c>
      <c r="AK72" s="43"/>
      <c r="AL72" s="40"/>
      <c r="AM72" s="40"/>
      <c r="AN72" s="40"/>
      <c r="AO72" s="40"/>
      <c r="AP72" s="40"/>
      <c r="AQ72" s="49"/>
      <c r="AR72" s="41"/>
      <c r="AS72" s="41">
        <v>10</v>
      </c>
      <c r="AT72" s="34">
        <f>(J72*10)/100</f>
        <v>0</v>
      </c>
      <c r="AU72" s="43"/>
      <c r="AV72" s="44">
        <v>0</v>
      </c>
      <c r="AW72" s="46">
        <f t="shared" si="15"/>
        <v>0</v>
      </c>
      <c r="AX72" s="46">
        <f>O72</f>
        <v>0</v>
      </c>
      <c r="AY72" s="43"/>
    </row>
    <row r="73" spans="1:51" ht="15.75" customHeight="1" x14ac:dyDescent="0.25">
      <c r="A73" s="47"/>
      <c r="B73" s="40"/>
      <c r="C73" s="41"/>
      <c r="D73" s="39"/>
      <c r="E73" s="43"/>
      <c r="F73" s="40"/>
      <c r="G73" s="41"/>
      <c r="H73" s="43"/>
      <c r="I73" s="43"/>
      <c r="J73" s="44">
        <v>0</v>
      </c>
      <c r="K73" s="44">
        <v>0</v>
      </c>
      <c r="L73" s="55">
        <v>0</v>
      </c>
      <c r="M73" s="55">
        <v>0</v>
      </c>
      <c r="N73" s="44">
        <v>0</v>
      </c>
      <c r="O73" s="34">
        <f t="shared" si="8"/>
        <v>0</v>
      </c>
      <c r="P73" s="34">
        <f t="shared" si="8"/>
        <v>0</v>
      </c>
      <c r="Q73" s="43"/>
      <c r="R73" s="43"/>
      <c r="S73" s="43"/>
      <c r="T73" s="43"/>
      <c r="U73" s="48"/>
      <c r="V73" s="41"/>
      <c r="W73" s="41"/>
      <c r="X73" s="50"/>
      <c r="Y73" s="34" t="e">
        <f>P73/AA73</f>
        <v>#DIV/0!</v>
      </c>
      <c r="Z73" s="44" t="e">
        <f t="shared" si="9"/>
        <v>#DIV/0!</v>
      </c>
      <c r="AA73" s="44">
        <f t="shared" si="10"/>
        <v>0</v>
      </c>
      <c r="AB73" s="44">
        <v>0</v>
      </c>
      <c r="AC73" s="44">
        <v>0</v>
      </c>
      <c r="AD73" s="44">
        <v>0</v>
      </c>
      <c r="AE73" s="44"/>
      <c r="AF73" s="44" t="e">
        <f t="shared" si="11"/>
        <v>#DIV/0!</v>
      </c>
      <c r="AG73" s="44"/>
      <c r="AH73" s="44" t="e">
        <f t="shared" si="12"/>
        <v>#DIV/0!</v>
      </c>
      <c r="AI73" s="44" t="e">
        <f t="shared" si="13"/>
        <v>#DIV/0!</v>
      </c>
      <c r="AJ73" s="44" t="e">
        <f t="shared" si="14"/>
        <v>#DIV/0!</v>
      </c>
      <c r="AK73" s="43"/>
      <c r="AL73" s="40"/>
      <c r="AM73" s="40"/>
      <c r="AN73" s="40"/>
      <c r="AO73" s="40"/>
      <c r="AP73" s="40"/>
      <c r="AQ73" s="49"/>
      <c r="AR73" s="41"/>
      <c r="AS73" s="41">
        <v>10</v>
      </c>
      <c r="AT73" s="34">
        <f>(J73*10)/100</f>
        <v>0</v>
      </c>
      <c r="AU73" s="43"/>
      <c r="AV73" s="44">
        <v>0</v>
      </c>
      <c r="AW73" s="46">
        <f t="shared" si="15"/>
        <v>0</v>
      </c>
      <c r="AX73" s="46">
        <f>O73</f>
        <v>0</v>
      </c>
      <c r="AY73" s="43"/>
    </row>
    <row r="74" spans="1:51" ht="15.75" customHeight="1" x14ac:dyDescent="0.25">
      <c r="A74" s="47"/>
      <c r="B74" s="40"/>
      <c r="C74" s="41"/>
      <c r="D74" s="39"/>
      <c r="E74" s="43"/>
      <c r="F74" s="40"/>
      <c r="G74" s="41"/>
      <c r="H74" s="43"/>
      <c r="I74" s="43"/>
      <c r="J74" s="44">
        <v>0</v>
      </c>
      <c r="K74" s="44">
        <v>0</v>
      </c>
      <c r="L74" s="55">
        <v>0</v>
      </c>
      <c r="M74" s="55">
        <v>0</v>
      </c>
      <c r="N74" s="44">
        <v>0</v>
      </c>
      <c r="O74" s="34">
        <f t="shared" si="8"/>
        <v>0</v>
      </c>
      <c r="P74" s="34">
        <f t="shared" si="8"/>
        <v>0</v>
      </c>
      <c r="Q74" s="43"/>
      <c r="R74" s="43"/>
      <c r="S74" s="43"/>
      <c r="T74" s="43"/>
      <c r="U74" s="48"/>
      <c r="V74" s="41"/>
      <c r="W74" s="41"/>
      <c r="X74" s="50"/>
      <c r="Y74" s="34" t="e">
        <f>P74/AA74</f>
        <v>#DIV/0!</v>
      </c>
      <c r="Z74" s="44" t="e">
        <f t="shared" si="9"/>
        <v>#DIV/0!</v>
      </c>
      <c r="AA74" s="44">
        <f t="shared" si="10"/>
        <v>0</v>
      </c>
      <c r="AB74" s="44">
        <v>0</v>
      </c>
      <c r="AC74" s="44">
        <v>0</v>
      </c>
      <c r="AD74" s="44">
        <v>0</v>
      </c>
      <c r="AE74" s="44"/>
      <c r="AF74" s="44" t="e">
        <f t="shared" si="11"/>
        <v>#DIV/0!</v>
      </c>
      <c r="AG74" s="44"/>
      <c r="AH74" s="44" t="e">
        <f t="shared" si="12"/>
        <v>#DIV/0!</v>
      </c>
      <c r="AI74" s="44" t="e">
        <f t="shared" si="13"/>
        <v>#DIV/0!</v>
      </c>
      <c r="AJ74" s="44" t="e">
        <f t="shared" si="14"/>
        <v>#DIV/0!</v>
      </c>
      <c r="AK74" s="43"/>
      <c r="AL74" s="40"/>
      <c r="AM74" s="40"/>
      <c r="AN74" s="40"/>
      <c r="AO74" s="40"/>
      <c r="AP74" s="40"/>
      <c r="AQ74" s="49"/>
      <c r="AR74" s="41"/>
      <c r="AS74" s="41">
        <v>10</v>
      </c>
      <c r="AT74" s="34">
        <f>(J74*10)/100</f>
        <v>0</v>
      </c>
      <c r="AU74" s="43"/>
      <c r="AV74" s="44">
        <v>0</v>
      </c>
      <c r="AW74" s="46">
        <f t="shared" si="15"/>
        <v>0</v>
      </c>
      <c r="AX74" s="46">
        <f>O74</f>
        <v>0</v>
      </c>
      <c r="AY74" s="43"/>
    </row>
    <row r="75" spans="1:51" ht="15.75" customHeight="1" x14ac:dyDescent="0.25">
      <c r="A75" s="47"/>
      <c r="B75" s="40"/>
      <c r="C75" s="41"/>
      <c r="D75" s="39"/>
      <c r="E75" s="43"/>
      <c r="F75" s="40"/>
      <c r="G75" s="41"/>
      <c r="H75" s="43"/>
      <c r="I75" s="43"/>
      <c r="J75" s="44">
        <v>0</v>
      </c>
      <c r="K75" s="44">
        <v>0</v>
      </c>
      <c r="L75" s="55">
        <v>0</v>
      </c>
      <c r="M75" s="55">
        <v>0</v>
      </c>
      <c r="N75" s="44">
        <v>0</v>
      </c>
      <c r="O75" s="34">
        <f t="shared" si="8"/>
        <v>0</v>
      </c>
      <c r="P75" s="34">
        <f t="shared" si="8"/>
        <v>0</v>
      </c>
      <c r="Q75" s="43"/>
      <c r="R75" s="43"/>
      <c r="S75" s="43"/>
      <c r="T75" s="43"/>
      <c r="U75" s="48"/>
      <c r="V75" s="41"/>
      <c r="W75" s="41"/>
      <c r="X75" s="50"/>
      <c r="Y75" s="34" t="e">
        <f>P75/AA75</f>
        <v>#DIV/0!</v>
      </c>
      <c r="Z75" s="44" t="e">
        <f t="shared" si="9"/>
        <v>#DIV/0!</v>
      </c>
      <c r="AA75" s="44">
        <f t="shared" si="10"/>
        <v>0</v>
      </c>
      <c r="AB75" s="44">
        <v>0</v>
      </c>
      <c r="AC75" s="44">
        <v>0</v>
      </c>
      <c r="AD75" s="44">
        <v>0</v>
      </c>
      <c r="AE75" s="44"/>
      <c r="AF75" s="44" t="e">
        <f t="shared" si="11"/>
        <v>#DIV/0!</v>
      </c>
      <c r="AG75" s="44"/>
      <c r="AH75" s="44" t="e">
        <f t="shared" si="12"/>
        <v>#DIV/0!</v>
      </c>
      <c r="AI75" s="44" t="e">
        <f t="shared" si="13"/>
        <v>#DIV/0!</v>
      </c>
      <c r="AJ75" s="44" t="e">
        <f t="shared" si="14"/>
        <v>#DIV/0!</v>
      </c>
      <c r="AK75" s="43"/>
      <c r="AL75" s="40"/>
      <c r="AM75" s="40"/>
      <c r="AN75" s="40"/>
      <c r="AO75" s="40"/>
      <c r="AP75" s="40"/>
      <c r="AQ75" s="49"/>
      <c r="AR75" s="41"/>
      <c r="AS75" s="41">
        <v>10</v>
      </c>
      <c r="AT75" s="34">
        <f>(J75*10)/100</f>
        <v>0</v>
      </c>
      <c r="AU75" s="43"/>
      <c r="AV75" s="44">
        <v>0</v>
      </c>
      <c r="AW75" s="46">
        <f t="shared" si="15"/>
        <v>0</v>
      </c>
      <c r="AX75" s="46">
        <f>O75</f>
        <v>0</v>
      </c>
      <c r="AY75" s="43"/>
    </row>
    <row r="76" spans="1:51" ht="15.75" customHeight="1" x14ac:dyDescent="0.25">
      <c r="A76" s="47"/>
      <c r="B76" s="40"/>
      <c r="C76" s="41"/>
      <c r="D76" s="39"/>
      <c r="E76" s="43"/>
      <c r="F76" s="40"/>
      <c r="G76" s="41"/>
      <c r="H76" s="43"/>
      <c r="I76" s="43"/>
      <c r="J76" s="44">
        <v>0</v>
      </c>
      <c r="K76" s="44">
        <v>0</v>
      </c>
      <c r="L76" s="55">
        <v>0</v>
      </c>
      <c r="M76" s="55">
        <v>0</v>
      </c>
      <c r="N76" s="44">
        <v>0</v>
      </c>
      <c r="O76" s="34">
        <f t="shared" si="8"/>
        <v>0</v>
      </c>
      <c r="P76" s="34">
        <f t="shared" si="8"/>
        <v>0</v>
      </c>
      <c r="Q76" s="43"/>
      <c r="R76" s="43"/>
      <c r="S76" s="43"/>
      <c r="T76" s="43"/>
      <c r="U76" s="48"/>
      <c r="V76" s="41"/>
      <c r="W76" s="41"/>
      <c r="X76" s="50"/>
      <c r="Y76" s="34" t="e">
        <f>P76/AA76</f>
        <v>#DIV/0!</v>
      </c>
      <c r="Z76" s="44" t="e">
        <f t="shared" si="9"/>
        <v>#DIV/0!</v>
      </c>
      <c r="AA76" s="44">
        <f t="shared" si="10"/>
        <v>0</v>
      </c>
      <c r="AB76" s="44">
        <v>0</v>
      </c>
      <c r="AC76" s="44">
        <v>0</v>
      </c>
      <c r="AD76" s="44">
        <v>0</v>
      </c>
      <c r="AE76" s="44"/>
      <c r="AF76" s="44" t="e">
        <f t="shared" si="11"/>
        <v>#DIV/0!</v>
      </c>
      <c r="AG76" s="44"/>
      <c r="AH76" s="44" t="e">
        <f t="shared" si="12"/>
        <v>#DIV/0!</v>
      </c>
      <c r="AI76" s="44" t="e">
        <f t="shared" si="13"/>
        <v>#DIV/0!</v>
      </c>
      <c r="AJ76" s="44" t="e">
        <f t="shared" si="14"/>
        <v>#DIV/0!</v>
      </c>
      <c r="AK76" s="43"/>
      <c r="AL76" s="40"/>
      <c r="AM76" s="40"/>
      <c r="AN76" s="40"/>
      <c r="AO76" s="40"/>
      <c r="AP76" s="40"/>
      <c r="AQ76" s="49"/>
      <c r="AR76" s="41"/>
      <c r="AS76" s="41">
        <v>10</v>
      </c>
      <c r="AT76" s="34">
        <f>(J76*10)/100</f>
        <v>0</v>
      </c>
      <c r="AU76" s="43"/>
      <c r="AV76" s="44">
        <v>0</v>
      </c>
      <c r="AW76" s="46">
        <f t="shared" si="15"/>
        <v>0</v>
      </c>
      <c r="AX76" s="46">
        <f>O76</f>
        <v>0</v>
      </c>
      <c r="AY76" s="43"/>
    </row>
    <row r="77" spans="1:51" ht="15.75" customHeight="1" x14ac:dyDescent="0.25">
      <c r="A77" s="47"/>
      <c r="B77" s="40"/>
      <c r="C77" s="41"/>
      <c r="D77" s="39"/>
      <c r="E77" s="43"/>
      <c r="F77" s="40"/>
      <c r="G77" s="41"/>
      <c r="H77" s="43"/>
      <c r="I77" s="43"/>
      <c r="J77" s="44">
        <v>0</v>
      </c>
      <c r="K77" s="44">
        <v>0</v>
      </c>
      <c r="L77" s="55">
        <v>0</v>
      </c>
      <c r="M77" s="55">
        <v>0</v>
      </c>
      <c r="N77" s="44">
        <v>0</v>
      </c>
      <c r="O77" s="34">
        <f t="shared" si="8"/>
        <v>0</v>
      </c>
      <c r="P77" s="34">
        <f t="shared" si="8"/>
        <v>0</v>
      </c>
      <c r="Q77" s="43"/>
      <c r="R77" s="43"/>
      <c r="S77" s="43"/>
      <c r="T77" s="43"/>
      <c r="U77" s="48"/>
      <c r="V77" s="41"/>
      <c r="W77" s="41"/>
      <c r="X77" s="50"/>
      <c r="Y77" s="34" t="e">
        <f>P77/AA77</f>
        <v>#DIV/0!</v>
      </c>
      <c r="Z77" s="44" t="e">
        <f t="shared" si="9"/>
        <v>#DIV/0!</v>
      </c>
      <c r="AA77" s="44">
        <f t="shared" si="10"/>
        <v>0</v>
      </c>
      <c r="AB77" s="44">
        <v>0</v>
      </c>
      <c r="AC77" s="44">
        <v>0</v>
      </c>
      <c r="AD77" s="44">
        <v>0</v>
      </c>
      <c r="AE77" s="44"/>
      <c r="AF77" s="44" t="e">
        <f t="shared" si="11"/>
        <v>#DIV/0!</v>
      </c>
      <c r="AG77" s="44"/>
      <c r="AH77" s="44" t="e">
        <f t="shared" si="12"/>
        <v>#DIV/0!</v>
      </c>
      <c r="AI77" s="44" t="e">
        <f t="shared" si="13"/>
        <v>#DIV/0!</v>
      </c>
      <c r="AJ77" s="44" t="e">
        <f t="shared" si="14"/>
        <v>#DIV/0!</v>
      </c>
      <c r="AK77" s="43"/>
      <c r="AL77" s="40"/>
      <c r="AM77" s="40"/>
      <c r="AN77" s="40"/>
      <c r="AO77" s="40"/>
      <c r="AP77" s="40"/>
      <c r="AQ77" s="49"/>
      <c r="AR77" s="41"/>
      <c r="AS77" s="41">
        <v>10</v>
      </c>
      <c r="AT77" s="34">
        <f>(J77*10)/100</f>
        <v>0</v>
      </c>
      <c r="AU77" s="43"/>
      <c r="AV77" s="44">
        <v>0</v>
      </c>
      <c r="AW77" s="46">
        <f t="shared" si="15"/>
        <v>0</v>
      </c>
      <c r="AX77" s="46">
        <f>O77</f>
        <v>0</v>
      </c>
      <c r="AY77" s="43"/>
    </row>
    <row r="78" spans="1:51" ht="15.75" customHeight="1" x14ac:dyDescent="0.25">
      <c r="A78" s="47"/>
      <c r="B78" s="40"/>
      <c r="C78" s="41"/>
      <c r="D78" s="39"/>
      <c r="E78" s="43"/>
      <c r="F78" s="40"/>
      <c r="G78" s="41"/>
      <c r="H78" s="43"/>
      <c r="I78" s="43"/>
      <c r="J78" s="44">
        <v>0</v>
      </c>
      <c r="K78" s="44">
        <v>0</v>
      </c>
      <c r="L78" s="55">
        <v>0</v>
      </c>
      <c r="M78" s="55">
        <v>0</v>
      </c>
      <c r="N78" s="44">
        <v>0</v>
      </c>
      <c r="O78" s="34">
        <f t="shared" si="8"/>
        <v>0</v>
      </c>
      <c r="P78" s="34">
        <f t="shared" si="8"/>
        <v>0</v>
      </c>
      <c r="Q78" s="43"/>
      <c r="R78" s="43"/>
      <c r="S78" s="43"/>
      <c r="T78" s="43"/>
      <c r="U78" s="48"/>
      <c r="V78" s="41"/>
      <c r="W78" s="41"/>
      <c r="X78" s="50"/>
      <c r="Y78" s="34" t="e">
        <f>P78/AA78</f>
        <v>#DIV/0!</v>
      </c>
      <c r="Z78" s="44" t="e">
        <f t="shared" si="9"/>
        <v>#DIV/0!</v>
      </c>
      <c r="AA78" s="44">
        <f t="shared" si="10"/>
        <v>0</v>
      </c>
      <c r="AB78" s="44">
        <v>0</v>
      </c>
      <c r="AC78" s="44">
        <v>0</v>
      </c>
      <c r="AD78" s="44">
        <v>0</v>
      </c>
      <c r="AE78" s="44"/>
      <c r="AF78" s="44" t="e">
        <f t="shared" si="11"/>
        <v>#DIV/0!</v>
      </c>
      <c r="AG78" s="44"/>
      <c r="AH78" s="44" t="e">
        <f t="shared" si="12"/>
        <v>#DIV/0!</v>
      </c>
      <c r="AI78" s="44" t="e">
        <f t="shared" si="13"/>
        <v>#DIV/0!</v>
      </c>
      <c r="AJ78" s="44" t="e">
        <f t="shared" si="14"/>
        <v>#DIV/0!</v>
      </c>
      <c r="AK78" s="43"/>
      <c r="AL78" s="40"/>
      <c r="AM78" s="40"/>
      <c r="AN78" s="40"/>
      <c r="AO78" s="40"/>
      <c r="AP78" s="40"/>
      <c r="AQ78" s="49"/>
      <c r="AR78" s="41"/>
      <c r="AS78" s="41">
        <v>10</v>
      </c>
      <c r="AT78" s="34">
        <f>(J78*10)/100</f>
        <v>0</v>
      </c>
      <c r="AU78" s="43"/>
      <c r="AV78" s="44">
        <v>0</v>
      </c>
      <c r="AW78" s="46">
        <f t="shared" si="15"/>
        <v>0</v>
      </c>
      <c r="AX78" s="46">
        <f>O78</f>
        <v>0</v>
      </c>
      <c r="AY78" s="43"/>
    </row>
    <row r="79" spans="1:51" ht="15.75" customHeight="1" x14ac:dyDescent="0.25">
      <c r="A79" s="47"/>
      <c r="B79" s="40"/>
      <c r="C79" s="41"/>
      <c r="D79" s="39"/>
      <c r="E79" s="43"/>
      <c r="F79" s="40"/>
      <c r="G79" s="41"/>
      <c r="H79" s="43"/>
      <c r="I79" s="43"/>
      <c r="J79" s="44">
        <v>0</v>
      </c>
      <c r="K79" s="44">
        <v>0</v>
      </c>
      <c r="L79" s="55">
        <v>0</v>
      </c>
      <c r="M79" s="55">
        <v>0</v>
      </c>
      <c r="N79" s="44">
        <v>0</v>
      </c>
      <c r="O79" s="34">
        <f t="shared" si="8"/>
        <v>0</v>
      </c>
      <c r="P79" s="34">
        <f t="shared" si="8"/>
        <v>0</v>
      </c>
      <c r="Q79" s="43"/>
      <c r="R79" s="43"/>
      <c r="S79" s="43"/>
      <c r="T79" s="43"/>
      <c r="U79" s="48"/>
      <c r="V79" s="41"/>
      <c r="W79" s="41"/>
      <c r="X79" s="50"/>
      <c r="Y79" s="34" t="e">
        <f>P79/AA79</f>
        <v>#DIV/0!</v>
      </c>
      <c r="Z79" s="44" t="e">
        <f t="shared" si="9"/>
        <v>#DIV/0!</v>
      </c>
      <c r="AA79" s="44">
        <f t="shared" si="10"/>
        <v>0</v>
      </c>
      <c r="AB79" s="44">
        <v>0</v>
      </c>
      <c r="AC79" s="44">
        <v>0</v>
      </c>
      <c r="AD79" s="44">
        <v>0</v>
      </c>
      <c r="AE79" s="44"/>
      <c r="AF79" s="44" t="e">
        <f t="shared" si="11"/>
        <v>#DIV/0!</v>
      </c>
      <c r="AG79" s="44"/>
      <c r="AH79" s="44" t="e">
        <f t="shared" si="12"/>
        <v>#DIV/0!</v>
      </c>
      <c r="AI79" s="44" t="e">
        <f t="shared" si="13"/>
        <v>#DIV/0!</v>
      </c>
      <c r="AJ79" s="44" t="e">
        <f t="shared" si="14"/>
        <v>#DIV/0!</v>
      </c>
      <c r="AK79" s="43"/>
      <c r="AL79" s="40"/>
      <c r="AM79" s="40"/>
      <c r="AN79" s="40"/>
      <c r="AO79" s="40"/>
      <c r="AP79" s="40"/>
      <c r="AQ79" s="49"/>
      <c r="AR79" s="41"/>
      <c r="AS79" s="41">
        <v>10</v>
      </c>
      <c r="AT79" s="34">
        <f>(J79*10)/100</f>
        <v>0</v>
      </c>
      <c r="AU79" s="43"/>
      <c r="AV79" s="44">
        <v>0</v>
      </c>
      <c r="AW79" s="46">
        <f t="shared" si="15"/>
        <v>0</v>
      </c>
      <c r="AX79" s="46">
        <f>O79</f>
        <v>0</v>
      </c>
      <c r="AY79" s="43"/>
    </row>
    <row r="80" spans="1:51" ht="15.75" customHeight="1" x14ac:dyDescent="0.25">
      <c r="A80" s="47"/>
      <c r="B80" s="40"/>
      <c r="C80" s="41"/>
      <c r="D80" s="39"/>
      <c r="E80" s="43"/>
      <c r="F80" s="40"/>
      <c r="G80" s="41"/>
      <c r="H80" s="43"/>
      <c r="I80" s="43"/>
      <c r="J80" s="44">
        <v>0</v>
      </c>
      <c r="K80" s="44">
        <v>0</v>
      </c>
      <c r="L80" s="55">
        <v>0</v>
      </c>
      <c r="M80" s="55">
        <v>0</v>
      </c>
      <c r="N80" s="44">
        <v>0</v>
      </c>
      <c r="O80" s="34">
        <f t="shared" si="8"/>
        <v>0</v>
      </c>
      <c r="P80" s="34">
        <f t="shared" si="8"/>
        <v>0</v>
      </c>
      <c r="Q80" s="43"/>
      <c r="R80" s="43"/>
      <c r="S80" s="43"/>
      <c r="T80" s="43"/>
      <c r="U80" s="48"/>
      <c r="V80" s="41"/>
      <c r="W80" s="41"/>
      <c r="X80" s="50"/>
      <c r="Y80" s="34" t="e">
        <f>P80/AA80</f>
        <v>#DIV/0!</v>
      </c>
      <c r="Z80" s="44" t="e">
        <f t="shared" si="9"/>
        <v>#DIV/0!</v>
      </c>
      <c r="AA80" s="44">
        <f t="shared" si="10"/>
        <v>0</v>
      </c>
      <c r="AB80" s="44">
        <v>0</v>
      </c>
      <c r="AC80" s="44">
        <v>0</v>
      </c>
      <c r="AD80" s="44">
        <v>0</v>
      </c>
      <c r="AE80" s="44"/>
      <c r="AF80" s="44" t="e">
        <f t="shared" si="11"/>
        <v>#DIV/0!</v>
      </c>
      <c r="AG80" s="44"/>
      <c r="AH80" s="44" t="e">
        <f t="shared" si="12"/>
        <v>#DIV/0!</v>
      </c>
      <c r="AI80" s="44" t="e">
        <f t="shared" si="13"/>
        <v>#DIV/0!</v>
      </c>
      <c r="AJ80" s="44" t="e">
        <f t="shared" si="14"/>
        <v>#DIV/0!</v>
      </c>
      <c r="AK80" s="43"/>
      <c r="AL80" s="40"/>
      <c r="AM80" s="40"/>
      <c r="AN80" s="40"/>
      <c r="AO80" s="40"/>
      <c r="AP80" s="40"/>
      <c r="AQ80" s="49"/>
      <c r="AR80" s="41"/>
      <c r="AS80" s="41">
        <v>10</v>
      </c>
      <c r="AT80" s="34">
        <f>(J80*10)/100</f>
        <v>0</v>
      </c>
      <c r="AU80" s="43"/>
      <c r="AV80" s="44">
        <v>0</v>
      </c>
      <c r="AW80" s="46">
        <f t="shared" si="15"/>
        <v>0</v>
      </c>
      <c r="AX80" s="46">
        <f>O80</f>
        <v>0</v>
      </c>
      <c r="AY80" s="43"/>
    </row>
    <row r="81" spans="1:51" ht="15.75" customHeight="1" x14ac:dyDescent="0.25">
      <c r="A81" s="47"/>
      <c r="B81" s="40"/>
      <c r="C81" s="41"/>
      <c r="D81" s="39"/>
      <c r="E81" s="43"/>
      <c r="F81" s="40"/>
      <c r="G81" s="41"/>
      <c r="H81" s="43"/>
      <c r="I81" s="43"/>
      <c r="J81" s="44">
        <v>0</v>
      </c>
      <c r="K81" s="44">
        <v>0</v>
      </c>
      <c r="L81" s="55">
        <v>0</v>
      </c>
      <c r="M81" s="55">
        <v>0</v>
      </c>
      <c r="N81" s="44">
        <v>0</v>
      </c>
      <c r="O81" s="34">
        <f t="shared" si="8"/>
        <v>0</v>
      </c>
      <c r="P81" s="34">
        <f t="shared" si="8"/>
        <v>0</v>
      </c>
      <c r="Q81" s="43"/>
      <c r="R81" s="43"/>
      <c r="S81" s="43"/>
      <c r="T81" s="43"/>
      <c r="U81" s="48"/>
      <c r="V81" s="41"/>
      <c r="W81" s="41"/>
      <c r="X81" s="50"/>
      <c r="Y81" s="34" t="e">
        <f>P81/AA81</f>
        <v>#DIV/0!</v>
      </c>
      <c r="Z81" s="44" t="e">
        <f t="shared" si="9"/>
        <v>#DIV/0!</v>
      </c>
      <c r="AA81" s="44">
        <f t="shared" si="10"/>
        <v>0</v>
      </c>
      <c r="AB81" s="44">
        <v>0</v>
      </c>
      <c r="AC81" s="44">
        <v>0</v>
      </c>
      <c r="AD81" s="44">
        <v>0</v>
      </c>
      <c r="AE81" s="44"/>
      <c r="AF81" s="44" t="e">
        <f t="shared" si="11"/>
        <v>#DIV/0!</v>
      </c>
      <c r="AG81" s="44"/>
      <c r="AH81" s="44" t="e">
        <f t="shared" si="12"/>
        <v>#DIV/0!</v>
      </c>
      <c r="AI81" s="44" t="e">
        <f t="shared" si="13"/>
        <v>#DIV/0!</v>
      </c>
      <c r="AJ81" s="44" t="e">
        <f t="shared" si="14"/>
        <v>#DIV/0!</v>
      </c>
      <c r="AK81" s="43"/>
      <c r="AL81" s="40"/>
      <c r="AM81" s="40"/>
      <c r="AN81" s="40"/>
      <c r="AO81" s="40"/>
      <c r="AP81" s="40"/>
      <c r="AQ81" s="49"/>
      <c r="AR81" s="41"/>
      <c r="AS81" s="41">
        <v>10</v>
      </c>
      <c r="AT81" s="34">
        <f>(J81*10)/100</f>
        <v>0</v>
      </c>
      <c r="AU81" s="43"/>
      <c r="AV81" s="44">
        <v>0</v>
      </c>
      <c r="AW81" s="46">
        <f t="shared" si="15"/>
        <v>0</v>
      </c>
      <c r="AX81" s="46">
        <f>O81</f>
        <v>0</v>
      </c>
      <c r="AY81" s="43"/>
    </row>
    <row r="82" spans="1:51" ht="15.75" customHeight="1" x14ac:dyDescent="0.25">
      <c r="A82" s="47"/>
      <c r="B82" s="40"/>
      <c r="C82" s="41"/>
      <c r="D82" s="39"/>
      <c r="E82" s="43"/>
      <c r="F82" s="40"/>
      <c r="G82" s="41"/>
      <c r="H82" s="43"/>
      <c r="I82" s="43"/>
      <c r="J82" s="44">
        <v>0</v>
      </c>
      <c r="K82" s="44">
        <v>0</v>
      </c>
      <c r="L82" s="55">
        <v>0</v>
      </c>
      <c r="M82" s="55">
        <v>0</v>
      </c>
      <c r="N82" s="44">
        <v>0</v>
      </c>
      <c r="O82" s="34">
        <f t="shared" si="8"/>
        <v>0</v>
      </c>
      <c r="P82" s="34">
        <f t="shared" si="8"/>
        <v>0</v>
      </c>
      <c r="Q82" s="43"/>
      <c r="R82" s="43"/>
      <c r="S82" s="43"/>
      <c r="T82" s="43"/>
      <c r="U82" s="48"/>
      <c r="V82" s="41"/>
      <c r="W82" s="41"/>
      <c r="X82" s="50"/>
      <c r="Y82" s="34" t="e">
        <f>P82/AA82</f>
        <v>#DIV/0!</v>
      </c>
      <c r="Z82" s="44" t="e">
        <f t="shared" si="9"/>
        <v>#DIV/0!</v>
      </c>
      <c r="AA82" s="44">
        <f t="shared" si="10"/>
        <v>0</v>
      </c>
      <c r="AB82" s="44">
        <v>0</v>
      </c>
      <c r="AC82" s="44">
        <v>0</v>
      </c>
      <c r="AD82" s="44">
        <v>0</v>
      </c>
      <c r="AE82" s="44"/>
      <c r="AF82" s="44" t="e">
        <f t="shared" si="11"/>
        <v>#DIV/0!</v>
      </c>
      <c r="AG82" s="44"/>
      <c r="AH82" s="44" t="e">
        <f t="shared" si="12"/>
        <v>#DIV/0!</v>
      </c>
      <c r="AI82" s="44" t="e">
        <f t="shared" si="13"/>
        <v>#DIV/0!</v>
      </c>
      <c r="AJ82" s="44" t="e">
        <f t="shared" si="14"/>
        <v>#DIV/0!</v>
      </c>
      <c r="AK82" s="43"/>
      <c r="AL82" s="40"/>
      <c r="AM82" s="40"/>
      <c r="AN82" s="40"/>
      <c r="AO82" s="40"/>
      <c r="AP82" s="40"/>
      <c r="AQ82" s="49"/>
      <c r="AR82" s="41"/>
      <c r="AS82" s="41">
        <v>10</v>
      </c>
      <c r="AT82" s="34">
        <f>(J82*10)/100</f>
        <v>0</v>
      </c>
      <c r="AU82" s="43"/>
      <c r="AV82" s="44">
        <v>0</v>
      </c>
      <c r="AW82" s="46">
        <f t="shared" si="15"/>
        <v>0</v>
      </c>
      <c r="AX82" s="46">
        <f>O82</f>
        <v>0</v>
      </c>
      <c r="AY82" s="43"/>
    </row>
    <row r="83" spans="1:51" ht="15.75" customHeight="1" x14ac:dyDescent="0.25">
      <c r="A83" s="47"/>
      <c r="B83" s="40"/>
      <c r="C83" s="41"/>
      <c r="D83" s="39"/>
      <c r="E83" s="43"/>
      <c r="F83" s="40"/>
      <c r="G83" s="41"/>
      <c r="H83" s="43"/>
      <c r="I83" s="43"/>
      <c r="J83" s="44">
        <v>0</v>
      </c>
      <c r="K83" s="44">
        <v>0</v>
      </c>
      <c r="L83" s="55">
        <v>0</v>
      </c>
      <c r="M83" s="55">
        <v>0</v>
      </c>
      <c r="N83" s="44">
        <v>0</v>
      </c>
      <c r="O83" s="34">
        <f t="shared" si="8"/>
        <v>0</v>
      </c>
      <c r="P83" s="34">
        <f t="shared" si="8"/>
        <v>0</v>
      </c>
      <c r="Q83" s="43"/>
      <c r="R83" s="43"/>
      <c r="S83" s="43"/>
      <c r="T83" s="43"/>
      <c r="U83" s="48"/>
      <c r="V83" s="41"/>
      <c r="W83" s="41"/>
      <c r="X83" s="50"/>
      <c r="Y83" s="34" t="e">
        <f>P83/AA83</f>
        <v>#DIV/0!</v>
      </c>
      <c r="Z83" s="44" t="e">
        <f t="shared" si="9"/>
        <v>#DIV/0!</v>
      </c>
      <c r="AA83" s="44">
        <f t="shared" si="10"/>
        <v>0</v>
      </c>
      <c r="AB83" s="44">
        <v>0</v>
      </c>
      <c r="AC83" s="44">
        <v>0</v>
      </c>
      <c r="AD83" s="44">
        <v>0</v>
      </c>
      <c r="AE83" s="44"/>
      <c r="AF83" s="44" t="e">
        <f t="shared" si="11"/>
        <v>#DIV/0!</v>
      </c>
      <c r="AG83" s="44"/>
      <c r="AH83" s="44" t="e">
        <f t="shared" si="12"/>
        <v>#DIV/0!</v>
      </c>
      <c r="AI83" s="44" t="e">
        <f t="shared" si="13"/>
        <v>#DIV/0!</v>
      </c>
      <c r="AJ83" s="44" t="e">
        <f t="shared" si="14"/>
        <v>#DIV/0!</v>
      </c>
      <c r="AK83" s="43"/>
      <c r="AL83" s="40"/>
      <c r="AM83" s="40"/>
      <c r="AN83" s="40"/>
      <c r="AO83" s="40"/>
      <c r="AP83" s="40"/>
      <c r="AQ83" s="49"/>
      <c r="AR83" s="41"/>
      <c r="AS83" s="41">
        <v>10</v>
      </c>
      <c r="AT83" s="34">
        <f>(J83*10)/100</f>
        <v>0</v>
      </c>
      <c r="AU83" s="43"/>
      <c r="AV83" s="44">
        <v>0</v>
      </c>
      <c r="AW83" s="46">
        <f t="shared" si="15"/>
        <v>0</v>
      </c>
      <c r="AX83" s="46">
        <f>O83</f>
        <v>0</v>
      </c>
      <c r="AY83" s="43"/>
    </row>
    <row r="84" spans="1:51" ht="15.75" customHeight="1" x14ac:dyDescent="0.25">
      <c r="A84" s="47"/>
      <c r="B84" s="40"/>
      <c r="C84" s="41"/>
      <c r="D84" s="39"/>
      <c r="E84" s="43"/>
      <c r="F84" s="40"/>
      <c r="G84" s="41"/>
      <c r="H84" s="43"/>
      <c r="I84" s="43"/>
      <c r="J84" s="44">
        <v>0</v>
      </c>
      <c r="K84" s="44">
        <v>0</v>
      </c>
      <c r="L84" s="55">
        <v>0</v>
      </c>
      <c r="M84" s="55">
        <v>0</v>
      </c>
      <c r="N84" s="44">
        <v>0</v>
      </c>
      <c r="O84" s="34">
        <f t="shared" si="8"/>
        <v>0</v>
      </c>
      <c r="P84" s="34">
        <f t="shared" si="8"/>
        <v>0</v>
      </c>
      <c r="Q84" s="43"/>
      <c r="R84" s="43"/>
      <c r="S84" s="43"/>
      <c r="T84" s="43"/>
      <c r="U84" s="48"/>
      <c r="V84" s="41"/>
      <c r="W84" s="41"/>
      <c r="X84" s="50"/>
      <c r="Y84" s="34" t="e">
        <f>P84/AA84</f>
        <v>#DIV/0!</v>
      </c>
      <c r="Z84" s="44" t="e">
        <f t="shared" si="9"/>
        <v>#DIV/0!</v>
      </c>
      <c r="AA84" s="44">
        <f t="shared" si="10"/>
        <v>0</v>
      </c>
      <c r="AB84" s="44">
        <v>0</v>
      </c>
      <c r="AC84" s="44">
        <v>0</v>
      </c>
      <c r="AD84" s="44">
        <v>0</v>
      </c>
      <c r="AE84" s="44"/>
      <c r="AF84" s="44" t="e">
        <f t="shared" si="11"/>
        <v>#DIV/0!</v>
      </c>
      <c r="AG84" s="44"/>
      <c r="AH84" s="44" t="e">
        <f t="shared" si="12"/>
        <v>#DIV/0!</v>
      </c>
      <c r="AI84" s="44" t="e">
        <f t="shared" si="13"/>
        <v>#DIV/0!</v>
      </c>
      <c r="AJ84" s="44" t="e">
        <f t="shared" si="14"/>
        <v>#DIV/0!</v>
      </c>
      <c r="AK84" s="43"/>
      <c r="AL84" s="40"/>
      <c r="AM84" s="40"/>
      <c r="AN84" s="40"/>
      <c r="AO84" s="40"/>
      <c r="AP84" s="40"/>
      <c r="AQ84" s="49"/>
      <c r="AR84" s="41"/>
      <c r="AS84" s="41">
        <v>10</v>
      </c>
      <c r="AT84" s="34">
        <f>(J84*10)/100</f>
        <v>0</v>
      </c>
      <c r="AU84" s="43"/>
      <c r="AV84" s="44">
        <v>0</v>
      </c>
      <c r="AW84" s="46">
        <f t="shared" si="15"/>
        <v>0</v>
      </c>
      <c r="AX84" s="46">
        <f>O84</f>
        <v>0</v>
      </c>
      <c r="AY84" s="43"/>
    </row>
    <row r="85" spans="1:51" ht="15.75" customHeight="1" x14ac:dyDescent="0.25">
      <c r="A85" s="47"/>
      <c r="B85" s="40"/>
      <c r="C85" s="41"/>
      <c r="D85" s="39"/>
      <c r="E85" s="43"/>
      <c r="F85" s="40"/>
      <c r="G85" s="41"/>
      <c r="H85" s="43"/>
      <c r="I85" s="43"/>
      <c r="J85" s="44">
        <v>0</v>
      </c>
      <c r="K85" s="44">
        <v>0</v>
      </c>
      <c r="L85" s="55">
        <v>0</v>
      </c>
      <c r="M85" s="55">
        <v>0</v>
      </c>
      <c r="N85" s="44">
        <v>0</v>
      </c>
      <c r="O85" s="34">
        <f t="shared" si="8"/>
        <v>0</v>
      </c>
      <c r="P85" s="34">
        <f t="shared" si="8"/>
        <v>0</v>
      </c>
      <c r="Q85" s="43"/>
      <c r="R85" s="43"/>
      <c r="S85" s="43"/>
      <c r="T85" s="43"/>
      <c r="U85" s="48"/>
      <c r="V85" s="41"/>
      <c r="W85" s="41"/>
      <c r="X85" s="50"/>
      <c r="Y85" s="34" t="e">
        <f>P85/AA85</f>
        <v>#DIV/0!</v>
      </c>
      <c r="Z85" s="44" t="e">
        <f t="shared" si="9"/>
        <v>#DIV/0!</v>
      </c>
      <c r="AA85" s="44">
        <f t="shared" si="10"/>
        <v>0</v>
      </c>
      <c r="AB85" s="44">
        <v>0</v>
      </c>
      <c r="AC85" s="44">
        <v>0</v>
      </c>
      <c r="AD85" s="44">
        <v>0</v>
      </c>
      <c r="AE85" s="44"/>
      <c r="AF85" s="44" t="e">
        <f t="shared" si="11"/>
        <v>#DIV/0!</v>
      </c>
      <c r="AG85" s="44"/>
      <c r="AH85" s="44" t="e">
        <f t="shared" si="12"/>
        <v>#DIV/0!</v>
      </c>
      <c r="AI85" s="44" t="e">
        <f t="shared" si="13"/>
        <v>#DIV/0!</v>
      </c>
      <c r="AJ85" s="44" t="e">
        <f t="shared" si="14"/>
        <v>#DIV/0!</v>
      </c>
      <c r="AK85" s="43"/>
      <c r="AL85" s="40"/>
      <c r="AM85" s="40"/>
      <c r="AN85" s="40"/>
      <c r="AO85" s="40"/>
      <c r="AP85" s="40"/>
      <c r="AQ85" s="49"/>
      <c r="AR85" s="41"/>
      <c r="AS85" s="41">
        <v>10</v>
      </c>
      <c r="AT85" s="34">
        <f>(J85*10)/100</f>
        <v>0</v>
      </c>
      <c r="AU85" s="43"/>
      <c r="AV85" s="44">
        <v>0</v>
      </c>
      <c r="AW85" s="46">
        <f t="shared" si="15"/>
        <v>0</v>
      </c>
      <c r="AX85" s="46">
        <f>O85</f>
        <v>0</v>
      </c>
      <c r="AY85" s="43"/>
    </row>
    <row r="86" spans="1:51" ht="15.75" customHeight="1" x14ac:dyDescent="0.25">
      <c r="A86" s="47"/>
      <c r="B86" s="40"/>
      <c r="C86" s="41"/>
      <c r="D86" s="39"/>
      <c r="E86" s="43"/>
      <c r="F86" s="40"/>
      <c r="G86" s="41"/>
      <c r="H86" s="43"/>
      <c r="I86" s="43"/>
      <c r="J86" s="44">
        <v>0</v>
      </c>
      <c r="K86" s="44">
        <v>0</v>
      </c>
      <c r="L86" s="55">
        <v>0</v>
      </c>
      <c r="M86" s="55">
        <v>0</v>
      </c>
      <c r="N86" s="44">
        <v>0</v>
      </c>
      <c r="O86" s="34">
        <f t="shared" si="8"/>
        <v>0</v>
      </c>
      <c r="P86" s="34">
        <f t="shared" si="8"/>
        <v>0</v>
      </c>
      <c r="Q86" s="43"/>
      <c r="R86" s="43"/>
      <c r="S86" s="43"/>
      <c r="T86" s="43"/>
      <c r="U86" s="48"/>
      <c r="V86" s="41"/>
      <c r="W86" s="41"/>
      <c r="X86" s="50"/>
      <c r="Y86" s="34" t="e">
        <f>P86/AA86</f>
        <v>#DIV/0!</v>
      </c>
      <c r="Z86" s="44" t="e">
        <f t="shared" si="9"/>
        <v>#DIV/0!</v>
      </c>
      <c r="AA86" s="44">
        <f t="shared" si="10"/>
        <v>0</v>
      </c>
      <c r="AB86" s="44">
        <v>0</v>
      </c>
      <c r="AC86" s="44">
        <v>0</v>
      </c>
      <c r="AD86" s="44">
        <v>0</v>
      </c>
      <c r="AE86" s="44"/>
      <c r="AF86" s="44" t="e">
        <f t="shared" si="11"/>
        <v>#DIV/0!</v>
      </c>
      <c r="AG86" s="44"/>
      <c r="AH86" s="44" t="e">
        <f t="shared" si="12"/>
        <v>#DIV/0!</v>
      </c>
      <c r="AI86" s="44" t="e">
        <f t="shared" si="13"/>
        <v>#DIV/0!</v>
      </c>
      <c r="AJ86" s="44" t="e">
        <f t="shared" si="14"/>
        <v>#DIV/0!</v>
      </c>
      <c r="AK86" s="43"/>
      <c r="AL86" s="40"/>
      <c r="AM86" s="40"/>
      <c r="AN86" s="40"/>
      <c r="AO86" s="40"/>
      <c r="AP86" s="40"/>
      <c r="AQ86" s="49"/>
      <c r="AR86" s="41"/>
      <c r="AS86" s="41">
        <v>10</v>
      </c>
      <c r="AT86" s="34">
        <f>(J86*10)/100</f>
        <v>0</v>
      </c>
      <c r="AU86" s="43"/>
      <c r="AV86" s="44">
        <v>0</v>
      </c>
      <c r="AW86" s="46">
        <f t="shared" si="15"/>
        <v>0</v>
      </c>
      <c r="AX86" s="46">
        <f>O86</f>
        <v>0</v>
      </c>
      <c r="AY86" s="43"/>
    </row>
    <row r="87" spans="1:51" ht="15.75" customHeight="1" x14ac:dyDescent="0.25">
      <c r="A87" s="47"/>
      <c r="B87" s="40"/>
      <c r="C87" s="41"/>
      <c r="D87" s="39"/>
      <c r="E87" s="43"/>
      <c r="F87" s="40"/>
      <c r="G87" s="41"/>
      <c r="H87" s="43"/>
      <c r="I87" s="43"/>
      <c r="J87" s="44">
        <v>0</v>
      </c>
      <c r="K87" s="44">
        <v>0</v>
      </c>
      <c r="L87" s="55">
        <v>0</v>
      </c>
      <c r="M87" s="55">
        <v>0</v>
      </c>
      <c r="N87" s="44">
        <v>0</v>
      </c>
      <c r="O87" s="34">
        <f t="shared" si="8"/>
        <v>0</v>
      </c>
      <c r="P87" s="34">
        <f t="shared" si="8"/>
        <v>0</v>
      </c>
      <c r="Q87" s="43"/>
      <c r="R87" s="43"/>
      <c r="S87" s="43"/>
      <c r="T87" s="43"/>
      <c r="U87" s="48"/>
      <c r="V87" s="41"/>
      <c r="W87" s="41"/>
      <c r="X87" s="50"/>
      <c r="Y87" s="34" t="e">
        <f>P87/AA87</f>
        <v>#DIV/0!</v>
      </c>
      <c r="Z87" s="44" t="e">
        <f t="shared" si="9"/>
        <v>#DIV/0!</v>
      </c>
      <c r="AA87" s="44">
        <f t="shared" si="10"/>
        <v>0</v>
      </c>
      <c r="AB87" s="44">
        <v>0</v>
      </c>
      <c r="AC87" s="44">
        <v>0</v>
      </c>
      <c r="AD87" s="44">
        <v>0</v>
      </c>
      <c r="AE87" s="44"/>
      <c r="AF87" s="44" t="e">
        <f t="shared" si="11"/>
        <v>#DIV/0!</v>
      </c>
      <c r="AG87" s="44"/>
      <c r="AH87" s="44" t="e">
        <f t="shared" si="12"/>
        <v>#DIV/0!</v>
      </c>
      <c r="AI87" s="44" t="e">
        <f t="shared" si="13"/>
        <v>#DIV/0!</v>
      </c>
      <c r="AJ87" s="44" t="e">
        <f t="shared" si="14"/>
        <v>#DIV/0!</v>
      </c>
      <c r="AK87" s="43"/>
      <c r="AL87" s="40"/>
      <c r="AM87" s="40"/>
      <c r="AN87" s="40"/>
      <c r="AO87" s="40"/>
      <c r="AP87" s="40"/>
      <c r="AQ87" s="49"/>
      <c r="AR87" s="41"/>
      <c r="AS87" s="41">
        <v>10</v>
      </c>
      <c r="AT87" s="34">
        <f>(J87*10)/100</f>
        <v>0</v>
      </c>
      <c r="AU87" s="43"/>
      <c r="AV87" s="44">
        <v>0</v>
      </c>
      <c r="AW87" s="46">
        <f t="shared" si="15"/>
        <v>0</v>
      </c>
      <c r="AX87" s="46">
        <f>O87</f>
        <v>0</v>
      </c>
      <c r="AY87" s="43"/>
    </row>
    <row r="88" spans="1:51" ht="15.75" customHeight="1" x14ac:dyDescent="0.25">
      <c r="A88" s="47"/>
      <c r="B88" s="40"/>
      <c r="C88" s="41"/>
      <c r="D88" s="39"/>
      <c r="E88" s="43"/>
      <c r="F88" s="40"/>
      <c r="G88" s="41"/>
      <c r="H88" s="43"/>
      <c r="I88" s="43"/>
      <c r="J88" s="44">
        <v>0</v>
      </c>
      <c r="K88" s="44">
        <v>0</v>
      </c>
      <c r="L88" s="55">
        <v>0</v>
      </c>
      <c r="M88" s="55">
        <v>0</v>
      </c>
      <c r="N88" s="44">
        <v>0</v>
      </c>
      <c r="O88" s="34">
        <f t="shared" si="8"/>
        <v>0</v>
      </c>
      <c r="P88" s="34">
        <f t="shared" si="8"/>
        <v>0</v>
      </c>
      <c r="Q88" s="43"/>
      <c r="R88" s="43"/>
      <c r="S88" s="43"/>
      <c r="T88" s="43"/>
      <c r="U88" s="48"/>
      <c r="V88" s="41"/>
      <c r="W88" s="41"/>
      <c r="X88" s="50"/>
      <c r="Y88" s="34" t="e">
        <f>P88/AA88</f>
        <v>#DIV/0!</v>
      </c>
      <c r="Z88" s="44" t="e">
        <f t="shared" si="9"/>
        <v>#DIV/0!</v>
      </c>
      <c r="AA88" s="44">
        <f t="shared" si="10"/>
        <v>0</v>
      </c>
      <c r="AB88" s="44">
        <v>0</v>
      </c>
      <c r="AC88" s="44">
        <v>0</v>
      </c>
      <c r="AD88" s="44">
        <v>0</v>
      </c>
      <c r="AE88" s="44"/>
      <c r="AF88" s="44" t="e">
        <f t="shared" si="11"/>
        <v>#DIV/0!</v>
      </c>
      <c r="AG88" s="44"/>
      <c r="AH88" s="44" t="e">
        <f t="shared" si="12"/>
        <v>#DIV/0!</v>
      </c>
      <c r="AI88" s="44" t="e">
        <f t="shared" si="13"/>
        <v>#DIV/0!</v>
      </c>
      <c r="AJ88" s="44" t="e">
        <f t="shared" si="14"/>
        <v>#DIV/0!</v>
      </c>
      <c r="AK88" s="43"/>
      <c r="AL88" s="40"/>
      <c r="AM88" s="40"/>
      <c r="AN88" s="40"/>
      <c r="AO88" s="40"/>
      <c r="AP88" s="40"/>
      <c r="AQ88" s="49"/>
      <c r="AR88" s="41"/>
      <c r="AS88" s="41">
        <v>10</v>
      </c>
      <c r="AT88" s="34">
        <f>(J88*10)/100</f>
        <v>0</v>
      </c>
      <c r="AU88" s="43"/>
      <c r="AV88" s="44">
        <v>0</v>
      </c>
      <c r="AW88" s="46">
        <f t="shared" si="15"/>
        <v>0</v>
      </c>
      <c r="AX88" s="46">
        <f>O88</f>
        <v>0</v>
      </c>
      <c r="AY88" s="43"/>
    </row>
    <row r="89" spans="1:51" ht="15.75" customHeight="1" x14ac:dyDescent="0.25">
      <c r="A89" s="47"/>
      <c r="B89" s="40"/>
      <c r="C89" s="41"/>
      <c r="D89" s="39"/>
      <c r="E89" s="43"/>
      <c r="F89" s="40"/>
      <c r="G89" s="41"/>
      <c r="H89" s="43"/>
      <c r="I89" s="43"/>
      <c r="J89" s="44">
        <v>0</v>
      </c>
      <c r="K89" s="44">
        <v>0</v>
      </c>
      <c r="L89" s="55">
        <v>0</v>
      </c>
      <c r="M89" s="55">
        <v>0</v>
      </c>
      <c r="N89" s="44">
        <v>0</v>
      </c>
      <c r="O89" s="34">
        <f t="shared" si="8"/>
        <v>0</v>
      </c>
      <c r="P89" s="34">
        <f t="shared" si="8"/>
        <v>0</v>
      </c>
      <c r="Q89" s="43"/>
      <c r="R89" s="43"/>
      <c r="S89" s="43"/>
      <c r="T89" s="43"/>
      <c r="U89" s="48"/>
      <c r="V89" s="41"/>
      <c r="W89" s="41"/>
      <c r="X89" s="50"/>
      <c r="Y89" s="34" t="e">
        <f>P89/AA89</f>
        <v>#DIV/0!</v>
      </c>
      <c r="Z89" s="44" t="e">
        <f t="shared" si="9"/>
        <v>#DIV/0!</v>
      </c>
      <c r="AA89" s="44">
        <f t="shared" si="10"/>
        <v>0</v>
      </c>
      <c r="AB89" s="44">
        <v>0</v>
      </c>
      <c r="AC89" s="44">
        <v>0</v>
      </c>
      <c r="AD89" s="44">
        <v>0</v>
      </c>
      <c r="AE89" s="44"/>
      <c r="AF89" s="44" t="e">
        <f t="shared" si="11"/>
        <v>#DIV/0!</v>
      </c>
      <c r="AG89" s="44"/>
      <c r="AH89" s="44" t="e">
        <f t="shared" si="12"/>
        <v>#DIV/0!</v>
      </c>
      <c r="AI89" s="44" t="e">
        <f t="shared" si="13"/>
        <v>#DIV/0!</v>
      </c>
      <c r="AJ89" s="44" t="e">
        <f t="shared" si="14"/>
        <v>#DIV/0!</v>
      </c>
      <c r="AK89" s="43"/>
      <c r="AL89" s="40"/>
      <c r="AM89" s="40"/>
      <c r="AN89" s="40"/>
      <c r="AO89" s="40"/>
      <c r="AP89" s="40"/>
      <c r="AQ89" s="49"/>
      <c r="AR89" s="41"/>
      <c r="AS89" s="41">
        <v>10</v>
      </c>
      <c r="AT89" s="34">
        <f>(J89*10)/100</f>
        <v>0</v>
      </c>
      <c r="AU89" s="43"/>
      <c r="AV89" s="44">
        <v>0</v>
      </c>
      <c r="AW89" s="46">
        <f t="shared" si="15"/>
        <v>0</v>
      </c>
      <c r="AX89" s="46">
        <f>O89</f>
        <v>0</v>
      </c>
      <c r="AY89" s="43"/>
    </row>
    <row r="90" spans="1:51" ht="15.75" customHeight="1" x14ac:dyDescent="0.25">
      <c r="A90" s="47"/>
      <c r="B90" s="40"/>
      <c r="C90" s="41"/>
      <c r="D90" s="39"/>
      <c r="E90" s="43"/>
      <c r="F90" s="40"/>
      <c r="G90" s="41"/>
      <c r="H90" s="43"/>
      <c r="I90" s="43"/>
      <c r="J90" s="44">
        <v>0</v>
      </c>
      <c r="K90" s="44">
        <v>0</v>
      </c>
      <c r="L90" s="55">
        <v>0</v>
      </c>
      <c r="M90" s="55">
        <v>0</v>
      </c>
      <c r="N90" s="44">
        <v>0</v>
      </c>
      <c r="O90" s="34">
        <f t="shared" si="8"/>
        <v>0</v>
      </c>
      <c r="P90" s="34">
        <f t="shared" si="8"/>
        <v>0</v>
      </c>
      <c r="Q90" s="43"/>
      <c r="R90" s="43"/>
      <c r="S90" s="43"/>
      <c r="T90" s="43"/>
      <c r="U90" s="48"/>
      <c r="V90" s="41"/>
      <c r="W90" s="41"/>
      <c r="X90" s="50"/>
      <c r="Y90" s="34" t="e">
        <f>P90/AA90</f>
        <v>#DIV/0!</v>
      </c>
      <c r="Z90" s="44" t="e">
        <f t="shared" si="9"/>
        <v>#DIV/0!</v>
      </c>
      <c r="AA90" s="44">
        <f t="shared" si="10"/>
        <v>0</v>
      </c>
      <c r="AB90" s="44">
        <v>0</v>
      </c>
      <c r="AC90" s="44">
        <v>0</v>
      </c>
      <c r="AD90" s="44">
        <v>0</v>
      </c>
      <c r="AE90" s="44"/>
      <c r="AF90" s="44" t="e">
        <f t="shared" si="11"/>
        <v>#DIV/0!</v>
      </c>
      <c r="AG90" s="44"/>
      <c r="AH90" s="44" t="e">
        <f t="shared" si="12"/>
        <v>#DIV/0!</v>
      </c>
      <c r="AI90" s="44" t="e">
        <f t="shared" si="13"/>
        <v>#DIV/0!</v>
      </c>
      <c r="AJ90" s="44" t="e">
        <f t="shared" si="14"/>
        <v>#DIV/0!</v>
      </c>
      <c r="AK90" s="43"/>
      <c r="AL90" s="40"/>
      <c r="AM90" s="40"/>
      <c r="AN90" s="40"/>
      <c r="AO90" s="40"/>
      <c r="AP90" s="40"/>
      <c r="AQ90" s="49"/>
      <c r="AR90" s="41"/>
      <c r="AS90" s="41">
        <v>10</v>
      </c>
      <c r="AT90" s="34">
        <f>(J90*10)/100</f>
        <v>0</v>
      </c>
      <c r="AU90" s="43"/>
      <c r="AV90" s="44">
        <v>0</v>
      </c>
      <c r="AW90" s="46">
        <f t="shared" si="15"/>
        <v>0</v>
      </c>
      <c r="AX90" s="46">
        <f>O90</f>
        <v>0</v>
      </c>
      <c r="AY90" s="43"/>
    </row>
    <row r="91" spans="1:51" ht="15.75" customHeight="1" x14ac:dyDescent="0.25">
      <c r="A91" s="47"/>
      <c r="B91" s="40"/>
      <c r="C91" s="41"/>
      <c r="D91" s="39"/>
      <c r="E91" s="43"/>
      <c r="F91" s="40"/>
      <c r="G91" s="41"/>
      <c r="H91" s="43"/>
      <c r="I91" s="43"/>
      <c r="J91" s="44">
        <v>0</v>
      </c>
      <c r="K91" s="44">
        <v>0</v>
      </c>
      <c r="L91" s="55">
        <v>0</v>
      </c>
      <c r="M91" s="55">
        <v>0</v>
      </c>
      <c r="N91" s="44">
        <v>0</v>
      </c>
      <c r="O91" s="34">
        <f t="shared" si="8"/>
        <v>0</v>
      </c>
      <c r="P91" s="34">
        <f t="shared" si="8"/>
        <v>0</v>
      </c>
      <c r="Q91" s="43"/>
      <c r="R91" s="43"/>
      <c r="S91" s="43"/>
      <c r="T91" s="43"/>
      <c r="U91" s="48"/>
      <c r="V91" s="41"/>
      <c r="W91" s="41"/>
      <c r="X91" s="50"/>
      <c r="Y91" s="34" t="e">
        <f>P91/AA91</f>
        <v>#DIV/0!</v>
      </c>
      <c r="Z91" s="44" t="e">
        <f t="shared" si="9"/>
        <v>#DIV/0!</v>
      </c>
      <c r="AA91" s="44">
        <f t="shared" si="10"/>
        <v>0</v>
      </c>
      <c r="AB91" s="44">
        <v>0</v>
      </c>
      <c r="AC91" s="44">
        <v>0</v>
      </c>
      <c r="AD91" s="44">
        <v>0</v>
      </c>
      <c r="AE91" s="44"/>
      <c r="AF91" s="44" t="e">
        <f t="shared" si="11"/>
        <v>#DIV/0!</v>
      </c>
      <c r="AG91" s="44"/>
      <c r="AH91" s="44" t="e">
        <f t="shared" si="12"/>
        <v>#DIV/0!</v>
      </c>
      <c r="AI91" s="44" t="e">
        <f t="shared" si="13"/>
        <v>#DIV/0!</v>
      </c>
      <c r="AJ91" s="44" t="e">
        <f t="shared" si="14"/>
        <v>#DIV/0!</v>
      </c>
      <c r="AK91" s="43"/>
      <c r="AL91" s="40"/>
      <c r="AM91" s="40"/>
      <c r="AN91" s="40"/>
      <c r="AO91" s="40"/>
      <c r="AP91" s="40"/>
      <c r="AQ91" s="49"/>
      <c r="AR91" s="41"/>
      <c r="AS91" s="41">
        <v>10</v>
      </c>
      <c r="AT91" s="34">
        <f>(J91*10)/100</f>
        <v>0</v>
      </c>
      <c r="AU91" s="43"/>
      <c r="AV91" s="44">
        <v>0</v>
      </c>
      <c r="AW91" s="46">
        <f t="shared" si="15"/>
        <v>0</v>
      </c>
      <c r="AX91" s="46">
        <f>O91</f>
        <v>0</v>
      </c>
      <c r="AY91" s="43"/>
    </row>
    <row r="92" spans="1:51" ht="15.75" customHeight="1" x14ac:dyDescent="0.25">
      <c r="A92" s="47"/>
      <c r="B92" s="40"/>
      <c r="C92" s="41"/>
      <c r="D92" s="39"/>
      <c r="E92" s="43"/>
      <c r="F92" s="40"/>
      <c r="G92" s="41"/>
      <c r="H92" s="43"/>
      <c r="I92" s="43"/>
      <c r="J92" s="44">
        <v>0</v>
      </c>
      <c r="K92" s="44">
        <v>0</v>
      </c>
      <c r="L92" s="55">
        <v>0</v>
      </c>
      <c r="M92" s="55">
        <v>0</v>
      </c>
      <c r="N92" s="44">
        <v>0</v>
      </c>
      <c r="O92" s="34">
        <f t="shared" si="8"/>
        <v>0</v>
      </c>
      <c r="P92" s="34">
        <f t="shared" si="8"/>
        <v>0</v>
      </c>
      <c r="Q92" s="43"/>
      <c r="R92" s="43"/>
      <c r="S92" s="43"/>
      <c r="T92" s="43"/>
      <c r="U92" s="48"/>
      <c r="V92" s="41"/>
      <c r="W92" s="41"/>
      <c r="X92" s="50"/>
      <c r="Y92" s="34" t="e">
        <f>P92/AA92</f>
        <v>#DIV/0!</v>
      </c>
      <c r="Z92" s="44" t="e">
        <f t="shared" si="9"/>
        <v>#DIV/0!</v>
      </c>
      <c r="AA92" s="44">
        <f t="shared" si="10"/>
        <v>0</v>
      </c>
      <c r="AB92" s="44">
        <v>0</v>
      </c>
      <c r="AC92" s="44">
        <v>0</v>
      </c>
      <c r="AD92" s="44">
        <v>0</v>
      </c>
      <c r="AE92" s="44"/>
      <c r="AF92" s="44" t="e">
        <f t="shared" si="11"/>
        <v>#DIV/0!</v>
      </c>
      <c r="AG92" s="44"/>
      <c r="AH92" s="44" t="e">
        <f t="shared" si="12"/>
        <v>#DIV/0!</v>
      </c>
      <c r="AI92" s="44" t="e">
        <f t="shared" si="13"/>
        <v>#DIV/0!</v>
      </c>
      <c r="AJ92" s="44" t="e">
        <f t="shared" si="14"/>
        <v>#DIV/0!</v>
      </c>
      <c r="AK92" s="43"/>
      <c r="AL92" s="40"/>
      <c r="AM92" s="40"/>
      <c r="AN92" s="40"/>
      <c r="AO92" s="40"/>
      <c r="AP92" s="40"/>
      <c r="AQ92" s="49"/>
      <c r="AR92" s="41"/>
      <c r="AS92" s="41">
        <v>10</v>
      </c>
      <c r="AT92" s="34">
        <f>(J92*10)/100</f>
        <v>0</v>
      </c>
      <c r="AU92" s="43"/>
      <c r="AV92" s="44">
        <v>0</v>
      </c>
      <c r="AW92" s="46">
        <f t="shared" si="15"/>
        <v>0</v>
      </c>
      <c r="AX92" s="46">
        <f>O92</f>
        <v>0</v>
      </c>
      <c r="AY92" s="43"/>
    </row>
    <row r="93" spans="1:51" ht="15.75" customHeight="1" x14ac:dyDescent="0.25">
      <c r="A93" s="47"/>
      <c r="B93" s="40"/>
      <c r="C93" s="41"/>
      <c r="D93" s="39"/>
      <c r="E93" s="43"/>
      <c r="F93" s="40"/>
      <c r="G93" s="41"/>
      <c r="H93" s="43"/>
      <c r="I93" s="43"/>
      <c r="J93" s="44">
        <v>0</v>
      </c>
      <c r="K93" s="44">
        <v>0</v>
      </c>
      <c r="L93" s="55">
        <v>0</v>
      </c>
      <c r="M93" s="55">
        <v>0</v>
      </c>
      <c r="N93" s="44">
        <v>0</v>
      </c>
      <c r="O93" s="34">
        <f t="shared" si="8"/>
        <v>0</v>
      </c>
      <c r="P93" s="34">
        <f t="shared" si="8"/>
        <v>0</v>
      </c>
      <c r="Q93" s="43"/>
      <c r="R93" s="43"/>
      <c r="S93" s="43"/>
      <c r="T93" s="43"/>
      <c r="U93" s="48"/>
      <c r="V93" s="41"/>
      <c r="W93" s="41"/>
      <c r="X93" s="50"/>
      <c r="Y93" s="34" t="e">
        <f>P93/AA93</f>
        <v>#DIV/0!</v>
      </c>
      <c r="Z93" s="44" t="e">
        <f t="shared" si="9"/>
        <v>#DIV/0!</v>
      </c>
      <c r="AA93" s="44">
        <f t="shared" si="10"/>
        <v>0</v>
      </c>
      <c r="AB93" s="44">
        <v>0</v>
      </c>
      <c r="AC93" s="44">
        <v>0</v>
      </c>
      <c r="AD93" s="44">
        <v>0</v>
      </c>
      <c r="AE93" s="44"/>
      <c r="AF93" s="44" t="e">
        <f t="shared" si="11"/>
        <v>#DIV/0!</v>
      </c>
      <c r="AG93" s="44"/>
      <c r="AH93" s="44" t="e">
        <f t="shared" si="12"/>
        <v>#DIV/0!</v>
      </c>
      <c r="AI93" s="44" t="e">
        <f t="shared" si="13"/>
        <v>#DIV/0!</v>
      </c>
      <c r="AJ93" s="44" t="e">
        <f t="shared" si="14"/>
        <v>#DIV/0!</v>
      </c>
      <c r="AK93" s="43"/>
      <c r="AL93" s="40"/>
      <c r="AM93" s="40"/>
      <c r="AN93" s="40"/>
      <c r="AO93" s="40"/>
      <c r="AP93" s="40"/>
      <c r="AQ93" s="49"/>
      <c r="AR93" s="41"/>
      <c r="AS93" s="41">
        <v>10</v>
      </c>
      <c r="AT93" s="34">
        <f>(J93*10)/100</f>
        <v>0</v>
      </c>
      <c r="AU93" s="43"/>
      <c r="AV93" s="44">
        <v>0</v>
      </c>
      <c r="AW93" s="46">
        <f t="shared" si="15"/>
        <v>0</v>
      </c>
      <c r="AX93" s="46">
        <f>O93</f>
        <v>0</v>
      </c>
      <c r="AY93" s="43"/>
    </row>
    <row r="94" spans="1:51" ht="15.75" customHeight="1" x14ac:dyDescent="0.25">
      <c r="A94" s="47"/>
      <c r="B94" s="40"/>
      <c r="C94" s="41"/>
      <c r="D94" s="39"/>
      <c r="E94" s="43"/>
      <c r="F94" s="40"/>
      <c r="G94" s="41"/>
      <c r="H94" s="43"/>
      <c r="I94" s="43"/>
      <c r="J94" s="44">
        <v>0</v>
      </c>
      <c r="K94" s="44">
        <v>0</v>
      </c>
      <c r="L94" s="55">
        <v>0</v>
      </c>
      <c r="M94" s="55">
        <v>0</v>
      </c>
      <c r="N94" s="44">
        <v>0</v>
      </c>
      <c r="O94" s="34">
        <f t="shared" si="8"/>
        <v>0</v>
      </c>
      <c r="P94" s="34">
        <f t="shared" si="8"/>
        <v>0</v>
      </c>
      <c r="Q94" s="43"/>
      <c r="R94" s="43"/>
      <c r="S94" s="43"/>
      <c r="T94" s="43"/>
      <c r="U94" s="48"/>
      <c r="V94" s="41"/>
      <c r="W94" s="41"/>
      <c r="X94" s="50"/>
      <c r="Y94" s="34" t="e">
        <f>P94/AA94</f>
        <v>#DIV/0!</v>
      </c>
      <c r="Z94" s="44" t="e">
        <f t="shared" si="9"/>
        <v>#DIV/0!</v>
      </c>
      <c r="AA94" s="44">
        <f t="shared" si="10"/>
        <v>0</v>
      </c>
      <c r="AB94" s="44">
        <v>0</v>
      </c>
      <c r="AC94" s="44">
        <v>0</v>
      </c>
      <c r="AD94" s="44">
        <v>0</v>
      </c>
      <c r="AE94" s="44"/>
      <c r="AF94" s="44" t="e">
        <f t="shared" si="11"/>
        <v>#DIV/0!</v>
      </c>
      <c r="AG94" s="44"/>
      <c r="AH94" s="44" t="e">
        <f t="shared" si="12"/>
        <v>#DIV/0!</v>
      </c>
      <c r="AI94" s="44" t="e">
        <f t="shared" si="13"/>
        <v>#DIV/0!</v>
      </c>
      <c r="AJ94" s="44" t="e">
        <f t="shared" si="14"/>
        <v>#DIV/0!</v>
      </c>
      <c r="AK94" s="43"/>
      <c r="AL94" s="40"/>
      <c r="AM94" s="40"/>
      <c r="AN94" s="40"/>
      <c r="AO94" s="40"/>
      <c r="AP94" s="40"/>
      <c r="AQ94" s="49"/>
      <c r="AR94" s="41"/>
      <c r="AS94" s="41">
        <v>10</v>
      </c>
      <c r="AT94" s="34">
        <f>(J94*10)/100</f>
        <v>0</v>
      </c>
      <c r="AU94" s="43"/>
      <c r="AV94" s="44">
        <v>0</v>
      </c>
      <c r="AW94" s="46">
        <f t="shared" si="15"/>
        <v>0</v>
      </c>
      <c r="AX94" s="46">
        <f>O94</f>
        <v>0</v>
      </c>
      <c r="AY94" s="43"/>
    </row>
    <row r="95" spans="1:51" ht="15.75" customHeight="1" x14ac:dyDescent="0.25">
      <c r="A95" s="47"/>
      <c r="B95" s="40"/>
      <c r="C95" s="41"/>
      <c r="D95" s="39"/>
      <c r="E95" s="43"/>
      <c r="F95" s="40"/>
      <c r="G95" s="41"/>
      <c r="H95" s="43"/>
      <c r="I95" s="43"/>
      <c r="J95" s="44">
        <v>0</v>
      </c>
      <c r="K95" s="44">
        <v>0</v>
      </c>
      <c r="L95" s="55">
        <v>0</v>
      </c>
      <c r="M95" s="55">
        <v>0</v>
      </c>
      <c r="N95" s="44">
        <v>0</v>
      </c>
      <c r="O95" s="34">
        <f t="shared" si="8"/>
        <v>0</v>
      </c>
      <c r="P95" s="34">
        <f t="shared" si="8"/>
        <v>0</v>
      </c>
      <c r="Q95" s="43"/>
      <c r="R95" s="43"/>
      <c r="S95" s="43"/>
      <c r="T95" s="43"/>
      <c r="U95" s="48"/>
      <c r="V95" s="41"/>
      <c r="W95" s="41"/>
      <c r="X95" s="50"/>
      <c r="Y95" s="34" t="e">
        <f>P95/AA95</f>
        <v>#DIV/0!</v>
      </c>
      <c r="Z95" s="44" t="e">
        <f t="shared" si="9"/>
        <v>#DIV/0!</v>
      </c>
      <c r="AA95" s="44">
        <f t="shared" si="10"/>
        <v>0</v>
      </c>
      <c r="AB95" s="44">
        <v>0</v>
      </c>
      <c r="AC95" s="44">
        <v>0</v>
      </c>
      <c r="AD95" s="44">
        <v>0</v>
      </c>
      <c r="AE95" s="44"/>
      <c r="AF95" s="44" t="e">
        <f t="shared" si="11"/>
        <v>#DIV/0!</v>
      </c>
      <c r="AG95" s="44"/>
      <c r="AH95" s="44" t="e">
        <f t="shared" si="12"/>
        <v>#DIV/0!</v>
      </c>
      <c r="AI95" s="44" t="e">
        <f t="shared" si="13"/>
        <v>#DIV/0!</v>
      </c>
      <c r="AJ95" s="44" t="e">
        <f t="shared" si="14"/>
        <v>#DIV/0!</v>
      </c>
      <c r="AK95" s="43"/>
      <c r="AL95" s="40"/>
      <c r="AM95" s="40"/>
      <c r="AN95" s="40"/>
      <c r="AO95" s="40"/>
      <c r="AP95" s="40"/>
      <c r="AQ95" s="49"/>
      <c r="AR95" s="41"/>
      <c r="AS95" s="41">
        <v>10</v>
      </c>
      <c r="AT95" s="34">
        <f>(J95*10)/100</f>
        <v>0</v>
      </c>
      <c r="AU95" s="43"/>
      <c r="AV95" s="44">
        <v>0</v>
      </c>
      <c r="AW95" s="46">
        <f t="shared" si="15"/>
        <v>0</v>
      </c>
      <c r="AX95" s="46">
        <f>O95</f>
        <v>0</v>
      </c>
      <c r="AY95" s="43"/>
    </row>
    <row r="96" spans="1:51" ht="15.75" customHeight="1" x14ac:dyDescent="0.25">
      <c r="A96" s="47"/>
      <c r="B96" s="40"/>
      <c r="C96" s="41"/>
      <c r="D96" s="39"/>
      <c r="E96" s="43"/>
      <c r="F96" s="40"/>
      <c r="G96" s="41"/>
      <c r="H96" s="43"/>
      <c r="I96" s="43"/>
      <c r="J96" s="44">
        <v>0</v>
      </c>
      <c r="K96" s="44">
        <v>0</v>
      </c>
      <c r="L96" s="55">
        <v>0</v>
      </c>
      <c r="M96" s="55">
        <v>0</v>
      </c>
      <c r="N96" s="44">
        <v>0</v>
      </c>
      <c r="O96" s="34">
        <f t="shared" si="8"/>
        <v>0</v>
      </c>
      <c r="P96" s="34">
        <f t="shared" si="8"/>
        <v>0</v>
      </c>
      <c r="Q96" s="43"/>
      <c r="R96" s="43"/>
      <c r="S96" s="43"/>
      <c r="T96" s="43"/>
      <c r="U96" s="48"/>
      <c r="V96" s="41"/>
      <c r="W96" s="41"/>
      <c r="X96" s="50"/>
      <c r="Y96" s="34" t="e">
        <f>P96/AA96</f>
        <v>#DIV/0!</v>
      </c>
      <c r="Z96" s="44" t="e">
        <f t="shared" si="9"/>
        <v>#DIV/0!</v>
      </c>
      <c r="AA96" s="44">
        <f t="shared" si="10"/>
        <v>0</v>
      </c>
      <c r="AB96" s="44">
        <v>0</v>
      </c>
      <c r="AC96" s="44">
        <v>0</v>
      </c>
      <c r="AD96" s="44">
        <v>0</v>
      </c>
      <c r="AE96" s="44"/>
      <c r="AF96" s="44" t="e">
        <f t="shared" si="11"/>
        <v>#DIV/0!</v>
      </c>
      <c r="AG96" s="44"/>
      <c r="AH96" s="44" t="e">
        <f t="shared" si="12"/>
        <v>#DIV/0!</v>
      </c>
      <c r="AI96" s="44" t="e">
        <f t="shared" si="13"/>
        <v>#DIV/0!</v>
      </c>
      <c r="AJ96" s="44" t="e">
        <f t="shared" si="14"/>
        <v>#DIV/0!</v>
      </c>
      <c r="AK96" s="43"/>
      <c r="AL96" s="40"/>
      <c r="AM96" s="40"/>
      <c r="AN96" s="40"/>
      <c r="AO96" s="40"/>
      <c r="AP96" s="40"/>
      <c r="AQ96" s="49"/>
      <c r="AR96" s="41"/>
      <c r="AS96" s="41">
        <v>10</v>
      </c>
      <c r="AT96" s="34">
        <f>(J96*10)/100</f>
        <v>0</v>
      </c>
      <c r="AU96" s="43"/>
      <c r="AV96" s="44">
        <v>0</v>
      </c>
      <c r="AW96" s="46">
        <f t="shared" si="15"/>
        <v>0</v>
      </c>
      <c r="AX96" s="46">
        <f>O96</f>
        <v>0</v>
      </c>
      <c r="AY96" s="43"/>
    </row>
    <row r="97" spans="1:51" ht="15.75" customHeight="1" x14ac:dyDescent="0.25">
      <c r="A97" s="47"/>
      <c r="B97" s="40"/>
      <c r="C97" s="41"/>
      <c r="D97" s="39"/>
      <c r="E97" s="43"/>
      <c r="F97" s="40"/>
      <c r="G97" s="41"/>
      <c r="H97" s="43"/>
      <c r="I97" s="43"/>
      <c r="J97" s="44">
        <v>0</v>
      </c>
      <c r="K97" s="44">
        <v>0</v>
      </c>
      <c r="L97" s="55">
        <v>0</v>
      </c>
      <c r="M97" s="55">
        <v>0</v>
      </c>
      <c r="N97" s="44">
        <v>0</v>
      </c>
      <c r="O97" s="34">
        <f t="shared" si="8"/>
        <v>0</v>
      </c>
      <c r="P97" s="34">
        <f t="shared" si="8"/>
        <v>0</v>
      </c>
      <c r="Q97" s="43"/>
      <c r="R97" s="43"/>
      <c r="S97" s="43"/>
      <c r="T97" s="43"/>
      <c r="U97" s="48"/>
      <c r="V97" s="41"/>
      <c r="W97" s="41"/>
      <c r="X97" s="50"/>
      <c r="Y97" s="34" t="e">
        <f>P97/AA97</f>
        <v>#DIV/0!</v>
      </c>
      <c r="Z97" s="44" t="e">
        <f t="shared" si="9"/>
        <v>#DIV/0!</v>
      </c>
      <c r="AA97" s="44">
        <f t="shared" si="10"/>
        <v>0</v>
      </c>
      <c r="AB97" s="44">
        <v>0</v>
      </c>
      <c r="AC97" s="44">
        <v>0</v>
      </c>
      <c r="AD97" s="44">
        <v>0</v>
      </c>
      <c r="AE97" s="44"/>
      <c r="AF97" s="44" t="e">
        <f t="shared" si="11"/>
        <v>#DIV/0!</v>
      </c>
      <c r="AG97" s="44"/>
      <c r="AH97" s="44" t="e">
        <f t="shared" si="12"/>
        <v>#DIV/0!</v>
      </c>
      <c r="AI97" s="44" t="e">
        <f t="shared" si="13"/>
        <v>#DIV/0!</v>
      </c>
      <c r="AJ97" s="44" t="e">
        <f t="shared" si="14"/>
        <v>#DIV/0!</v>
      </c>
      <c r="AK97" s="43"/>
      <c r="AL97" s="40"/>
      <c r="AM97" s="40"/>
      <c r="AN97" s="40"/>
      <c r="AO97" s="40"/>
      <c r="AP97" s="40"/>
      <c r="AQ97" s="49"/>
      <c r="AR97" s="41"/>
      <c r="AS97" s="41">
        <v>10</v>
      </c>
      <c r="AT97" s="34">
        <f>(J97*10)/100</f>
        <v>0</v>
      </c>
      <c r="AU97" s="43"/>
      <c r="AV97" s="44">
        <v>0</v>
      </c>
      <c r="AW97" s="46">
        <f t="shared" si="15"/>
        <v>0</v>
      </c>
      <c r="AX97" s="46">
        <f>O97</f>
        <v>0</v>
      </c>
      <c r="AY97" s="43"/>
    </row>
    <row r="98" spans="1:51" ht="15.75" customHeight="1" x14ac:dyDescent="0.25">
      <c r="A98" s="47"/>
      <c r="B98" s="40"/>
      <c r="C98" s="41"/>
      <c r="D98" s="39"/>
      <c r="E98" s="43"/>
      <c r="F98" s="40"/>
      <c r="G98" s="41"/>
      <c r="H98" s="43"/>
      <c r="I98" s="43"/>
      <c r="J98" s="44">
        <v>0</v>
      </c>
      <c r="K98" s="44">
        <v>0</v>
      </c>
      <c r="L98" s="55">
        <v>0</v>
      </c>
      <c r="M98" s="55">
        <v>0</v>
      </c>
      <c r="N98" s="44">
        <v>0</v>
      </c>
      <c r="O98" s="34">
        <f t="shared" si="8"/>
        <v>0</v>
      </c>
      <c r="P98" s="34">
        <f t="shared" si="8"/>
        <v>0</v>
      </c>
      <c r="Q98" s="43"/>
      <c r="R98" s="43"/>
      <c r="S98" s="43"/>
      <c r="T98" s="43"/>
      <c r="U98" s="48"/>
      <c r="V98" s="41"/>
      <c r="W98" s="41"/>
      <c r="X98" s="50"/>
      <c r="Y98" s="34" t="e">
        <f>P98/AA98</f>
        <v>#DIV/0!</v>
      </c>
      <c r="Z98" s="44" t="e">
        <f t="shared" si="9"/>
        <v>#DIV/0!</v>
      </c>
      <c r="AA98" s="44">
        <f t="shared" si="10"/>
        <v>0</v>
      </c>
      <c r="AB98" s="44">
        <v>0</v>
      </c>
      <c r="AC98" s="44">
        <v>0</v>
      </c>
      <c r="AD98" s="44">
        <v>0</v>
      </c>
      <c r="AE98" s="44"/>
      <c r="AF98" s="44" t="e">
        <f t="shared" si="11"/>
        <v>#DIV/0!</v>
      </c>
      <c r="AG98" s="44"/>
      <c r="AH98" s="44" t="e">
        <f t="shared" si="12"/>
        <v>#DIV/0!</v>
      </c>
      <c r="AI98" s="44" t="e">
        <f t="shared" si="13"/>
        <v>#DIV/0!</v>
      </c>
      <c r="AJ98" s="44" t="e">
        <f t="shared" si="14"/>
        <v>#DIV/0!</v>
      </c>
      <c r="AK98" s="43"/>
      <c r="AL98" s="40"/>
      <c r="AM98" s="40"/>
      <c r="AN98" s="40"/>
      <c r="AO98" s="40"/>
      <c r="AP98" s="40"/>
      <c r="AQ98" s="49"/>
      <c r="AR98" s="41"/>
      <c r="AS98" s="41">
        <v>10</v>
      </c>
      <c r="AT98" s="34">
        <f>(J98*10)/100</f>
        <v>0</v>
      </c>
      <c r="AU98" s="43"/>
      <c r="AV98" s="44">
        <v>0</v>
      </c>
      <c r="AW98" s="46">
        <f t="shared" si="15"/>
        <v>0</v>
      </c>
      <c r="AX98" s="46">
        <f>O98</f>
        <v>0</v>
      </c>
      <c r="AY98" s="43"/>
    </row>
    <row r="99" spans="1:51" ht="15.75" customHeight="1" x14ac:dyDescent="0.25">
      <c r="A99" s="47"/>
      <c r="B99" s="40"/>
      <c r="C99" s="41"/>
      <c r="D99" s="39"/>
      <c r="E99" s="43"/>
      <c r="F99" s="40"/>
      <c r="G99" s="41"/>
      <c r="H99" s="43"/>
      <c r="I99" s="43"/>
      <c r="J99" s="44">
        <v>0</v>
      </c>
      <c r="K99" s="44">
        <v>0</v>
      </c>
      <c r="L99" s="55">
        <v>0</v>
      </c>
      <c r="M99" s="55">
        <v>0</v>
      </c>
      <c r="N99" s="44">
        <v>0</v>
      </c>
      <c r="O99" s="34">
        <f t="shared" si="8"/>
        <v>0</v>
      </c>
      <c r="P99" s="34">
        <f t="shared" si="8"/>
        <v>0</v>
      </c>
      <c r="Q99" s="43"/>
      <c r="R99" s="43"/>
      <c r="S99" s="43"/>
      <c r="T99" s="43"/>
      <c r="U99" s="48"/>
      <c r="V99" s="41"/>
      <c r="W99" s="41"/>
      <c r="X99" s="50"/>
      <c r="Y99" s="34" t="e">
        <f>P99/AA99</f>
        <v>#DIV/0!</v>
      </c>
      <c r="Z99" s="44" t="e">
        <f t="shared" si="9"/>
        <v>#DIV/0!</v>
      </c>
      <c r="AA99" s="44">
        <f t="shared" si="10"/>
        <v>0</v>
      </c>
      <c r="AB99" s="44">
        <v>0</v>
      </c>
      <c r="AC99" s="44">
        <v>0</v>
      </c>
      <c r="AD99" s="44">
        <v>0</v>
      </c>
      <c r="AE99" s="44"/>
      <c r="AF99" s="44" t="e">
        <f t="shared" si="11"/>
        <v>#DIV/0!</v>
      </c>
      <c r="AG99" s="44"/>
      <c r="AH99" s="44" t="e">
        <f t="shared" si="12"/>
        <v>#DIV/0!</v>
      </c>
      <c r="AI99" s="44" t="e">
        <f t="shared" si="13"/>
        <v>#DIV/0!</v>
      </c>
      <c r="AJ99" s="44" t="e">
        <f t="shared" si="14"/>
        <v>#DIV/0!</v>
      </c>
      <c r="AK99" s="43"/>
      <c r="AL99" s="40"/>
      <c r="AM99" s="40"/>
      <c r="AN99" s="40"/>
      <c r="AO99" s="40"/>
      <c r="AP99" s="40"/>
      <c r="AQ99" s="49"/>
      <c r="AR99" s="41"/>
      <c r="AS99" s="41">
        <v>10</v>
      </c>
      <c r="AT99" s="34">
        <f>(J99*10)/100</f>
        <v>0</v>
      </c>
      <c r="AU99" s="43"/>
      <c r="AV99" s="44">
        <v>0</v>
      </c>
      <c r="AW99" s="46">
        <f t="shared" si="15"/>
        <v>0</v>
      </c>
      <c r="AX99" s="46">
        <f>O99</f>
        <v>0</v>
      </c>
      <c r="AY99" s="43"/>
    </row>
    <row r="100" spans="1:51" ht="15.75" customHeight="1" x14ac:dyDescent="0.25">
      <c r="A100" s="47"/>
      <c r="B100" s="40"/>
      <c r="C100" s="41"/>
      <c r="D100" s="39"/>
      <c r="E100" s="43"/>
      <c r="F100" s="40"/>
      <c r="G100" s="41"/>
      <c r="H100" s="43"/>
      <c r="I100" s="43"/>
      <c r="J100" s="44">
        <v>0</v>
      </c>
      <c r="K100" s="44">
        <v>0</v>
      </c>
      <c r="L100" s="55">
        <v>0</v>
      </c>
      <c r="M100" s="55">
        <v>0</v>
      </c>
      <c r="N100" s="44">
        <v>0</v>
      </c>
      <c r="O100" s="34">
        <f t="shared" si="8"/>
        <v>0</v>
      </c>
      <c r="P100" s="34">
        <f t="shared" si="8"/>
        <v>0</v>
      </c>
      <c r="Q100" s="43"/>
      <c r="R100" s="43"/>
      <c r="S100" s="43"/>
      <c r="T100" s="43"/>
      <c r="U100" s="48"/>
      <c r="V100" s="41"/>
      <c r="W100" s="41"/>
      <c r="X100" s="50"/>
      <c r="Y100" s="34" t="e">
        <f>P100/AA100</f>
        <v>#DIV/0!</v>
      </c>
      <c r="Z100" s="44" t="e">
        <f t="shared" si="9"/>
        <v>#DIV/0!</v>
      </c>
      <c r="AA100" s="44">
        <f t="shared" si="10"/>
        <v>0</v>
      </c>
      <c r="AB100" s="44">
        <v>0</v>
      </c>
      <c r="AC100" s="44">
        <v>0</v>
      </c>
      <c r="AD100" s="44">
        <v>0</v>
      </c>
      <c r="AE100" s="44"/>
      <c r="AF100" s="44" t="e">
        <f t="shared" si="11"/>
        <v>#DIV/0!</v>
      </c>
      <c r="AG100" s="44"/>
      <c r="AH100" s="44" t="e">
        <f t="shared" si="12"/>
        <v>#DIV/0!</v>
      </c>
      <c r="AI100" s="44" t="e">
        <f t="shared" si="13"/>
        <v>#DIV/0!</v>
      </c>
      <c r="AJ100" s="44" t="e">
        <f t="shared" si="14"/>
        <v>#DIV/0!</v>
      </c>
      <c r="AK100" s="43"/>
      <c r="AL100" s="40"/>
      <c r="AM100" s="40"/>
      <c r="AN100" s="40"/>
      <c r="AO100" s="40"/>
      <c r="AP100" s="40"/>
      <c r="AQ100" s="49"/>
      <c r="AR100" s="41"/>
      <c r="AS100" s="41">
        <v>10</v>
      </c>
      <c r="AT100" s="34">
        <f>(J100*10)/100</f>
        <v>0</v>
      </c>
      <c r="AU100" s="43"/>
      <c r="AV100" s="44">
        <v>0</v>
      </c>
      <c r="AW100" s="46">
        <f t="shared" si="15"/>
        <v>0</v>
      </c>
      <c r="AX100" s="46">
        <f>O100</f>
        <v>0</v>
      </c>
      <c r="AY100" s="43"/>
    </row>
    <row r="101" spans="1:51" ht="15.75" customHeight="1" x14ac:dyDescent="0.25">
      <c r="A101" s="47"/>
      <c r="B101" s="40"/>
      <c r="C101" s="41"/>
      <c r="D101" s="39"/>
      <c r="E101" s="43"/>
      <c r="F101" s="40"/>
      <c r="G101" s="41"/>
      <c r="H101" s="43"/>
      <c r="I101" s="43"/>
      <c r="J101" s="44">
        <v>0</v>
      </c>
      <c r="K101" s="44">
        <v>0</v>
      </c>
      <c r="L101" s="55">
        <v>0</v>
      </c>
      <c r="M101" s="55">
        <v>0</v>
      </c>
      <c r="N101" s="44">
        <v>0</v>
      </c>
      <c r="O101" s="34">
        <f t="shared" si="8"/>
        <v>0</v>
      </c>
      <c r="P101" s="34">
        <f t="shared" si="8"/>
        <v>0</v>
      </c>
      <c r="Q101" s="43"/>
      <c r="R101" s="43"/>
      <c r="S101" s="43"/>
      <c r="T101" s="43"/>
      <c r="U101" s="48"/>
      <c r="V101" s="41"/>
      <c r="W101" s="41"/>
      <c r="X101" s="50"/>
      <c r="Y101" s="34" t="e">
        <f>P101/AA101</f>
        <v>#DIV/0!</v>
      </c>
      <c r="Z101" s="44" t="e">
        <f t="shared" si="9"/>
        <v>#DIV/0!</v>
      </c>
      <c r="AA101" s="44">
        <f t="shared" si="10"/>
        <v>0</v>
      </c>
      <c r="AB101" s="44">
        <v>0</v>
      </c>
      <c r="AC101" s="44">
        <v>0</v>
      </c>
      <c r="AD101" s="44">
        <v>0</v>
      </c>
      <c r="AE101" s="44"/>
      <c r="AF101" s="44" t="e">
        <f t="shared" si="11"/>
        <v>#DIV/0!</v>
      </c>
      <c r="AG101" s="44"/>
      <c r="AH101" s="44" t="e">
        <f t="shared" si="12"/>
        <v>#DIV/0!</v>
      </c>
      <c r="AI101" s="44" t="e">
        <f t="shared" si="13"/>
        <v>#DIV/0!</v>
      </c>
      <c r="AJ101" s="44" t="e">
        <f t="shared" si="14"/>
        <v>#DIV/0!</v>
      </c>
      <c r="AK101" s="43"/>
      <c r="AL101" s="40"/>
      <c r="AM101" s="40"/>
      <c r="AN101" s="40"/>
      <c r="AO101" s="40"/>
      <c r="AP101" s="40"/>
      <c r="AQ101" s="49"/>
      <c r="AR101" s="41"/>
      <c r="AS101" s="41">
        <v>10</v>
      </c>
      <c r="AT101" s="34">
        <f>(J101*10)/100</f>
        <v>0</v>
      </c>
      <c r="AU101" s="43"/>
      <c r="AV101" s="44">
        <v>0</v>
      </c>
      <c r="AW101" s="46">
        <f t="shared" si="15"/>
        <v>0</v>
      </c>
      <c r="AX101" s="46">
        <f>O101</f>
        <v>0</v>
      </c>
      <c r="AY101" s="43"/>
    </row>
    <row r="102" spans="1:51" ht="15.75" customHeight="1" x14ac:dyDescent="0.25">
      <c r="A102" s="47"/>
      <c r="B102" s="40"/>
      <c r="C102" s="41"/>
      <c r="D102" s="39"/>
      <c r="E102" s="43"/>
      <c r="F102" s="40"/>
      <c r="G102" s="41"/>
      <c r="H102" s="43"/>
      <c r="I102" s="43"/>
      <c r="J102" s="44">
        <v>0</v>
      </c>
      <c r="K102" s="44">
        <v>0</v>
      </c>
      <c r="L102" s="55">
        <v>0</v>
      </c>
      <c r="M102" s="55">
        <v>0</v>
      </c>
      <c r="N102" s="44">
        <v>0</v>
      </c>
      <c r="O102" s="34">
        <f t="shared" ref="O102:P165" si="16">N102</f>
        <v>0</v>
      </c>
      <c r="P102" s="34">
        <f t="shared" si="16"/>
        <v>0</v>
      </c>
      <c r="Q102" s="43"/>
      <c r="R102" s="43"/>
      <c r="S102" s="43"/>
      <c r="T102" s="43"/>
      <c r="U102" s="48"/>
      <c r="V102" s="41"/>
      <c r="W102" s="41"/>
      <c r="X102" s="50"/>
      <c r="Y102" s="34" t="e">
        <f>P102/AA102</f>
        <v>#DIV/0!</v>
      </c>
      <c r="Z102" s="44" t="e">
        <f t="shared" si="9"/>
        <v>#DIV/0!</v>
      </c>
      <c r="AA102" s="44">
        <f t="shared" si="10"/>
        <v>0</v>
      </c>
      <c r="AB102" s="44">
        <v>0</v>
      </c>
      <c r="AC102" s="44">
        <v>0</v>
      </c>
      <c r="AD102" s="44">
        <v>0</v>
      </c>
      <c r="AE102" s="44"/>
      <c r="AF102" s="44" t="e">
        <f t="shared" si="11"/>
        <v>#DIV/0!</v>
      </c>
      <c r="AG102" s="44"/>
      <c r="AH102" s="44" t="e">
        <f t="shared" si="12"/>
        <v>#DIV/0!</v>
      </c>
      <c r="AI102" s="44" t="e">
        <f t="shared" si="13"/>
        <v>#DIV/0!</v>
      </c>
      <c r="AJ102" s="44" t="e">
        <f t="shared" si="14"/>
        <v>#DIV/0!</v>
      </c>
      <c r="AK102" s="43"/>
      <c r="AL102" s="40"/>
      <c r="AM102" s="40"/>
      <c r="AN102" s="40"/>
      <c r="AO102" s="40"/>
      <c r="AP102" s="40"/>
      <c r="AQ102" s="49"/>
      <c r="AR102" s="41"/>
      <c r="AS102" s="41">
        <v>10</v>
      </c>
      <c r="AT102" s="34">
        <f>(J102*10)/100</f>
        <v>0</v>
      </c>
      <c r="AU102" s="43"/>
      <c r="AV102" s="44">
        <v>0</v>
      </c>
      <c r="AW102" s="46">
        <f t="shared" si="15"/>
        <v>0</v>
      </c>
      <c r="AX102" s="46">
        <f>O102</f>
        <v>0</v>
      </c>
      <c r="AY102" s="43"/>
    </row>
    <row r="103" spans="1:51" ht="15.75" customHeight="1" x14ac:dyDescent="0.25">
      <c r="A103" s="47"/>
      <c r="B103" s="40"/>
      <c r="C103" s="41"/>
      <c r="D103" s="39"/>
      <c r="E103" s="43"/>
      <c r="F103" s="40"/>
      <c r="G103" s="41"/>
      <c r="H103" s="43"/>
      <c r="I103" s="43"/>
      <c r="J103" s="44">
        <v>0</v>
      </c>
      <c r="K103" s="44">
        <v>0</v>
      </c>
      <c r="L103" s="55">
        <v>0</v>
      </c>
      <c r="M103" s="55">
        <v>0</v>
      </c>
      <c r="N103" s="44">
        <v>0</v>
      </c>
      <c r="O103" s="34">
        <f t="shared" si="16"/>
        <v>0</v>
      </c>
      <c r="P103" s="34">
        <f t="shared" si="16"/>
        <v>0</v>
      </c>
      <c r="Q103" s="43"/>
      <c r="R103" s="43"/>
      <c r="S103" s="43"/>
      <c r="T103" s="43"/>
      <c r="U103" s="48"/>
      <c r="V103" s="41"/>
      <c r="W103" s="41"/>
      <c r="X103" s="50"/>
      <c r="Y103" s="34" t="e">
        <f>P103/AA103</f>
        <v>#DIV/0!</v>
      </c>
      <c r="Z103" s="44" t="e">
        <f t="shared" si="9"/>
        <v>#DIV/0!</v>
      </c>
      <c r="AA103" s="44">
        <f t="shared" si="10"/>
        <v>0</v>
      </c>
      <c r="AB103" s="44">
        <v>0</v>
      </c>
      <c r="AC103" s="44">
        <v>0</v>
      </c>
      <c r="AD103" s="44">
        <v>0</v>
      </c>
      <c r="AE103" s="44"/>
      <c r="AF103" s="44" t="e">
        <f t="shared" si="11"/>
        <v>#DIV/0!</v>
      </c>
      <c r="AG103" s="44"/>
      <c r="AH103" s="44" t="e">
        <f t="shared" si="12"/>
        <v>#DIV/0!</v>
      </c>
      <c r="AI103" s="44" t="e">
        <f t="shared" si="13"/>
        <v>#DIV/0!</v>
      </c>
      <c r="AJ103" s="44" t="e">
        <f t="shared" si="14"/>
        <v>#DIV/0!</v>
      </c>
      <c r="AK103" s="43"/>
      <c r="AL103" s="40"/>
      <c r="AM103" s="40"/>
      <c r="AN103" s="40"/>
      <c r="AO103" s="40"/>
      <c r="AP103" s="40"/>
      <c r="AQ103" s="49"/>
      <c r="AR103" s="41"/>
      <c r="AS103" s="41">
        <v>10</v>
      </c>
      <c r="AT103" s="34">
        <f>(J103*10)/100</f>
        <v>0</v>
      </c>
      <c r="AU103" s="43"/>
      <c r="AV103" s="44">
        <v>0</v>
      </c>
      <c r="AW103" s="46">
        <f t="shared" si="15"/>
        <v>0</v>
      </c>
      <c r="AX103" s="46">
        <f>O103</f>
        <v>0</v>
      </c>
      <c r="AY103" s="43"/>
    </row>
    <row r="104" spans="1:51" ht="15.75" customHeight="1" x14ac:dyDescent="0.25">
      <c r="A104" s="47"/>
      <c r="B104" s="40"/>
      <c r="C104" s="41"/>
      <c r="D104" s="39"/>
      <c r="E104" s="43"/>
      <c r="F104" s="40"/>
      <c r="G104" s="41"/>
      <c r="H104" s="43"/>
      <c r="I104" s="43"/>
      <c r="J104" s="44">
        <v>0</v>
      </c>
      <c r="K104" s="44">
        <v>0</v>
      </c>
      <c r="L104" s="55">
        <v>0</v>
      </c>
      <c r="M104" s="55">
        <v>0</v>
      </c>
      <c r="N104" s="44">
        <v>0</v>
      </c>
      <c r="O104" s="34">
        <f t="shared" si="16"/>
        <v>0</v>
      </c>
      <c r="P104" s="34">
        <f t="shared" si="16"/>
        <v>0</v>
      </c>
      <c r="Q104" s="43"/>
      <c r="R104" s="43"/>
      <c r="S104" s="43"/>
      <c r="T104" s="43"/>
      <c r="U104" s="48"/>
      <c r="V104" s="41"/>
      <c r="W104" s="41"/>
      <c r="X104" s="50"/>
      <c r="Y104" s="34" t="e">
        <f>P104/AA104</f>
        <v>#DIV/0!</v>
      </c>
      <c r="Z104" s="44" t="e">
        <f t="shared" si="9"/>
        <v>#DIV/0!</v>
      </c>
      <c r="AA104" s="44">
        <f t="shared" si="10"/>
        <v>0</v>
      </c>
      <c r="AB104" s="44">
        <v>0</v>
      </c>
      <c r="AC104" s="44">
        <v>0</v>
      </c>
      <c r="AD104" s="44">
        <v>0</v>
      </c>
      <c r="AE104" s="44"/>
      <c r="AF104" s="44" t="e">
        <f t="shared" si="11"/>
        <v>#DIV/0!</v>
      </c>
      <c r="AG104" s="44"/>
      <c r="AH104" s="44" t="e">
        <f t="shared" si="12"/>
        <v>#DIV/0!</v>
      </c>
      <c r="AI104" s="44" t="e">
        <f t="shared" si="13"/>
        <v>#DIV/0!</v>
      </c>
      <c r="AJ104" s="44" t="e">
        <f t="shared" si="14"/>
        <v>#DIV/0!</v>
      </c>
      <c r="AK104" s="43"/>
      <c r="AL104" s="40"/>
      <c r="AM104" s="40"/>
      <c r="AN104" s="40"/>
      <c r="AO104" s="40"/>
      <c r="AP104" s="40"/>
      <c r="AQ104" s="49"/>
      <c r="AR104" s="41"/>
      <c r="AS104" s="41">
        <v>10</v>
      </c>
      <c r="AT104" s="34">
        <f>(J104*10)/100</f>
        <v>0</v>
      </c>
      <c r="AU104" s="43"/>
      <c r="AV104" s="44">
        <v>0</v>
      </c>
      <c r="AW104" s="46">
        <f t="shared" si="15"/>
        <v>0</v>
      </c>
      <c r="AX104" s="46">
        <f>O104</f>
        <v>0</v>
      </c>
      <c r="AY104" s="43"/>
    </row>
    <row r="105" spans="1:51" ht="15.75" customHeight="1" x14ac:dyDescent="0.25">
      <c r="A105" s="47"/>
      <c r="B105" s="40"/>
      <c r="C105" s="41"/>
      <c r="D105" s="39"/>
      <c r="E105" s="43"/>
      <c r="F105" s="40"/>
      <c r="G105" s="41"/>
      <c r="H105" s="43"/>
      <c r="I105" s="43"/>
      <c r="J105" s="44">
        <v>0</v>
      </c>
      <c r="K105" s="44">
        <v>0</v>
      </c>
      <c r="L105" s="55">
        <v>0</v>
      </c>
      <c r="M105" s="55">
        <v>0</v>
      </c>
      <c r="N105" s="44">
        <v>0</v>
      </c>
      <c r="O105" s="34">
        <f t="shared" si="16"/>
        <v>0</v>
      </c>
      <c r="P105" s="34">
        <f t="shared" si="16"/>
        <v>0</v>
      </c>
      <c r="Q105" s="43"/>
      <c r="R105" s="43"/>
      <c r="S105" s="43"/>
      <c r="T105" s="43"/>
      <c r="U105" s="48"/>
      <c r="V105" s="41"/>
      <c r="W105" s="41"/>
      <c r="X105" s="50"/>
      <c r="Y105" s="34" t="e">
        <f>P105/AA105</f>
        <v>#DIV/0!</v>
      </c>
      <c r="Z105" s="44" t="e">
        <f t="shared" si="9"/>
        <v>#DIV/0!</v>
      </c>
      <c r="AA105" s="44">
        <f t="shared" si="10"/>
        <v>0</v>
      </c>
      <c r="AB105" s="44">
        <v>0</v>
      </c>
      <c r="AC105" s="44">
        <v>0</v>
      </c>
      <c r="AD105" s="44">
        <v>0</v>
      </c>
      <c r="AE105" s="44"/>
      <c r="AF105" s="44" t="e">
        <f t="shared" si="11"/>
        <v>#DIV/0!</v>
      </c>
      <c r="AG105" s="44"/>
      <c r="AH105" s="44" t="e">
        <f t="shared" si="12"/>
        <v>#DIV/0!</v>
      </c>
      <c r="AI105" s="44" t="e">
        <f t="shared" si="13"/>
        <v>#DIV/0!</v>
      </c>
      <c r="AJ105" s="44" t="e">
        <f t="shared" si="14"/>
        <v>#DIV/0!</v>
      </c>
      <c r="AK105" s="43"/>
      <c r="AL105" s="40"/>
      <c r="AM105" s="40"/>
      <c r="AN105" s="40"/>
      <c r="AO105" s="40"/>
      <c r="AP105" s="40"/>
      <c r="AQ105" s="49"/>
      <c r="AR105" s="41"/>
      <c r="AS105" s="41">
        <v>10</v>
      </c>
      <c r="AT105" s="34">
        <f>(J105*10)/100</f>
        <v>0</v>
      </c>
      <c r="AU105" s="43"/>
      <c r="AV105" s="44">
        <v>0</v>
      </c>
      <c r="AW105" s="46">
        <f t="shared" si="15"/>
        <v>0</v>
      </c>
      <c r="AX105" s="46">
        <f>O105</f>
        <v>0</v>
      </c>
      <c r="AY105" s="43"/>
    </row>
    <row r="106" spans="1:51" ht="15.75" customHeight="1" x14ac:dyDescent="0.25">
      <c r="A106" s="47"/>
      <c r="B106" s="40"/>
      <c r="C106" s="41"/>
      <c r="D106" s="39"/>
      <c r="E106" s="43"/>
      <c r="F106" s="40"/>
      <c r="G106" s="41"/>
      <c r="H106" s="43"/>
      <c r="I106" s="43"/>
      <c r="J106" s="44">
        <v>0</v>
      </c>
      <c r="K106" s="44">
        <v>0</v>
      </c>
      <c r="L106" s="55">
        <v>0</v>
      </c>
      <c r="M106" s="55">
        <v>0</v>
      </c>
      <c r="N106" s="44">
        <v>0</v>
      </c>
      <c r="O106" s="34">
        <f t="shared" si="16"/>
        <v>0</v>
      </c>
      <c r="P106" s="34">
        <f t="shared" si="16"/>
        <v>0</v>
      </c>
      <c r="Q106" s="43"/>
      <c r="R106" s="43"/>
      <c r="S106" s="43"/>
      <c r="T106" s="43"/>
      <c r="U106" s="48"/>
      <c r="V106" s="41"/>
      <c r="W106" s="41"/>
      <c r="X106" s="50"/>
      <c r="Y106" s="34" t="e">
        <f>P106/AA106</f>
        <v>#DIV/0!</v>
      </c>
      <c r="Z106" s="44" t="e">
        <f t="shared" si="9"/>
        <v>#DIV/0!</v>
      </c>
      <c r="AA106" s="44">
        <f t="shared" si="10"/>
        <v>0</v>
      </c>
      <c r="AB106" s="44">
        <v>0</v>
      </c>
      <c r="AC106" s="44">
        <v>0</v>
      </c>
      <c r="AD106" s="44">
        <v>0</v>
      </c>
      <c r="AE106" s="44"/>
      <c r="AF106" s="44" t="e">
        <f t="shared" si="11"/>
        <v>#DIV/0!</v>
      </c>
      <c r="AG106" s="44"/>
      <c r="AH106" s="44" t="e">
        <f t="shared" si="12"/>
        <v>#DIV/0!</v>
      </c>
      <c r="AI106" s="44" t="e">
        <f t="shared" si="13"/>
        <v>#DIV/0!</v>
      </c>
      <c r="AJ106" s="44" t="e">
        <f t="shared" si="14"/>
        <v>#DIV/0!</v>
      </c>
      <c r="AK106" s="43"/>
      <c r="AL106" s="40"/>
      <c r="AM106" s="40"/>
      <c r="AN106" s="40"/>
      <c r="AO106" s="40"/>
      <c r="AP106" s="40"/>
      <c r="AQ106" s="49"/>
      <c r="AR106" s="41"/>
      <c r="AS106" s="41">
        <v>10</v>
      </c>
      <c r="AT106" s="34">
        <f>(J106*10)/100</f>
        <v>0</v>
      </c>
      <c r="AU106" s="43"/>
      <c r="AV106" s="44">
        <v>0</v>
      </c>
      <c r="AW106" s="46">
        <f t="shared" si="15"/>
        <v>0</v>
      </c>
      <c r="AX106" s="46">
        <f>O106</f>
        <v>0</v>
      </c>
      <c r="AY106" s="43"/>
    </row>
    <row r="107" spans="1:51" ht="15.75" customHeight="1" x14ac:dyDescent="0.25">
      <c r="A107" s="47"/>
      <c r="B107" s="40"/>
      <c r="C107" s="41"/>
      <c r="D107" s="39"/>
      <c r="E107" s="43"/>
      <c r="F107" s="40"/>
      <c r="G107" s="41"/>
      <c r="H107" s="43"/>
      <c r="I107" s="43"/>
      <c r="J107" s="44">
        <v>0</v>
      </c>
      <c r="K107" s="44">
        <v>0</v>
      </c>
      <c r="L107" s="55">
        <v>0</v>
      </c>
      <c r="M107" s="55">
        <v>0</v>
      </c>
      <c r="N107" s="44">
        <v>0</v>
      </c>
      <c r="O107" s="34">
        <f t="shared" si="16"/>
        <v>0</v>
      </c>
      <c r="P107" s="34">
        <f t="shared" si="16"/>
        <v>0</v>
      </c>
      <c r="Q107" s="43"/>
      <c r="R107" s="43"/>
      <c r="S107" s="43"/>
      <c r="T107" s="43"/>
      <c r="U107" s="48"/>
      <c r="V107" s="41"/>
      <c r="W107" s="41"/>
      <c r="X107" s="50"/>
      <c r="Y107" s="34" t="e">
        <f>P107/AA107</f>
        <v>#DIV/0!</v>
      </c>
      <c r="Z107" s="44" t="e">
        <f t="shared" si="9"/>
        <v>#DIV/0!</v>
      </c>
      <c r="AA107" s="44">
        <f t="shared" si="10"/>
        <v>0</v>
      </c>
      <c r="AB107" s="44">
        <v>0</v>
      </c>
      <c r="AC107" s="44">
        <v>0</v>
      </c>
      <c r="AD107" s="44">
        <v>0</v>
      </c>
      <c r="AE107" s="44"/>
      <c r="AF107" s="44" t="e">
        <f t="shared" si="11"/>
        <v>#DIV/0!</v>
      </c>
      <c r="AG107" s="44"/>
      <c r="AH107" s="44" t="e">
        <f t="shared" si="12"/>
        <v>#DIV/0!</v>
      </c>
      <c r="AI107" s="44" t="e">
        <f t="shared" si="13"/>
        <v>#DIV/0!</v>
      </c>
      <c r="AJ107" s="44" t="e">
        <f t="shared" si="14"/>
        <v>#DIV/0!</v>
      </c>
      <c r="AK107" s="43"/>
      <c r="AL107" s="40"/>
      <c r="AM107" s="40"/>
      <c r="AN107" s="40"/>
      <c r="AO107" s="40"/>
      <c r="AP107" s="40"/>
      <c r="AQ107" s="49"/>
      <c r="AR107" s="41"/>
      <c r="AS107" s="41">
        <v>10</v>
      </c>
      <c r="AT107" s="34">
        <f>(J107*10)/100</f>
        <v>0</v>
      </c>
      <c r="AU107" s="43"/>
      <c r="AV107" s="44">
        <v>0</v>
      </c>
      <c r="AW107" s="46">
        <f t="shared" si="15"/>
        <v>0</v>
      </c>
      <c r="AX107" s="46">
        <f>O107</f>
        <v>0</v>
      </c>
      <c r="AY107" s="43"/>
    </row>
    <row r="108" spans="1:51" ht="15.75" customHeight="1" x14ac:dyDescent="0.25">
      <c r="A108" s="47"/>
      <c r="B108" s="40"/>
      <c r="C108" s="41"/>
      <c r="D108" s="39"/>
      <c r="E108" s="43"/>
      <c r="F108" s="40"/>
      <c r="G108" s="41"/>
      <c r="H108" s="43"/>
      <c r="I108" s="43"/>
      <c r="J108" s="44">
        <v>0</v>
      </c>
      <c r="K108" s="44">
        <v>0</v>
      </c>
      <c r="L108" s="55">
        <v>0</v>
      </c>
      <c r="M108" s="55">
        <v>0</v>
      </c>
      <c r="N108" s="44">
        <v>0</v>
      </c>
      <c r="O108" s="34">
        <f t="shared" si="16"/>
        <v>0</v>
      </c>
      <c r="P108" s="34">
        <f t="shared" si="16"/>
        <v>0</v>
      </c>
      <c r="Q108" s="43"/>
      <c r="R108" s="43"/>
      <c r="S108" s="43"/>
      <c r="T108" s="43"/>
      <c r="U108" s="48"/>
      <c r="V108" s="41"/>
      <c r="W108" s="41"/>
      <c r="X108" s="50"/>
      <c r="Y108" s="34" t="e">
        <f>P108/AA108</f>
        <v>#DIV/0!</v>
      </c>
      <c r="Z108" s="44" t="e">
        <f t="shared" si="9"/>
        <v>#DIV/0!</v>
      </c>
      <c r="AA108" s="44">
        <f t="shared" si="10"/>
        <v>0</v>
      </c>
      <c r="AB108" s="44">
        <v>0</v>
      </c>
      <c r="AC108" s="44">
        <v>0</v>
      </c>
      <c r="AD108" s="44">
        <v>0</v>
      </c>
      <c r="AE108" s="44"/>
      <c r="AF108" s="44" t="e">
        <f t="shared" si="11"/>
        <v>#DIV/0!</v>
      </c>
      <c r="AG108" s="44"/>
      <c r="AH108" s="44" t="e">
        <f t="shared" si="12"/>
        <v>#DIV/0!</v>
      </c>
      <c r="AI108" s="44" t="e">
        <f t="shared" si="13"/>
        <v>#DIV/0!</v>
      </c>
      <c r="AJ108" s="44" t="e">
        <f t="shared" si="14"/>
        <v>#DIV/0!</v>
      </c>
      <c r="AK108" s="43"/>
      <c r="AL108" s="40"/>
      <c r="AM108" s="40"/>
      <c r="AN108" s="40"/>
      <c r="AO108" s="40"/>
      <c r="AP108" s="40"/>
      <c r="AQ108" s="49"/>
      <c r="AR108" s="41"/>
      <c r="AS108" s="41">
        <v>10</v>
      </c>
      <c r="AT108" s="34">
        <f>(J108*10)/100</f>
        <v>0</v>
      </c>
      <c r="AU108" s="43"/>
      <c r="AV108" s="44">
        <v>0</v>
      </c>
      <c r="AW108" s="46">
        <f t="shared" si="15"/>
        <v>0</v>
      </c>
      <c r="AX108" s="46">
        <f>O108</f>
        <v>0</v>
      </c>
      <c r="AY108" s="43"/>
    </row>
    <row r="109" spans="1:51" ht="15.75" customHeight="1" x14ac:dyDescent="0.25">
      <c r="A109" s="47"/>
      <c r="B109" s="40"/>
      <c r="C109" s="41"/>
      <c r="D109" s="39"/>
      <c r="E109" s="43"/>
      <c r="F109" s="40"/>
      <c r="G109" s="41"/>
      <c r="H109" s="43"/>
      <c r="I109" s="43"/>
      <c r="J109" s="44">
        <v>0</v>
      </c>
      <c r="K109" s="44">
        <v>0</v>
      </c>
      <c r="L109" s="55">
        <v>0</v>
      </c>
      <c r="M109" s="55">
        <v>0</v>
      </c>
      <c r="N109" s="44">
        <v>0</v>
      </c>
      <c r="O109" s="34">
        <f t="shared" si="16"/>
        <v>0</v>
      </c>
      <c r="P109" s="34">
        <f t="shared" si="16"/>
        <v>0</v>
      </c>
      <c r="Q109" s="43"/>
      <c r="R109" s="43"/>
      <c r="S109" s="43"/>
      <c r="T109" s="43"/>
      <c r="U109" s="48"/>
      <c r="V109" s="41"/>
      <c r="W109" s="41"/>
      <c r="X109" s="50"/>
      <c r="Y109" s="34" t="e">
        <f>P109/AA109</f>
        <v>#DIV/0!</v>
      </c>
      <c r="Z109" s="44" t="e">
        <f t="shared" si="9"/>
        <v>#DIV/0!</v>
      </c>
      <c r="AA109" s="44">
        <f t="shared" si="10"/>
        <v>0</v>
      </c>
      <c r="AB109" s="44">
        <v>0</v>
      </c>
      <c r="AC109" s="44">
        <v>0</v>
      </c>
      <c r="AD109" s="44">
        <v>0</v>
      </c>
      <c r="AE109" s="44"/>
      <c r="AF109" s="44" t="e">
        <f t="shared" si="11"/>
        <v>#DIV/0!</v>
      </c>
      <c r="AG109" s="44"/>
      <c r="AH109" s="44" t="e">
        <f t="shared" si="12"/>
        <v>#DIV/0!</v>
      </c>
      <c r="AI109" s="44" t="e">
        <f t="shared" si="13"/>
        <v>#DIV/0!</v>
      </c>
      <c r="AJ109" s="44" t="e">
        <f t="shared" si="14"/>
        <v>#DIV/0!</v>
      </c>
      <c r="AK109" s="43"/>
      <c r="AL109" s="40"/>
      <c r="AM109" s="40"/>
      <c r="AN109" s="40"/>
      <c r="AO109" s="40"/>
      <c r="AP109" s="40"/>
      <c r="AQ109" s="49"/>
      <c r="AR109" s="41"/>
      <c r="AS109" s="41">
        <v>10</v>
      </c>
      <c r="AT109" s="34">
        <f>(J109*10)/100</f>
        <v>0</v>
      </c>
      <c r="AU109" s="43"/>
      <c r="AV109" s="44">
        <v>0</v>
      </c>
      <c r="AW109" s="46">
        <f t="shared" si="15"/>
        <v>0</v>
      </c>
      <c r="AX109" s="46">
        <f>O109</f>
        <v>0</v>
      </c>
      <c r="AY109" s="43"/>
    </row>
    <row r="110" spans="1:51" ht="15.75" customHeight="1" x14ac:dyDescent="0.25">
      <c r="A110" s="47"/>
      <c r="B110" s="40"/>
      <c r="C110" s="41"/>
      <c r="D110" s="39"/>
      <c r="E110" s="43"/>
      <c r="F110" s="40"/>
      <c r="G110" s="41"/>
      <c r="H110" s="43"/>
      <c r="I110" s="43"/>
      <c r="J110" s="44">
        <v>0</v>
      </c>
      <c r="K110" s="44">
        <v>0</v>
      </c>
      <c r="L110" s="55">
        <v>0</v>
      </c>
      <c r="M110" s="55">
        <v>0</v>
      </c>
      <c r="N110" s="44">
        <v>0</v>
      </c>
      <c r="O110" s="34">
        <f t="shared" si="16"/>
        <v>0</v>
      </c>
      <c r="P110" s="34">
        <f t="shared" si="16"/>
        <v>0</v>
      </c>
      <c r="Q110" s="43"/>
      <c r="R110" s="43"/>
      <c r="S110" s="43"/>
      <c r="T110" s="43"/>
      <c r="U110" s="48"/>
      <c r="V110" s="41"/>
      <c r="W110" s="41"/>
      <c r="X110" s="50"/>
      <c r="Y110" s="34" t="e">
        <f>P110/AA110</f>
        <v>#DIV/0!</v>
      </c>
      <c r="Z110" s="44" t="e">
        <f t="shared" si="9"/>
        <v>#DIV/0!</v>
      </c>
      <c r="AA110" s="44">
        <f t="shared" si="10"/>
        <v>0</v>
      </c>
      <c r="AB110" s="44">
        <v>0</v>
      </c>
      <c r="AC110" s="44">
        <v>0</v>
      </c>
      <c r="AD110" s="44">
        <v>0</v>
      </c>
      <c r="AE110" s="44"/>
      <c r="AF110" s="44" t="e">
        <f t="shared" si="11"/>
        <v>#DIV/0!</v>
      </c>
      <c r="AG110" s="44"/>
      <c r="AH110" s="44" t="e">
        <f t="shared" si="12"/>
        <v>#DIV/0!</v>
      </c>
      <c r="AI110" s="44" t="e">
        <f t="shared" si="13"/>
        <v>#DIV/0!</v>
      </c>
      <c r="AJ110" s="44" t="e">
        <f t="shared" si="14"/>
        <v>#DIV/0!</v>
      </c>
      <c r="AK110" s="43"/>
      <c r="AL110" s="40"/>
      <c r="AM110" s="40"/>
      <c r="AN110" s="40"/>
      <c r="AO110" s="40"/>
      <c r="AP110" s="40"/>
      <c r="AQ110" s="49"/>
      <c r="AR110" s="41"/>
      <c r="AS110" s="41">
        <v>10</v>
      </c>
      <c r="AT110" s="34">
        <f>(J110*10)/100</f>
        <v>0</v>
      </c>
      <c r="AU110" s="43"/>
      <c r="AV110" s="44">
        <v>0</v>
      </c>
      <c r="AW110" s="46">
        <f t="shared" si="15"/>
        <v>0</v>
      </c>
      <c r="AX110" s="46">
        <f>O110</f>
        <v>0</v>
      </c>
      <c r="AY110" s="43"/>
    </row>
    <row r="111" spans="1:51" ht="15.75" customHeight="1" x14ac:dyDescent="0.25">
      <c r="A111" s="47"/>
      <c r="B111" s="40"/>
      <c r="C111" s="41"/>
      <c r="D111" s="39"/>
      <c r="E111" s="43"/>
      <c r="F111" s="40"/>
      <c r="G111" s="41"/>
      <c r="H111" s="43"/>
      <c r="I111" s="43"/>
      <c r="J111" s="44">
        <v>0</v>
      </c>
      <c r="K111" s="44">
        <v>0</v>
      </c>
      <c r="L111" s="55">
        <v>0</v>
      </c>
      <c r="M111" s="55">
        <v>0</v>
      </c>
      <c r="N111" s="44">
        <v>0</v>
      </c>
      <c r="O111" s="34">
        <f t="shared" si="16"/>
        <v>0</v>
      </c>
      <c r="P111" s="34">
        <f t="shared" si="16"/>
        <v>0</v>
      </c>
      <c r="Q111" s="43"/>
      <c r="R111" s="43"/>
      <c r="S111" s="43"/>
      <c r="T111" s="43"/>
      <c r="U111" s="48"/>
      <c r="V111" s="41"/>
      <c r="W111" s="41"/>
      <c r="X111" s="50"/>
      <c r="Y111" s="34" t="e">
        <f>P111/AA111</f>
        <v>#DIV/0!</v>
      </c>
      <c r="Z111" s="44" t="e">
        <f t="shared" si="9"/>
        <v>#DIV/0!</v>
      </c>
      <c r="AA111" s="44">
        <f t="shared" si="10"/>
        <v>0</v>
      </c>
      <c r="AB111" s="44">
        <v>0</v>
      </c>
      <c r="AC111" s="44">
        <v>0</v>
      </c>
      <c r="AD111" s="44">
        <v>0</v>
      </c>
      <c r="AE111" s="44"/>
      <c r="AF111" s="44" t="e">
        <f t="shared" si="11"/>
        <v>#DIV/0!</v>
      </c>
      <c r="AG111" s="44"/>
      <c r="AH111" s="44" t="e">
        <f t="shared" si="12"/>
        <v>#DIV/0!</v>
      </c>
      <c r="AI111" s="44" t="e">
        <f t="shared" si="13"/>
        <v>#DIV/0!</v>
      </c>
      <c r="AJ111" s="44" t="e">
        <f t="shared" si="14"/>
        <v>#DIV/0!</v>
      </c>
      <c r="AK111" s="43"/>
      <c r="AL111" s="40"/>
      <c r="AM111" s="40"/>
      <c r="AN111" s="40"/>
      <c r="AO111" s="40"/>
      <c r="AP111" s="40"/>
      <c r="AQ111" s="49"/>
      <c r="AR111" s="41"/>
      <c r="AS111" s="41">
        <v>10</v>
      </c>
      <c r="AT111" s="34">
        <f>(J111*10)/100</f>
        <v>0</v>
      </c>
      <c r="AU111" s="43"/>
      <c r="AV111" s="44">
        <v>0</v>
      </c>
      <c r="AW111" s="46">
        <f t="shared" si="15"/>
        <v>0</v>
      </c>
      <c r="AX111" s="46">
        <f>O111</f>
        <v>0</v>
      </c>
      <c r="AY111" s="43"/>
    </row>
    <row r="112" spans="1:51" ht="15.75" customHeight="1" x14ac:dyDescent="0.25">
      <c r="A112" s="47"/>
      <c r="B112" s="40"/>
      <c r="C112" s="41"/>
      <c r="D112" s="39"/>
      <c r="E112" s="43"/>
      <c r="F112" s="40"/>
      <c r="G112" s="41"/>
      <c r="H112" s="43"/>
      <c r="I112" s="43"/>
      <c r="J112" s="44">
        <v>0</v>
      </c>
      <c r="K112" s="44">
        <v>0</v>
      </c>
      <c r="L112" s="55">
        <v>0</v>
      </c>
      <c r="M112" s="55">
        <v>0</v>
      </c>
      <c r="N112" s="44">
        <v>0</v>
      </c>
      <c r="O112" s="34">
        <f t="shared" si="16"/>
        <v>0</v>
      </c>
      <c r="P112" s="34">
        <f t="shared" si="16"/>
        <v>0</v>
      </c>
      <c r="Q112" s="43"/>
      <c r="R112" s="43"/>
      <c r="S112" s="43"/>
      <c r="T112" s="43"/>
      <c r="U112" s="48"/>
      <c r="V112" s="41"/>
      <c r="W112" s="41"/>
      <c r="X112" s="50"/>
      <c r="Y112" s="34" t="e">
        <f>P112/AA112</f>
        <v>#DIV/0!</v>
      </c>
      <c r="Z112" s="44" t="e">
        <f t="shared" si="9"/>
        <v>#DIV/0!</v>
      </c>
      <c r="AA112" s="44">
        <f t="shared" si="10"/>
        <v>0</v>
      </c>
      <c r="AB112" s="44">
        <v>0</v>
      </c>
      <c r="AC112" s="44">
        <v>0</v>
      </c>
      <c r="AD112" s="44">
        <v>0</v>
      </c>
      <c r="AE112" s="44"/>
      <c r="AF112" s="44" t="e">
        <f t="shared" si="11"/>
        <v>#DIV/0!</v>
      </c>
      <c r="AG112" s="44"/>
      <c r="AH112" s="44" t="e">
        <f t="shared" si="12"/>
        <v>#DIV/0!</v>
      </c>
      <c r="AI112" s="44" t="e">
        <f t="shared" si="13"/>
        <v>#DIV/0!</v>
      </c>
      <c r="AJ112" s="44" t="e">
        <f t="shared" si="14"/>
        <v>#DIV/0!</v>
      </c>
      <c r="AK112" s="43"/>
      <c r="AL112" s="40"/>
      <c r="AM112" s="40"/>
      <c r="AN112" s="40"/>
      <c r="AO112" s="40"/>
      <c r="AP112" s="40"/>
      <c r="AQ112" s="49"/>
      <c r="AR112" s="41"/>
      <c r="AS112" s="41">
        <v>10</v>
      </c>
      <c r="AT112" s="34">
        <f>(J112*10)/100</f>
        <v>0</v>
      </c>
      <c r="AU112" s="43"/>
      <c r="AV112" s="44">
        <v>0</v>
      </c>
      <c r="AW112" s="46">
        <f t="shared" si="15"/>
        <v>0</v>
      </c>
      <c r="AX112" s="46">
        <f>O112</f>
        <v>0</v>
      </c>
      <c r="AY112" s="43"/>
    </row>
    <row r="113" spans="1:51" ht="15.75" customHeight="1" x14ac:dyDescent="0.25">
      <c r="A113" s="47"/>
      <c r="B113" s="40"/>
      <c r="C113" s="41"/>
      <c r="D113" s="39"/>
      <c r="E113" s="43"/>
      <c r="F113" s="40"/>
      <c r="G113" s="41"/>
      <c r="H113" s="43"/>
      <c r="I113" s="43"/>
      <c r="J113" s="44">
        <v>0</v>
      </c>
      <c r="K113" s="44">
        <v>0</v>
      </c>
      <c r="L113" s="55">
        <v>0</v>
      </c>
      <c r="M113" s="55">
        <v>0</v>
      </c>
      <c r="N113" s="44">
        <v>0</v>
      </c>
      <c r="O113" s="34">
        <f t="shared" si="16"/>
        <v>0</v>
      </c>
      <c r="P113" s="34">
        <f t="shared" si="16"/>
        <v>0</v>
      </c>
      <c r="Q113" s="43"/>
      <c r="R113" s="43"/>
      <c r="S113" s="43"/>
      <c r="T113" s="43"/>
      <c r="U113" s="48"/>
      <c r="V113" s="41"/>
      <c r="W113" s="41"/>
      <c r="X113" s="50"/>
      <c r="Y113" s="34" t="e">
        <f>P113/AA113</f>
        <v>#DIV/0!</v>
      </c>
      <c r="Z113" s="44" t="e">
        <f t="shared" si="9"/>
        <v>#DIV/0!</v>
      </c>
      <c r="AA113" s="44">
        <f t="shared" si="10"/>
        <v>0</v>
      </c>
      <c r="AB113" s="44">
        <v>0</v>
      </c>
      <c r="AC113" s="44">
        <v>0</v>
      </c>
      <c r="AD113" s="44">
        <v>0</v>
      </c>
      <c r="AE113" s="44"/>
      <c r="AF113" s="44" t="e">
        <f t="shared" si="11"/>
        <v>#DIV/0!</v>
      </c>
      <c r="AG113" s="44"/>
      <c r="AH113" s="44" t="e">
        <f t="shared" si="12"/>
        <v>#DIV/0!</v>
      </c>
      <c r="AI113" s="44" t="e">
        <f t="shared" si="13"/>
        <v>#DIV/0!</v>
      </c>
      <c r="AJ113" s="44" t="e">
        <f t="shared" si="14"/>
        <v>#DIV/0!</v>
      </c>
      <c r="AK113" s="43"/>
      <c r="AL113" s="40"/>
      <c r="AM113" s="40"/>
      <c r="AN113" s="40"/>
      <c r="AO113" s="40"/>
      <c r="AP113" s="40"/>
      <c r="AQ113" s="49"/>
      <c r="AR113" s="41"/>
      <c r="AS113" s="41">
        <v>10</v>
      </c>
      <c r="AT113" s="34">
        <f>(J113*10)/100</f>
        <v>0</v>
      </c>
      <c r="AU113" s="43"/>
      <c r="AV113" s="44">
        <v>0</v>
      </c>
      <c r="AW113" s="46">
        <f t="shared" si="15"/>
        <v>0</v>
      </c>
      <c r="AX113" s="46">
        <f>O113</f>
        <v>0</v>
      </c>
      <c r="AY113" s="43"/>
    </row>
    <row r="114" spans="1:51" ht="15.75" customHeight="1" x14ac:dyDescent="0.25">
      <c r="A114" s="47"/>
      <c r="B114" s="40"/>
      <c r="C114" s="41"/>
      <c r="D114" s="39"/>
      <c r="E114" s="43"/>
      <c r="F114" s="40"/>
      <c r="G114" s="41"/>
      <c r="H114" s="43"/>
      <c r="I114" s="43"/>
      <c r="J114" s="44">
        <v>0</v>
      </c>
      <c r="K114" s="44">
        <v>0</v>
      </c>
      <c r="L114" s="55">
        <v>0</v>
      </c>
      <c r="M114" s="55">
        <v>0</v>
      </c>
      <c r="N114" s="44">
        <v>0</v>
      </c>
      <c r="O114" s="34">
        <f t="shared" si="16"/>
        <v>0</v>
      </c>
      <c r="P114" s="34">
        <f t="shared" si="16"/>
        <v>0</v>
      </c>
      <c r="Q114" s="43"/>
      <c r="R114" s="43"/>
      <c r="S114" s="43"/>
      <c r="T114" s="43"/>
      <c r="U114" s="48"/>
      <c r="V114" s="41"/>
      <c r="W114" s="41"/>
      <c r="X114" s="50"/>
      <c r="Y114" s="34" t="e">
        <f>P114/AA114</f>
        <v>#DIV/0!</v>
      </c>
      <c r="Z114" s="44" t="e">
        <f t="shared" si="9"/>
        <v>#DIV/0!</v>
      </c>
      <c r="AA114" s="44">
        <f t="shared" si="10"/>
        <v>0</v>
      </c>
      <c r="AB114" s="44">
        <v>0</v>
      </c>
      <c r="AC114" s="44">
        <v>0</v>
      </c>
      <c r="AD114" s="44">
        <v>0</v>
      </c>
      <c r="AE114" s="44"/>
      <c r="AF114" s="44" t="e">
        <f t="shared" si="11"/>
        <v>#DIV/0!</v>
      </c>
      <c r="AG114" s="44"/>
      <c r="AH114" s="44" t="e">
        <f t="shared" si="12"/>
        <v>#DIV/0!</v>
      </c>
      <c r="AI114" s="44" t="e">
        <f t="shared" si="13"/>
        <v>#DIV/0!</v>
      </c>
      <c r="AJ114" s="44" t="e">
        <f t="shared" si="14"/>
        <v>#DIV/0!</v>
      </c>
      <c r="AK114" s="43"/>
      <c r="AL114" s="40"/>
      <c r="AM114" s="40"/>
      <c r="AN114" s="40"/>
      <c r="AO114" s="40"/>
      <c r="AP114" s="40"/>
      <c r="AQ114" s="49"/>
      <c r="AR114" s="41"/>
      <c r="AS114" s="41">
        <v>10</v>
      </c>
      <c r="AT114" s="34">
        <f>(J114*10)/100</f>
        <v>0</v>
      </c>
      <c r="AU114" s="43"/>
      <c r="AV114" s="44">
        <v>0</v>
      </c>
      <c r="AW114" s="46">
        <f t="shared" si="15"/>
        <v>0</v>
      </c>
      <c r="AX114" s="46">
        <f>O114</f>
        <v>0</v>
      </c>
      <c r="AY114" s="43"/>
    </row>
    <row r="115" spans="1:51" ht="15.75" customHeight="1" x14ac:dyDescent="0.25">
      <c r="A115" s="47"/>
      <c r="B115" s="40"/>
      <c r="C115" s="41"/>
      <c r="D115" s="39"/>
      <c r="E115" s="43"/>
      <c r="F115" s="40"/>
      <c r="G115" s="41"/>
      <c r="H115" s="43"/>
      <c r="I115" s="43"/>
      <c r="J115" s="44">
        <v>0</v>
      </c>
      <c r="K115" s="44">
        <v>0</v>
      </c>
      <c r="L115" s="55">
        <v>0</v>
      </c>
      <c r="M115" s="55">
        <v>0</v>
      </c>
      <c r="N115" s="44">
        <v>0</v>
      </c>
      <c r="O115" s="34">
        <f t="shared" si="16"/>
        <v>0</v>
      </c>
      <c r="P115" s="34">
        <f t="shared" si="16"/>
        <v>0</v>
      </c>
      <c r="Q115" s="43"/>
      <c r="R115" s="43"/>
      <c r="S115" s="43"/>
      <c r="T115" s="43"/>
      <c r="U115" s="48"/>
      <c r="V115" s="41"/>
      <c r="W115" s="41"/>
      <c r="X115" s="50"/>
      <c r="Y115" s="34" t="e">
        <f>P115/AA115</f>
        <v>#DIV/0!</v>
      </c>
      <c r="Z115" s="44" t="e">
        <f t="shared" si="9"/>
        <v>#DIV/0!</v>
      </c>
      <c r="AA115" s="44">
        <f t="shared" si="10"/>
        <v>0</v>
      </c>
      <c r="AB115" s="44">
        <v>0</v>
      </c>
      <c r="AC115" s="44">
        <v>0</v>
      </c>
      <c r="AD115" s="44">
        <v>0</v>
      </c>
      <c r="AE115" s="44"/>
      <c r="AF115" s="44" t="e">
        <f t="shared" si="11"/>
        <v>#DIV/0!</v>
      </c>
      <c r="AG115" s="44"/>
      <c r="AH115" s="44" t="e">
        <f t="shared" si="12"/>
        <v>#DIV/0!</v>
      </c>
      <c r="AI115" s="44" t="e">
        <f t="shared" si="13"/>
        <v>#DIV/0!</v>
      </c>
      <c r="AJ115" s="44" t="e">
        <f t="shared" si="14"/>
        <v>#DIV/0!</v>
      </c>
      <c r="AK115" s="43"/>
      <c r="AL115" s="40"/>
      <c r="AM115" s="40"/>
      <c r="AN115" s="40"/>
      <c r="AO115" s="40"/>
      <c r="AP115" s="40"/>
      <c r="AQ115" s="49"/>
      <c r="AR115" s="41"/>
      <c r="AS115" s="41">
        <v>10</v>
      </c>
      <c r="AT115" s="34">
        <f>(J115*10)/100</f>
        <v>0</v>
      </c>
      <c r="AU115" s="43"/>
      <c r="AV115" s="44">
        <v>0</v>
      </c>
      <c r="AW115" s="46">
        <f t="shared" si="15"/>
        <v>0</v>
      </c>
      <c r="AX115" s="46">
        <f>O115</f>
        <v>0</v>
      </c>
      <c r="AY115" s="43"/>
    </row>
    <row r="116" spans="1:51" ht="15.75" customHeight="1" x14ac:dyDescent="0.25">
      <c r="A116" s="47"/>
      <c r="B116" s="40"/>
      <c r="C116" s="41"/>
      <c r="D116" s="39"/>
      <c r="E116" s="43"/>
      <c r="F116" s="40"/>
      <c r="G116" s="41"/>
      <c r="H116" s="43"/>
      <c r="I116" s="43"/>
      <c r="J116" s="44">
        <v>0</v>
      </c>
      <c r="K116" s="44">
        <v>0</v>
      </c>
      <c r="L116" s="55">
        <v>0</v>
      </c>
      <c r="M116" s="55">
        <v>0</v>
      </c>
      <c r="N116" s="44">
        <v>0</v>
      </c>
      <c r="O116" s="34">
        <f t="shared" si="16"/>
        <v>0</v>
      </c>
      <c r="P116" s="34">
        <f t="shared" si="16"/>
        <v>0</v>
      </c>
      <c r="Q116" s="43"/>
      <c r="R116" s="43"/>
      <c r="S116" s="43"/>
      <c r="T116" s="43"/>
      <c r="U116" s="48"/>
      <c r="V116" s="41"/>
      <c r="W116" s="41"/>
      <c r="X116" s="50"/>
      <c r="Y116" s="34" t="e">
        <f>P116/AA116</f>
        <v>#DIV/0!</v>
      </c>
      <c r="Z116" s="44" t="e">
        <f t="shared" si="9"/>
        <v>#DIV/0!</v>
      </c>
      <c r="AA116" s="44">
        <f t="shared" si="10"/>
        <v>0</v>
      </c>
      <c r="AB116" s="44">
        <v>0</v>
      </c>
      <c r="AC116" s="44">
        <v>0</v>
      </c>
      <c r="AD116" s="44">
        <v>0</v>
      </c>
      <c r="AE116" s="44"/>
      <c r="AF116" s="44" t="e">
        <f t="shared" si="11"/>
        <v>#DIV/0!</v>
      </c>
      <c r="AG116" s="44"/>
      <c r="AH116" s="44" t="e">
        <f t="shared" si="12"/>
        <v>#DIV/0!</v>
      </c>
      <c r="AI116" s="44" t="e">
        <f t="shared" si="13"/>
        <v>#DIV/0!</v>
      </c>
      <c r="AJ116" s="44" t="e">
        <f t="shared" si="14"/>
        <v>#DIV/0!</v>
      </c>
      <c r="AK116" s="43"/>
      <c r="AL116" s="40"/>
      <c r="AM116" s="40"/>
      <c r="AN116" s="40"/>
      <c r="AO116" s="40"/>
      <c r="AP116" s="40"/>
      <c r="AQ116" s="49"/>
      <c r="AR116" s="41"/>
      <c r="AS116" s="41">
        <v>10</v>
      </c>
      <c r="AT116" s="34">
        <f>(J116*10)/100</f>
        <v>0</v>
      </c>
      <c r="AU116" s="43"/>
      <c r="AV116" s="44">
        <v>0</v>
      </c>
      <c r="AW116" s="46">
        <f t="shared" si="15"/>
        <v>0</v>
      </c>
      <c r="AX116" s="46">
        <f>O116</f>
        <v>0</v>
      </c>
      <c r="AY116" s="43"/>
    </row>
    <row r="117" spans="1:51" ht="15.75" customHeight="1" x14ac:dyDescent="0.25">
      <c r="A117" s="47"/>
      <c r="B117" s="40"/>
      <c r="C117" s="41"/>
      <c r="D117" s="39"/>
      <c r="E117" s="43"/>
      <c r="F117" s="40"/>
      <c r="G117" s="41"/>
      <c r="H117" s="43"/>
      <c r="I117" s="43"/>
      <c r="J117" s="44">
        <v>0</v>
      </c>
      <c r="K117" s="44">
        <v>0</v>
      </c>
      <c r="L117" s="55">
        <v>0</v>
      </c>
      <c r="M117" s="55">
        <v>0</v>
      </c>
      <c r="N117" s="44">
        <v>0</v>
      </c>
      <c r="O117" s="34">
        <f t="shared" si="16"/>
        <v>0</v>
      </c>
      <c r="P117" s="34">
        <f t="shared" si="16"/>
        <v>0</v>
      </c>
      <c r="Q117" s="43"/>
      <c r="R117" s="43"/>
      <c r="S117" s="43"/>
      <c r="T117" s="43"/>
      <c r="U117" s="48"/>
      <c r="V117" s="41"/>
      <c r="W117" s="41"/>
      <c r="X117" s="50"/>
      <c r="Y117" s="34" t="e">
        <f>P117/AA117</f>
        <v>#DIV/0!</v>
      </c>
      <c r="Z117" s="44" t="e">
        <f t="shared" si="9"/>
        <v>#DIV/0!</v>
      </c>
      <c r="AA117" s="44">
        <f t="shared" si="10"/>
        <v>0</v>
      </c>
      <c r="AB117" s="44">
        <v>0</v>
      </c>
      <c r="AC117" s="44">
        <v>0</v>
      </c>
      <c r="AD117" s="44">
        <v>0</v>
      </c>
      <c r="AE117" s="44"/>
      <c r="AF117" s="44" t="e">
        <f t="shared" si="11"/>
        <v>#DIV/0!</v>
      </c>
      <c r="AG117" s="44"/>
      <c r="AH117" s="44" t="e">
        <f t="shared" si="12"/>
        <v>#DIV/0!</v>
      </c>
      <c r="AI117" s="44" t="e">
        <f t="shared" si="13"/>
        <v>#DIV/0!</v>
      </c>
      <c r="AJ117" s="44" t="e">
        <f t="shared" si="14"/>
        <v>#DIV/0!</v>
      </c>
      <c r="AK117" s="43"/>
      <c r="AL117" s="40"/>
      <c r="AM117" s="40"/>
      <c r="AN117" s="40"/>
      <c r="AO117" s="40"/>
      <c r="AP117" s="40"/>
      <c r="AQ117" s="49"/>
      <c r="AR117" s="41"/>
      <c r="AS117" s="41">
        <v>10</v>
      </c>
      <c r="AT117" s="34">
        <f>(J117*10)/100</f>
        <v>0</v>
      </c>
      <c r="AU117" s="43"/>
      <c r="AV117" s="44">
        <v>0</v>
      </c>
      <c r="AW117" s="46">
        <f t="shared" si="15"/>
        <v>0</v>
      </c>
      <c r="AX117" s="46">
        <f>O117</f>
        <v>0</v>
      </c>
      <c r="AY117" s="43"/>
    </row>
    <row r="118" spans="1:51" ht="15.75" customHeight="1" x14ac:dyDescent="0.25">
      <c r="A118" s="47"/>
      <c r="B118" s="40"/>
      <c r="C118" s="41"/>
      <c r="D118" s="39"/>
      <c r="E118" s="43"/>
      <c r="F118" s="40"/>
      <c r="G118" s="41"/>
      <c r="H118" s="43"/>
      <c r="I118" s="43"/>
      <c r="J118" s="44">
        <v>0</v>
      </c>
      <c r="K118" s="44">
        <v>0</v>
      </c>
      <c r="L118" s="55">
        <v>0</v>
      </c>
      <c r="M118" s="55">
        <v>0</v>
      </c>
      <c r="N118" s="44">
        <v>0</v>
      </c>
      <c r="O118" s="34">
        <f t="shared" si="16"/>
        <v>0</v>
      </c>
      <c r="P118" s="34">
        <f t="shared" si="16"/>
        <v>0</v>
      </c>
      <c r="Q118" s="43"/>
      <c r="R118" s="43"/>
      <c r="S118" s="43"/>
      <c r="T118" s="43"/>
      <c r="U118" s="48"/>
      <c r="V118" s="41"/>
      <c r="W118" s="41"/>
      <c r="X118" s="50"/>
      <c r="Y118" s="34" t="e">
        <f>P118/AA118</f>
        <v>#DIV/0!</v>
      </c>
      <c r="Z118" s="44" t="e">
        <f t="shared" si="9"/>
        <v>#DIV/0!</v>
      </c>
      <c r="AA118" s="44">
        <f t="shared" si="10"/>
        <v>0</v>
      </c>
      <c r="AB118" s="44">
        <v>0</v>
      </c>
      <c r="AC118" s="44">
        <v>0</v>
      </c>
      <c r="AD118" s="44">
        <v>0</v>
      </c>
      <c r="AE118" s="44"/>
      <c r="AF118" s="44" t="e">
        <f t="shared" si="11"/>
        <v>#DIV/0!</v>
      </c>
      <c r="AG118" s="44"/>
      <c r="AH118" s="44" t="e">
        <f t="shared" si="12"/>
        <v>#DIV/0!</v>
      </c>
      <c r="AI118" s="44" t="e">
        <f t="shared" si="13"/>
        <v>#DIV/0!</v>
      </c>
      <c r="AJ118" s="44" t="e">
        <f t="shared" si="14"/>
        <v>#DIV/0!</v>
      </c>
      <c r="AK118" s="43"/>
      <c r="AL118" s="40"/>
      <c r="AM118" s="40"/>
      <c r="AN118" s="40"/>
      <c r="AO118" s="40"/>
      <c r="AP118" s="40"/>
      <c r="AQ118" s="49"/>
      <c r="AR118" s="41"/>
      <c r="AS118" s="41">
        <v>10</v>
      </c>
      <c r="AT118" s="34">
        <f>(J118*10)/100</f>
        <v>0</v>
      </c>
      <c r="AU118" s="43"/>
      <c r="AV118" s="44">
        <v>0</v>
      </c>
      <c r="AW118" s="46">
        <f t="shared" si="15"/>
        <v>0</v>
      </c>
      <c r="AX118" s="46">
        <f>O118</f>
        <v>0</v>
      </c>
      <c r="AY118" s="43"/>
    </row>
    <row r="119" spans="1:51" ht="15.75" customHeight="1" x14ac:dyDescent="0.25">
      <c r="A119" s="47"/>
      <c r="B119" s="40"/>
      <c r="C119" s="41"/>
      <c r="D119" s="39"/>
      <c r="E119" s="43"/>
      <c r="F119" s="40"/>
      <c r="G119" s="41"/>
      <c r="H119" s="43"/>
      <c r="I119" s="43"/>
      <c r="J119" s="44">
        <v>0</v>
      </c>
      <c r="K119" s="44">
        <v>0</v>
      </c>
      <c r="L119" s="55">
        <v>0</v>
      </c>
      <c r="M119" s="55">
        <v>0</v>
      </c>
      <c r="N119" s="44">
        <v>0</v>
      </c>
      <c r="O119" s="34">
        <f t="shared" si="16"/>
        <v>0</v>
      </c>
      <c r="P119" s="34">
        <f t="shared" si="16"/>
        <v>0</v>
      </c>
      <c r="Q119" s="43"/>
      <c r="R119" s="43"/>
      <c r="S119" s="43"/>
      <c r="T119" s="43"/>
      <c r="U119" s="48"/>
      <c r="V119" s="41"/>
      <c r="W119" s="41"/>
      <c r="X119" s="50"/>
      <c r="Y119" s="34" t="e">
        <f>P119/AA119</f>
        <v>#DIV/0!</v>
      </c>
      <c r="Z119" s="44" t="e">
        <f t="shared" si="9"/>
        <v>#DIV/0!</v>
      </c>
      <c r="AA119" s="44">
        <f t="shared" si="10"/>
        <v>0</v>
      </c>
      <c r="AB119" s="44">
        <v>0</v>
      </c>
      <c r="AC119" s="44">
        <v>0</v>
      </c>
      <c r="AD119" s="44">
        <v>0</v>
      </c>
      <c r="AE119" s="44"/>
      <c r="AF119" s="44" t="e">
        <f t="shared" si="11"/>
        <v>#DIV/0!</v>
      </c>
      <c r="AG119" s="44"/>
      <c r="AH119" s="44" t="e">
        <f t="shared" si="12"/>
        <v>#DIV/0!</v>
      </c>
      <c r="AI119" s="44" t="e">
        <f t="shared" si="13"/>
        <v>#DIV/0!</v>
      </c>
      <c r="AJ119" s="44" t="e">
        <f t="shared" si="14"/>
        <v>#DIV/0!</v>
      </c>
      <c r="AK119" s="43"/>
      <c r="AL119" s="40"/>
      <c r="AM119" s="40"/>
      <c r="AN119" s="40"/>
      <c r="AO119" s="40"/>
      <c r="AP119" s="40"/>
      <c r="AQ119" s="49"/>
      <c r="AR119" s="41"/>
      <c r="AS119" s="41">
        <v>10</v>
      </c>
      <c r="AT119" s="34">
        <f>(J119*10)/100</f>
        <v>0</v>
      </c>
      <c r="AU119" s="43"/>
      <c r="AV119" s="44">
        <v>0</v>
      </c>
      <c r="AW119" s="46">
        <f t="shared" si="15"/>
        <v>0</v>
      </c>
      <c r="AX119" s="46">
        <f>O119</f>
        <v>0</v>
      </c>
      <c r="AY119" s="43"/>
    </row>
    <row r="120" spans="1:51" ht="15.75" customHeight="1" x14ac:dyDescent="0.25">
      <c r="A120" s="47"/>
      <c r="B120" s="40"/>
      <c r="C120" s="41"/>
      <c r="D120" s="39"/>
      <c r="E120" s="43"/>
      <c r="F120" s="40"/>
      <c r="G120" s="41"/>
      <c r="H120" s="43"/>
      <c r="I120" s="43"/>
      <c r="J120" s="44">
        <v>0</v>
      </c>
      <c r="K120" s="44">
        <v>0</v>
      </c>
      <c r="L120" s="55">
        <v>0</v>
      </c>
      <c r="M120" s="55">
        <v>0</v>
      </c>
      <c r="N120" s="44">
        <v>0</v>
      </c>
      <c r="O120" s="34">
        <f t="shared" si="16"/>
        <v>0</v>
      </c>
      <c r="P120" s="34">
        <f t="shared" si="16"/>
        <v>0</v>
      </c>
      <c r="Q120" s="43"/>
      <c r="R120" s="43"/>
      <c r="S120" s="43"/>
      <c r="T120" s="43"/>
      <c r="U120" s="48"/>
      <c r="V120" s="41"/>
      <c r="W120" s="41"/>
      <c r="X120" s="50"/>
      <c r="Y120" s="34" t="e">
        <f>P120/AA120</f>
        <v>#DIV/0!</v>
      </c>
      <c r="Z120" s="44" t="e">
        <f t="shared" si="9"/>
        <v>#DIV/0!</v>
      </c>
      <c r="AA120" s="44">
        <f t="shared" si="10"/>
        <v>0</v>
      </c>
      <c r="AB120" s="44">
        <v>0</v>
      </c>
      <c r="AC120" s="44">
        <v>0</v>
      </c>
      <c r="AD120" s="44">
        <v>0</v>
      </c>
      <c r="AE120" s="44"/>
      <c r="AF120" s="44" t="e">
        <f t="shared" si="11"/>
        <v>#DIV/0!</v>
      </c>
      <c r="AG120" s="44"/>
      <c r="AH120" s="44" t="e">
        <f t="shared" si="12"/>
        <v>#DIV/0!</v>
      </c>
      <c r="AI120" s="44" t="e">
        <f t="shared" si="13"/>
        <v>#DIV/0!</v>
      </c>
      <c r="AJ120" s="44" t="e">
        <f t="shared" si="14"/>
        <v>#DIV/0!</v>
      </c>
      <c r="AK120" s="43"/>
      <c r="AL120" s="40"/>
      <c r="AM120" s="40"/>
      <c r="AN120" s="40"/>
      <c r="AO120" s="40"/>
      <c r="AP120" s="40"/>
      <c r="AQ120" s="49"/>
      <c r="AR120" s="41"/>
      <c r="AS120" s="41">
        <v>10</v>
      </c>
      <c r="AT120" s="34">
        <f>(J120*10)/100</f>
        <v>0</v>
      </c>
      <c r="AU120" s="43"/>
      <c r="AV120" s="44">
        <v>0</v>
      </c>
      <c r="AW120" s="46">
        <f t="shared" si="15"/>
        <v>0</v>
      </c>
      <c r="AX120" s="46">
        <f>O120</f>
        <v>0</v>
      </c>
      <c r="AY120" s="43"/>
    </row>
    <row r="121" spans="1:51" ht="15.75" customHeight="1" x14ac:dyDescent="0.25">
      <c r="A121" s="47"/>
      <c r="B121" s="40"/>
      <c r="C121" s="41"/>
      <c r="D121" s="39"/>
      <c r="E121" s="43"/>
      <c r="F121" s="40"/>
      <c r="G121" s="41"/>
      <c r="H121" s="43"/>
      <c r="I121" s="43"/>
      <c r="J121" s="44">
        <v>0</v>
      </c>
      <c r="K121" s="44">
        <v>0</v>
      </c>
      <c r="L121" s="55">
        <v>0</v>
      </c>
      <c r="M121" s="55">
        <v>0</v>
      </c>
      <c r="N121" s="44">
        <v>0</v>
      </c>
      <c r="O121" s="34">
        <f t="shared" si="16"/>
        <v>0</v>
      </c>
      <c r="P121" s="34">
        <f t="shared" si="16"/>
        <v>0</v>
      </c>
      <c r="Q121" s="43"/>
      <c r="R121" s="43"/>
      <c r="S121" s="43"/>
      <c r="T121" s="43"/>
      <c r="U121" s="48"/>
      <c r="V121" s="41"/>
      <c r="W121" s="41"/>
      <c r="X121" s="50"/>
      <c r="Y121" s="34" t="e">
        <f>P121/AA121</f>
        <v>#DIV/0!</v>
      </c>
      <c r="Z121" s="44" t="e">
        <f t="shared" si="9"/>
        <v>#DIV/0!</v>
      </c>
      <c r="AA121" s="44">
        <f t="shared" si="10"/>
        <v>0</v>
      </c>
      <c r="AB121" s="44">
        <v>0</v>
      </c>
      <c r="AC121" s="44">
        <v>0</v>
      </c>
      <c r="AD121" s="44">
        <v>0</v>
      </c>
      <c r="AE121" s="44"/>
      <c r="AF121" s="44" t="e">
        <f t="shared" si="11"/>
        <v>#DIV/0!</v>
      </c>
      <c r="AG121" s="44"/>
      <c r="AH121" s="44" t="e">
        <f t="shared" si="12"/>
        <v>#DIV/0!</v>
      </c>
      <c r="AI121" s="44" t="e">
        <f t="shared" si="13"/>
        <v>#DIV/0!</v>
      </c>
      <c r="AJ121" s="44" t="e">
        <f t="shared" si="14"/>
        <v>#DIV/0!</v>
      </c>
      <c r="AK121" s="43"/>
      <c r="AL121" s="40"/>
      <c r="AM121" s="40"/>
      <c r="AN121" s="40"/>
      <c r="AO121" s="40"/>
      <c r="AP121" s="40"/>
      <c r="AQ121" s="49"/>
      <c r="AR121" s="41"/>
      <c r="AS121" s="41">
        <v>10</v>
      </c>
      <c r="AT121" s="34">
        <f>(J121*10)/100</f>
        <v>0</v>
      </c>
      <c r="AU121" s="43"/>
      <c r="AV121" s="44">
        <v>0</v>
      </c>
      <c r="AW121" s="46">
        <f t="shared" si="15"/>
        <v>0</v>
      </c>
      <c r="AX121" s="46">
        <f>O121</f>
        <v>0</v>
      </c>
      <c r="AY121" s="43"/>
    </row>
    <row r="122" spans="1:51" ht="15.75" customHeight="1" x14ac:dyDescent="0.25">
      <c r="A122" s="47"/>
      <c r="B122" s="40"/>
      <c r="C122" s="41"/>
      <c r="D122" s="39"/>
      <c r="E122" s="43"/>
      <c r="F122" s="40"/>
      <c r="G122" s="41"/>
      <c r="H122" s="43"/>
      <c r="I122" s="43"/>
      <c r="J122" s="44">
        <v>0</v>
      </c>
      <c r="K122" s="44">
        <v>0</v>
      </c>
      <c r="L122" s="55">
        <v>0</v>
      </c>
      <c r="M122" s="55">
        <v>0</v>
      </c>
      <c r="N122" s="44">
        <v>0</v>
      </c>
      <c r="O122" s="34">
        <f t="shared" si="16"/>
        <v>0</v>
      </c>
      <c r="P122" s="34">
        <f t="shared" si="16"/>
        <v>0</v>
      </c>
      <c r="Q122" s="43"/>
      <c r="R122" s="43"/>
      <c r="S122" s="43"/>
      <c r="T122" s="43"/>
      <c r="U122" s="48"/>
      <c r="V122" s="41"/>
      <c r="W122" s="41"/>
      <c r="X122" s="50"/>
      <c r="Y122" s="34" t="e">
        <f>P122/AA122</f>
        <v>#DIV/0!</v>
      </c>
      <c r="Z122" s="44" t="e">
        <f t="shared" si="9"/>
        <v>#DIV/0!</v>
      </c>
      <c r="AA122" s="44">
        <f t="shared" si="10"/>
        <v>0</v>
      </c>
      <c r="AB122" s="44">
        <v>0</v>
      </c>
      <c r="AC122" s="44">
        <v>0</v>
      </c>
      <c r="AD122" s="44">
        <v>0</v>
      </c>
      <c r="AE122" s="44"/>
      <c r="AF122" s="44" t="e">
        <f t="shared" si="11"/>
        <v>#DIV/0!</v>
      </c>
      <c r="AG122" s="44"/>
      <c r="AH122" s="44" t="e">
        <f t="shared" si="12"/>
        <v>#DIV/0!</v>
      </c>
      <c r="AI122" s="44" t="e">
        <f t="shared" si="13"/>
        <v>#DIV/0!</v>
      </c>
      <c r="AJ122" s="44" t="e">
        <f t="shared" si="14"/>
        <v>#DIV/0!</v>
      </c>
      <c r="AK122" s="43"/>
      <c r="AL122" s="40"/>
      <c r="AM122" s="40"/>
      <c r="AN122" s="40"/>
      <c r="AO122" s="40"/>
      <c r="AP122" s="40"/>
      <c r="AQ122" s="49"/>
      <c r="AR122" s="41"/>
      <c r="AS122" s="41">
        <v>10</v>
      </c>
      <c r="AT122" s="34">
        <f>(J122*10)/100</f>
        <v>0</v>
      </c>
      <c r="AU122" s="43"/>
      <c r="AV122" s="44">
        <v>0</v>
      </c>
      <c r="AW122" s="46">
        <f t="shared" si="15"/>
        <v>0</v>
      </c>
      <c r="AX122" s="46">
        <f>O122</f>
        <v>0</v>
      </c>
      <c r="AY122" s="43"/>
    </row>
    <row r="123" spans="1:51" ht="15.75" customHeight="1" x14ac:dyDescent="0.25">
      <c r="A123" s="47"/>
      <c r="B123" s="40"/>
      <c r="C123" s="41"/>
      <c r="D123" s="39"/>
      <c r="E123" s="43"/>
      <c r="F123" s="40"/>
      <c r="G123" s="41"/>
      <c r="H123" s="43"/>
      <c r="I123" s="43"/>
      <c r="J123" s="44">
        <v>0</v>
      </c>
      <c r="K123" s="44">
        <v>0</v>
      </c>
      <c r="L123" s="55">
        <v>0</v>
      </c>
      <c r="M123" s="55">
        <v>0</v>
      </c>
      <c r="N123" s="44">
        <v>0</v>
      </c>
      <c r="O123" s="34">
        <f t="shared" si="16"/>
        <v>0</v>
      </c>
      <c r="P123" s="34">
        <f t="shared" si="16"/>
        <v>0</v>
      </c>
      <c r="Q123" s="43"/>
      <c r="R123" s="43"/>
      <c r="S123" s="43"/>
      <c r="T123" s="43"/>
      <c r="U123" s="48"/>
      <c r="V123" s="41"/>
      <c r="W123" s="41"/>
      <c r="X123" s="50"/>
      <c r="Y123" s="34" t="e">
        <f>P123/AA123</f>
        <v>#DIV/0!</v>
      </c>
      <c r="Z123" s="44" t="e">
        <f t="shared" si="9"/>
        <v>#DIV/0!</v>
      </c>
      <c r="AA123" s="44">
        <f t="shared" si="10"/>
        <v>0</v>
      </c>
      <c r="AB123" s="44">
        <v>0</v>
      </c>
      <c r="AC123" s="44">
        <v>0</v>
      </c>
      <c r="AD123" s="44">
        <v>0</v>
      </c>
      <c r="AE123" s="44"/>
      <c r="AF123" s="44" t="e">
        <f t="shared" si="11"/>
        <v>#DIV/0!</v>
      </c>
      <c r="AG123" s="44"/>
      <c r="AH123" s="44" t="e">
        <f t="shared" si="12"/>
        <v>#DIV/0!</v>
      </c>
      <c r="AI123" s="44" t="e">
        <f t="shared" si="13"/>
        <v>#DIV/0!</v>
      </c>
      <c r="AJ123" s="44" t="e">
        <f t="shared" si="14"/>
        <v>#DIV/0!</v>
      </c>
      <c r="AK123" s="43"/>
      <c r="AL123" s="40"/>
      <c r="AM123" s="40"/>
      <c r="AN123" s="40"/>
      <c r="AO123" s="40"/>
      <c r="AP123" s="40"/>
      <c r="AQ123" s="49"/>
      <c r="AR123" s="41"/>
      <c r="AS123" s="41">
        <v>10</v>
      </c>
      <c r="AT123" s="34">
        <f>(J123*10)/100</f>
        <v>0</v>
      </c>
      <c r="AU123" s="43"/>
      <c r="AV123" s="44">
        <v>0</v>
      </c>
      <c r="AW123" s="46">
        <f t="shared" si="15"/>
        <v>0</v>
      </c>
      <c r="AX123" s="46">
        <f>O123</f>
        <v>0</v>
      </c>
      <c r="AY123" s="43"/>
    </row>
    <row r="124" spans="1:51" ht="15.75" customHeight="1" x14ac:dyDescent="0.25">
      <c r="A124" s="47"/>
      <c r="B124" s="40"/>
      <c r="C124" s="41"/>
      <c r="D124" s="39"/>
      <c r="E124" s="43"/>
      <c r="F124" s="40"/>
      <c r="G124" s="41"/>
      <c r="H124" s="43"/>
      <c r="I124" s="43"/>
      <c r="J124" s="44">
        <v>0</v>
      </c>
      <c r="K124" s="44">
        <v>0</v>
      </c>
      <c r="L124" s="55">
        <v>0</v>
      </c>
      <c r="M124" s="55">
        <v>0</v>
      </c>
      <c r="N124" s="44">
        <v>0</v>
      </c>
      <c r="O124" s="34">
        <f t="shared" si="16"/>
        <v>0</v>
      </c>
      <c r="P124" s="34">
        <f t="shared" si="16"/>
        <v>0</v>
      </c>
      <c r="Q124" s="43"/>
      <c r="R124" s="43"/>
      <c r="S124" s="43"/>
      <c r="T124" s="43"/>
      <c r="U124" s="48"/>
      <c r="V124" s="41"/>
      <c r="W124" s="41"/>
      <c r="X124" s="50"/>
      <c r="Y124" s="34" t="e">
        <f>P124/AA124</f>
        <v>#DIV/0!</v>
      </c>
      <c r="Z124" s="44" t="e">
        <f t="shared" si="9"/>
        <v>#DIV/0!</v>
      </c>
      <c r="AA124" s="44">
        <f t="shared" si="10"/>
        <v>0</v>
      </c>
      <c r="AB124" s="44">
        <v>0</v>
      </c>
      <c r="AC124" s="44">
        <v>0</v>
      </c>
      <c r="AD124" s="44">
        <v>0</v>
      </c>
      <c r="AE124" s="44"/>
      <c r="AF124" s="44" t="e">
        <f t="shared" si="11"/>
        <v>#DIV/0!</v>
      </c>
      <c r="AG124" s="44"/>
      <c r="AH124" s="44" t="e">
        <f t="shared" si="12"/>
        <v>#DIV/0!</v>
      </c>
      <c r="AI124" s="44" t="e">
        <f t="shared" si="13"/>
        <v>#DIV/0!</v>
      </c>
      <c r="AJ124" s="44" t="e">
        <f t="shared" si="14"/>
        <v>#DIV/0!</v>
      </c>
      <c r="AK124" s="43"/>
      <c r="AL124" s="40"/>
      <c r="AM124" s="40"/>
      <c r="AN124" s="40"/>
      <c r="AO124" s="40"/>
      <c r="AP124" s="40"/>
      <c r="AQ124" s="49"/>
      <c r="AR124" s="41"/>
      <c r="AS124" s="41">
        <v>10</v>
      </c>
      <c r="AT124" s="34">
        <f>(J124*10)/100</f>
        <v>0</v>
      </c>
      <c r="AU124" s="43"/>
      <c r="AV124" s="44">
        <v>0</v>
      </c>
      <c r="AW124" s="46">
        <f t="shared" si="15"/>
        <v>0</v>
      </c>
      <c r="AX124" s="46">
        <f>O124</f>
        <v>0</v>
      </c>
      <c r="AY124" s="43"/>
    </row>
    <row r="125" spans="1:51" ht="15.75" customHeight="1" x14ac:dyDescent="0.25">
      <c r="A125" s="47"/>
      <c r="B125" s="40"/>
      <c r="C125" s="41"/>
      <c r="D125" s="39"/>
      <c r="E125" s="43"/>
      <c r="F125" s="40"/>
      <c r="G125" s="41"/>
      <c r="H125" s="43"/>
      <c r="I125" s="43"/>
      <c r="J125" s="44">
        <v>0</v>
      </c>
      <c r="K125" s="44">
        <v>0</v>
      </c>
      <c r="L125" s="55">
        <v>0</v>
      </c>
      <c r="M125" s="55">
        <v>0</v>
      </c>
      <c r="N125" s="44">
        <v>0</v>
      </c>
      <c r="O125" s="34">
        <f t="shared" si="16"/>
        <v>0</v>
      </c>
      <c r="P125" s="34">
        <f t="shared" si="16"/>
        <v>0</v>
      </c>
      <c r="Q125" s="43"/>
      <c r="R125" s="43"/>
      <c r="S125" s="43"/>
      <c r="T125" s="43"/>
      <c r="U125" s="48"/>
      <c r="V125" s="41"/>
      <c r="W125" s="41"/>
      <c r="X125" s="50"/>
      <c r="Y125" s="34" t="e">
        <f>P125/AA125</f>
        <v>#DIV/0!</v>
      </c>
      <c r="Z125" s="44" t="e">
        <f t="shared" si="9"/>
        <v>#DIV/0!</v>
      </c>
      <c r="AA125" s="44">
        <f t="shared" si="10"/>
        <v>0</v>
      </c>
      <c r="AB125" s="44">
        <v>0</v>
      </c>
      <c r="AC125" s="44">
        <v>0</v>
      </c>
      <c r="AD125" s="44">
        <v>0</v>
      </c>
      <c r="AE125" s="44"/>
      <c r="AF125" s="44" t="e">
        <f t="shared" si="11"/>
        <v>#DIV/0!</v>
      </c>
      <c r="AG125" s="44"/>
      <c r="AH125" s="44" t="e">
        <f t="shared" si="12"/>
        <v>#DIV/0!</v>
      </c>
      <c r="AI125" s="44" t="e">
        <f t="shared" si="13"/>
        <v>#DIV/0!</v>
      </c>
      <c r="AJ125" s="44" t="e">
        <f t="shared" si="14"/>
        <v>#DIV/0!</v>
      </c>
      <c r="AK125" s="43"/>
      <c r="AL125" s="40"/>
      <c r="AM125" s="40"/>
      <c r="AN125" s="40"/>
      <c r="AO125" s="40"/>
      <c r="AP125" s="40"/>
      <c r="AQ125" s="49"/>
      <c r="AR125" s="41"/>
      <c r="AS125" s="41">
        <v>10</v>
      </c>
      <c r="AT125" s="34">
        <f>(J125*10)/100</f>
        <v>0</v>
      </c>
      <c r="AU125" s="43"/>
      <c r="AV125" s="44">
        <v>0</v>
      </c>
      <c r="AW125" s="46">
        <f t="shared" si="15"/>
        <v>0</v>
      </c>
      <c r="AX125" s="46">
        <f>O125</f>
        <v>0</v>
      </c>
      <c r="AY125" s="43"/>
    </row>
    <row r="126" spans="1:51" ht="15.75" customHeight="1" x14ac:dyDescent="0.25">
      <c r="A126" s="47"/>
      <c r="B126" s="40"/>
      <c r="C126" s="41"/>
      <c r="D126" s="39"/>
      <c r="E126" s="43"/>
      <c r="F126" s="40"/>
      <c r="G126" s="41"/>
      <c r="H126" s="43"/>
      <c r="I126" s="43"/>
      <c r="J126" s="44">
        <v>0</v>
      </c>
      <c r="K126" s="44">
        <v>0</v>
      </c>
      <c r="L126" s="55">
        <v>0</v>
      </c>
      <c r="M126" s="55">
        <v>0</v>
      </c>
      <c r="N126" s="44">
        <v>0</v>
      </c>
      <c r="O126" s="34">
        <f t="shared" si="16"/>
        <v>0</v>
      </c>
      <c r="P126" s="34">
        <f t="shared" si="16"/>
        <v>0</v>
      </c>
      <c r="Q126" s="43"/>
      <c r="R126" s="43"/>
      <c r="S126" s="43"/>
      <c r="T126" s="43"/>
      <c r="U126" s="48"/>
      <c r="V126" s="41"/>
      <c r="W126" s="41"/>
      <c r="X126" s="50"/>
      <c r="Y126" s="34" t="e">
        <f>P126/AA126</f>
        <v>#DIV/0!</v>
      </c>
      <c r="Z126" s="44" t="e">
        <f t="shared" si="9"/>
        <v>#DIV/0!</v>
      </c>
      <c r="AA126" s="44">
        <f t="shared" si="10"/>
        <v>0</v>
      </c>
      <c r="AB126" s="44">
        <v>0</v>
      </c>
      <c r="AC126" s="44">
        <v>0</v>
      </c>
      <c r="AD126" s="44">
        <v>0</v>
      </c>
      <c r="AE126" s="44"/>
      <c r="AF126" s="44" t="e">
        <f t="shared" si="11"/>
        <v>#DIV/0!</v>
      </c>
      <c r="AG126" s="44"/>
      <c r="AH126" s="44" t="e">
        <f t="shared" si="12"/>
        <v>#DIV/0!</v>
      </c>
      <c r="AI126" s="44" t="e">
        <f t="shared" si="13"/>
        <v>#DIV/0!</v>
      </c>
      <c r="AJ126" s="44" t="e">
        <f t="shared" si="14"/>
        <v>#DIV/0!</v>
      </c>
      <c r="AK126" s="43"/>
      <c r="AL126" s="40"/>
      <c r="AM126" s="40"/>
      <c r="AN126" s="40"/>
      <c r="AO126" s="40"/>
      <c r="AP126" s="40"/>
      <c r="AQ126" s="49"/>
      <c r="AR126" s="41"/>
      <c r="AS126" s="41">
        <v>10</v>
      </c>
      <c r="AT126" s="34">
        <f>(J126*10)/100</f>
        <v>0</v>
      </c>
      <c r="AU126" s="43"/>
      <c r="AV126" s="44">
        <v>0</v>
      </c>
      <c r="AW126" s="46">
        <f t="shared" si="15"/>
        <v>0</v>
      </c>
      <c r="AX126" s="46">
        <f>O126</f>
        <v>0</v>
      </c>
      <c r="AY126" s="43"/>
    </row>
    <row r="127" spans="1:51" ht="15.75" customHeight="1" x14ac:dyDescent="0.25">
      <c r="A127" s="47"/>
      <c r="B127" s="40"/>
      <c r="C127" s="41"/>
      <c r="D127" s="39"/>
      <c r="E127" s="43"/>
      <c r="F127" s="40"/>
      <c r="G127" s="41"/>
      <c r="H127" s="43"/>
      <c r="I127" s="43"/>
      <c r="J127" s="44">
        <v>0</v>
      </c>
      <c r="K127" s="44">
        <v>0</v>
      </c>
      <c r="L127" s="55">
        <v>0</v>
      </c>
      <c r="M127" s="55">
        <v>0</v>
      </c>
      <c r="N127" s="44">
        <v>0</v>
      </c>
      <c r="O127" s="34">
        <f t="shared" si="16"/>
        <v>0</v>
      </c>
      <c r="P127" s="34">
        <f t="shared" si="16"/>
        <v>0</v>
      </c>
      <c r="Q127" s="43"/>
      <c r="R127" s="43"/>
      <c r="S127" s="43"/>
      <c r="T127" s="43"/>
      <c r="U127" s="48"/>
      <c r="V127" s="41"/>
      <c r="W127" s="41"/>
      <c r="X127" s="50"/>
      <c r="Y127" s="34" t="e">
        <f>P127/AA127</f>
        <v>#DIV/0!</v>
      </c>
      <c r="Z127" s="44" t="e">
        <f t="shared" si="9"/>
        <v>#DIV/0!</v>
      </c>
      <c r="AA127" s="44">
        <f t="shared" si="10"/>
        <v>0</v>
      </c>
      <c r="AB127" s="44">
        <v>0</v>
      </c>
      <c r="AC127" s="44">
        <v>0</v>
      </c>
      <c r="AD127" s="44">
        <v>0</v>
      </c>
      <c r="AE127" s="44"/>
      <c r="AF127" s="44" t="e">
        <f t="shared" si="11"/>
        <v>#DIV/0!</v>
      </c>
      <c r="AG127" s="44"/>
      <c r="AH127" s="44" t="e">
        <f t="shared" si="12"/>
        <v>#DIV/0!</v>
      </c>
      <c r="AI127" s="44" t="e">
        <f t="shared" si="13"/>
        <v>#DIV/0!</v>
      </c>
      <c r="AJ127" s="44" t="e">
        <f t="shared" si="14"/>
        <v>#DIV/0!</v>
      </c>
      <c r="AK127" s="43"/>
      <c r="AL127" s="40"/>
      <c r="AM127" s="40"/>
      <c r="AN127" s="40"/>
      <c r="AO127" s="40"/>
      <c r="AP127" s="40"/>
      <c r="AQ127" s="49"/>
      <c r="AR127" s="41"/>
      <c r="AS127" s="41">
        <v>10</v>
      </c>
      <c r="AT127" s="34">
        <f>(J127*10)/100</f>
        <v>0</v>
      </c>
      <c r="AU127" s="43"/>
      <c r="AV127" s="44">
        <v>0</v>
      </c>
      <c r="AW127" s="46">
        <f t="shared" si="15"/>
        <v>0</v>
      </c>
      <c r="AX127" s="46">
        <f>O127</f>
        <v>0</v>
      </c>
      <c r="AY127" s="43"/>
    </row>
    <row r="128" spans="1:51" ht="15.75" customHeight="1" x14ac:dyDescent="0.25">
      <c r="A128" s="47"/>
      <c r="B128" s="40"/>
      <c r="C128" s="41"/>
      <c r="D128" s="39"/>
      <c r="E128" s="43"/>
      <c r="F128" s="40"/>
      <c r="G128" s="41"/>
      <c r="H128" s="43"/>
      <c r="I128" s="43"/>
      <c r="J128" s="44">
        <v>0</v>
      </c>
      <c r="K128" s="44">
        <v>0</v>
      </c>
      <c r="L128" s="55">
        <v>0</v>
      </c>
      <c r="M128" s="55">
        <v>0</v>
      </c>
      <c r="N128" s="44">
        <v>0</v>
      </c>
      <c r="O128" s="34">
        <f t="shared" si="16"/>
        <v>0</v>
      </c>
      <c r="P128" s="34">
        <f t="shared" si="16"/>
        <v>0</v>
      </c>
      <c r="Q128" s="43"/>
      <c r="R128" s="43"/>
      <c r="S128" s="43"/>
      <c r="T128" s="43"/>
      <c r="U128" s="48"/>
      <c r="V128" s="41"/>
      <c r="W128" s="41"/>
      <c r="X128" s="50"/>
      <c r="Y128" s="34" t="e">
        <f>P128/AA128</f>
        <v>#DIV/0!</v>
      </c>
      <c r="Z128" s="44" t="e">
        <f t="shared" si="9"/>
        <v>#DIV/0!</v>
      </c>
      <c r="AA128" s="44">
        <f t="shared" si="10"/>
        <v>0</v>
      </c>
      <c r="AB128" s="44">
        <v>0</v>
      </c>
      <c r="AC128" s="44">
        <v>0</v>
      </c>
      <c r="AD128" s="44">
        <v>0</v>
      </c>
      <c r="AE128" s="44"/>
      <c r="AF128" s="44" t="e">
        <f t="shared" si="11"/>
        <v>#DIV/0!</v>
      </c>
      <c r="AG128" s="44"/>
      <c r="AH128" s="44" t="e">
        <f t="shared" si="12"/>
        <v>#DIV/0!</v>
      </c>
      <c r="AI128" s="44" t="e">
        <f t="shared" si="13"/>
        <v>#DIV/0!</v>
      </c>
      <c r="AJ128" s="44" t="e">
        <f t="shared" si="14"/>
        <v>#DIV/0!</v>
      </c>
      <c r="AK128" s="43"/>
      <c r="AL128" s="40"/>
      <c r="AM128" s="40"/>
      <c r="AN128" s="40"/>
      <c r="AO128" s="40"/>
      <c r="AP128" s="40"/>
      <c r="AQ128" s="49"/>
      <c r="AR128" s="41"/>
      <c r="AS128" s="41">
        <v>10</v>
      </c>
      <c r="AT128" s="34">
        <f>(J128*10)/100</f>
        <v>0</v>
      </c>
      <c r="AU128" s="43"/>
      <c r="AV128" s="44">
        <v>0</v>
      </c>
      <c r="AW128" s="46">
        <f t="shared" si="15"/>
        <v>0</v>
      </c>
      <c r="AX128" s="46">
        <f>O128</f>
        <v>0</v>
      </c>
      <c r="AY128" s="43"/>
    </row>
    <row r="129" spans="1:51" ht="15.75" customHeight="1" x14ac:dyDescent="0.25">
      <c r="A129" s="47"/>
      <c r="B129" s="40"/>
      <c r="C129" s="41"/>
      <c r="D129" s="39"/>
      <c r="E129" s="43"/>
      <c r="F129" s="40"/>
      <c r="G129" s="41"/>
      <c r="H129" s="43"/>
      <c r="I129" s="43"/>
      <c r="J129" s="44">
        <v>0</v>
      </c>
      <c r="K129" s="44">
        <v>0</v>
      </c>
      <c r="L129" s="55">
        <v>0</v>
      </c>
      <c r="M129" s="55">
        <v>0</v>
      </c>
      <c r="N129" s="44">
        <v>0</v>
      </c>
      <c r="O129" s="34">
        <f t="shared" si="16"/>
        <v>0</v>
      </c>
      <c r="P129" s="34">
        <f t="shared" si="16"/>
        <v>0</v>
      </c>
      <c r="Q129" s="43"/>
      <c r="R129" s="43"/>
      <c r="S129" s="43"/>
      <c r="T129" s="43"/>
      <c r="U129" s="48"/>
      <c r="V129" s="41"/>
      <c r="W129" s="41"/>
      <c r="X129" s="50"/>
      <c r="Y129" s="34" t="e">
        <f>P129/AA129</f>
        <v>#DIV/0!</v>
      </c>
      <c r="Z129" s="44" t="e">
        <f t="shared" si="9"/>
        <v>#DIV/0!</v>
      </c>
      <c r="AA129" s="44">
        <f t="shared" si="10"/>
        <v>0</v>
      </c>
      <c r="AB129" s="44">
        <v>0</v>
      </c>
      <c r="AC129" s="44">
        <v>0</v>
      </c>
      <c r="AD129" s="44">
        <v>0</v>
      </c>
      <c r="AE129" s="44"/>
      <c r="AF129" s="44" t="e">
        <f t="shared" si="11"/>
        <v>#DIV/0!</v>
      </c>
      <c r="AG129" s="44"/>
      <c r="AH129" s="44" t="e">
        <f t="shared" si="12"/>
        <v>#DIV/0!</v>
      </c>
      <c r="AI129" s="44" t="e">
        <f t="shared" si="13"/>
        <v>#DIV/0!</v>
      </c>
      <c r="AJ129" s="44" t="e">
        <f t="shared" si="14"/>
        <v>#DIV/0!</v>
      </c>
      <c r="AK129" s="43"/>
      <c r="AL129" s="40"/>
      <c r="AM129" s="40"/>
      <c r="AN129" s="40"/>
      <c r="AO129" s="40"/>
      <c r="AP129" s="40"/>
      <c r="AQ129" s="49"/>
      <c r="AR129" s="41"/>
      <c r="AS129" s="41">
        <v>10</v>
      </c>
      <c r="AT129" s="34">
        <f>(J129*10)/100</f>
        <v>0</v>
      </c>
      <c r="AU129" s="43"/>
      <c r="AV129" s="44">
        <v>0</v>
      </c>
      <c r="AW129" s="46">
        <f t="shared" si="15"/>
        <v>0</v>
      </c>
      <c r="AX129" s="46">
        <f>O129</f>
        <v>0</v>
      </c>
      <c r="AY129" s="43"/>
    </row>
    <row r="130" spans="1:51" ht="15.75" customHeight="1" x14ac:dyDescent="0.25">
      <c r="A130" s="47"/>
      <c r="B130" s="40"/>
      <c r="C130" s="41"/>
      <c r="D130" s="39"/>
      <c r="E130" s="43"/>
      <c r="F130" s="40"/>
      <c r="G130" s="41"/>
      <c r="H130" s="43"/>
      <c r="I130" s="43"/>
      <c r="J130" s="44">
        <v>0</v>
      </c>
      <c r="K130" s="44">
        <v>0</v>
      </c>
      <c r="L130" s="55">
        <v>0</v>
      </c>
      <c r="M130" s="55">
        <v>0</v>
      </c>
      <c r="N130" s="44">
        <v>0</v>
      </c>
      <c r="O130" s="34">
        <f t="shared" si="16"/>
        <v>0</v>
      </c>
      <c r="P130" s="34">
        <f t="shared" si="16"/>
        <v>0</v>
      </c>
      <c r="Q130" s="43"/>
      <c r="R130" s="43"/>
      <c r="S130" s="43"/>
      <c r="T130" s="43"/>
      <c r="U130" s="48"/>
      <c r="V130" s="41"/>
      <c r="W130" s="41"/>
      <c r="X130" s="50"/>
      <c r="Y130" s="34" t="e">
        <f>P130/AA130</f>
        <v>#DIV/0!</v>
      </c>
      <c r="Z130" s="44" t="e">
        <f t="shared" si="9"/>
        <v>#DIV/0!</v>
      </c>
      <c r="AA130" s="44">
        <f t="shared" si="10"/>
        <v>0</v>
      </c>
      <c r="AB130" s="44">
        <v>0</v>
      </c>
      <c r="AC130" s="44">
        <v>0</v>
      </c>
      <c r="AD130" s="44">
        <v>0</v>
      </c>
      <c r="AE130" s="44"/>
      <c r="AF130" s="44" t="e">
        <f t="shared" si="11"/>
        <v>#DIV/0!</v>
      </c>
      <c r="AG130" s="44"/>
      <c r="AH130" s="44" t="e">
        <f t="shared" si="12"/>
        <v>#DIV/0!</v>
      </c>
      <c r="AI130" s="44" t="e">
        <f t="shared" si="13"/>
        <v>#DIV/0!</v>
      </c>
      <c r="AJ130" s="44" t="e">
        <f t="shared" si="14"/>
        <v>#DIV/0!</v>
      </c>
      <c r="AK130" s="43"/>
      <c r="AL130" s="40"/>
      <c r="AM130" s="40"/>
      <c r="AN130" s="40"/>
      <c r="AO130" s="40"/>
      <c r="AP130" s="40"/>
      <c r="AQ130" s="49"/>
      <c r="AR130" s="41"/>
      <c r="AS130" s="41">
        <v>10</v>
      </c>
      <c r="AT130" s="34">
        <f>(J130*10)/100</f>
        <v>0</v>
      </c>
      <c r="AU130" s="43"/>
      <c r="AV130" s="44">
        <v>0</v>
      </c>
      <c r="AW130" s="46">
        <f t="shared" si="15"/>
        <v>0</v>
      </c>
      <c r="AX130" s="46">
        <f>O130</f>
        <v>0</v>
      </c>
      <c r="AY130" s="43"/>
    </row>
    <row r="131" spans="1:51" ht="15.75" customHeight="1" x14ac:dyDescent="0.25">
      <c r="A131" s="47"/>
      <c r="B131" s="40"/>
      <c r="C131" s="41"/>
      <c r="D131" s="39"/>
      <c r="E131" s="43"/>
      <c r="F131" s="40"/>
      <c r="G131" s="41"/>
      <c r="H131" s="43"/>
      <c r="I131" s="43"/>
      <c r="J131" s="44">
        <v>0</v>
      </c>
      <c r="K131" s="44">
        <v>0</v>
      </c>
      <c r="L131" s="55">
        <v>0</v>
      </c>
      <c r="M131" s="55">
        <v>0</v>
      </c>
      <c r="N131" s="44">
        <v>0</v>
      </c>
      <c r="O131" s="34">
        <f t="shared" si="16"/>
        <v>0</v>
      </c>
      <c r="P131" s="34">
        <f t="shared" si="16"/>
        <v>0</v>
      </c>
      <c r="Q131" s="43"/>
      <c r="R131" s="43"/>
      <c r="S131" s="43"/>
      <c r="T131" s="43"/>
      <c r="U131" s="48"/>
      <c r="V131" s="41"/>
      <c r="W131" s="41"/>
      <c r="X131" s="50"/>
      <c r="Y131" s="34" t="e">
        <f>P131/AA131</f>
        <v>#DIV/0!</v>
      </c>
      <c r="Z131" s="44" t="e">
        <f t="shared" ref="Z131:Z194" si="17">Y131*X131</f>
        <v>#DIV/0!</v>
      </c>
      <c r="AA131" s="44">
        <f t="shared" ref="AA131:AA194" si="18">AB131+AC131+AD131</f>
        <v>0</v>
      </c>
      <c r="AB131" s="44">
        <v>0</v>
      </c>
      <c r="AC131" s="44">
        <v>0</v>
      </c>
      <c r="AD131" s="44">
        <v>0</v>
      </c>
      <c r="AE131" s="44"/>
      <c r="AF131" s="44" t="e">
        <f t="shared" ref="AF131:AF194" si="19">Y131*AE131</f>
        <v>#DIV/0!</v>
      </c>
      <c r="AG131" s="44"/>
      <c r="AH131" s="44" t="e">
        <f t="shared" ref="AH131:AH194" si="20">Y131*AG131</f>
        <v>#DIV/0!</v>
      </c>
      <c r="AI131" s="44" t="e">
        <f t="shared" ref="AI131:AI194" si="21">AA131/X131</f>
        <v>#DIV/0!</v>
      </c>
      <c r="AJ131" s="44" t="e">
        <f t="shared" ref="AJ131:AJ194" si="22">_xlfn.CEILING.MATH(AI131)</f>
        <v>#DIV/0!</v>
      </c>
      <c r="AK131" s="43"/>
      <c r="AL131" s="40"/>
      <c r="AM131" s="40"/>
      <c r="AN131" s="40"/>
      <c r="AO131" s="40"/>
      <c r="AP131" s="40"/>
      <c r="AQ131" s="49"/>
      <c r="AR131" s="41"/>
      <c r="AS131" s="41">
        <v>10</v>
      </c>
      <c r="AT131" s="34">
        <f>(J131*10)/100</f>
        <v>0</v>
      </c>
      <c r="AU131" s="43"/>
      <c r="AV131" s="44">
        <v>0</v>
      </c>
      <c r="AW131" s="46">
        <f t="shared" ref="AW131:AW194" si="23">AX131-AV131</f>
        <v>0</v>
      </c>
      <c r="AX131" s="46">
        <f>O131</f>
        <v>0</v>
      </c>
      <c r="AY131" s="43"/>
    </row>
    <row r="132" spans="1:51" ht="15.75" customHeight="1" x14ac:dyDescent="0.25">
      <c r="A132" s="47"/>
      <c r="B132" s="40"/>
      <c r="C132" s="41"/>
      <c r="D132" s="39"/>
      <c r="E132" s="43"/>
      <c r="F132" s="40"/>
      <c r="G132" s="41"/>
      <c r="H132" s="43"/>
      <c r="I132" s="43"/>
      <c r="J132" s="44">
        <v>0</v>
      </c>
      <c r="K132" s="44">
        <v>0</v>
      </c>
      <c r="L132" s="55">
        <v>0</v>
      </c>
      <c r="M132" s="55">
        <v>0</v>
      </c>
      <c r="N132" s="44">
        <v>0</v>
      </c>
      <c r="O132" s="34">
        <f t="shared" si="16"/>
        <v>0</v>
      </c>
      <c r="P132" s="34">
        <f t="shared" si="16"/>
        <v>0</v>
      </c>
      <c r="Q132" s="43"/>
      <c r="R132" s="43"/>
      <c r="S132" s="43"/>
      <c r="T132" s="43"/>
      <c r="U132" s="48"/>
      <c r="V132" s="41"/>
      <c r="W132" s="41"/>
      <c r="X132" s="50"/>
      <c r="Y132" s="34" t="e">
        <f>P132/AA132</f>
        <v>#DIV/0!</v>
      </c>
      <c r="Z132" s="44" t="e">
        <f t="shared" si="17"/>
        <v>#DIV/0!</v>
      </c>
      <c r="AA132" s="44">
        <f t="shared" si="18"/>
        <v>0</v>
      </c>
      <c r="AB132" s="44">
        <v>0</v>
      </c>
      <c r="AC132" s="44">
        <v>0</v>
      </c>
      <c r="AD132" s="44">
        <v>0</v>
      </c>
      <c r="AE132" s="44"/>
      <c r="AF132" s="44" t="e">
        <f t="shared" si="19"/>
        <v>#DIV/0!</v>
      </c>
      <c r="AG132" s="44"/>
      <c r="AH132" s="44" t="e">
        <f t="shared" si="20"/>
        <v>#DIV/0!</v>
      </c>
      <c r="AI132" s="44" t="e">
        <f t="shared" si="21"/>
        <v>#DIV/0!</v>
      </c>
      <c r="AJ132" s="44" t="e">
        <f t="shared" si="22"/>
        <v>#DIV/0!</v>
      </c>
      <c r="AK132" s="43"/>
      <c r="AL132" s="40"/>
      <c r="AM132" s="40"/>
      <c r="AN132" s="40"/>
      <c r="AO132" s="40"/>
      <c r="AP132" s="40"/>
      <c r="AQ132" s="49"/>
      <c r="AR132" s="41"/>
      <c r="AS132" s="41">
        <v>10</v>
      </c>
      <c r="AT132" s="34">
        <f>(J132*10)/100</f>
        <v>0</v>
      </c>
      <c r="AU132" s="43"/>
      <c r="AV132" s="44">
        <v>0</v>
      </c>
      <c r="AW132" s="46">
        <f t="shared" si="23"/>
        <v>0</v>
      </c>
      <c r="AX132" s="46">
        <f>O132</f>
        <v>0</v>
      </c>
      <c r="AY132" s="43"/>
    </row>
    <row r="133" spans="1:51" ht="15.75" customHeight="1" x14ac:dyDescent="0.25">
      <c r="A133" s="47"/>
      <c r="B133" s="40"/>
      <c r="C133" s="41"/>
      <c r="D133" s="39"/>
      <c r="E133" s="43"/>
      <c r="F133" s="40"/>
      <c r="G133" s="41"/>
      <c r="H133" s="43"/>
      <c r="I133" s="43"/>
      <c r="J133" s="44">
        <v>0</v>
      </c>
      <c r="K133" s="44">
        <v>0</v>
      </c>
      <c r="L133" s="55">
        <v>0</v>
      </c>
      <c r="M133" s="55">
        <v>0</v>
      </c>
      <c r="N133" s="44">
        <v>0</v>
      </c>
      <c r="O133" s="34">
        <f t="shared" si="16"/>
        <v>0</v>
      </c>
      <c r="P133" s="34">
        <f t="shared" si="16"/>
        <v>0</v>
      </c>
      <c r="Q133" s="43"/>
      <c r="R133" s="43"/>
      <c r="S133" s="43"/>
      <c r="T133" s="43"/>
      <c r="U133" s="48"/>
      <c r="V133" s="41"/>
      <c r="W133" s="41"/>
      <c r="X133" s="50"/>
      <c r="Y133" s="34" t="e">
        <f>P133/AA133</f>
        <v>#DIV/0!</v>
      </c>
      <c r="Z133" s="44" t="e">
        <f t="shared" si="17"/>
        <v>#DIV/0!</v>
      </c>
      <c r="AA133" s="44">
        <f t="shared" si="18"/>
        <v>0</v>
      </c>
      <c r="AB133" s="44">
        <v>0</v>
      </c>
      <c r="AC133" s="44">
        <v>0</v>
      </c>
      <c r="AD133" s="44">
        <v>0</v>
      </c>
      <c r="AE133" s="44"/>
      <c r="AF133" s="44" t="e">
        <f t="shared" si="19"/>
        <v>#DIV/0!</v>
      </c>
      <c r="AG133" s="44"/>
      <c r="AH133" s="44" t="e">
        <f t="shared" si="20"/>
        <v>#DIV/0!</v>
      </c>
      <c r="AI133" s="44" t="e">
        <f t="shared" si="21"/>
        <v>#DIV/0!</v>
      </c>
      <c r="AJ133" s="44" t="e">
        <f t="shared" si="22"/>
        <v>#DIV/0!</v>
      </c>
      <c r="AK133" s="43"/>
      <c r="AL133" s="40"/>
      <c r="AM133" s="40"/>
      <c r="AN133" s="40"/>
      <c r="AO133" s="40"/>
      <c r="AP133" s="40"/>
      <c r="AQ133" s="49"/>
      <c r="AR133" s="41"/>
      <c r="AS133" s="41">
        <v>10</v>
      </c>
      <c r="AT133" s="34">
        <f>(J133*10)/100</f>
        <v>0</v>
      </c>
      <c r="AU133" s="43"/>
      <c r="AV133" s="44">
        <v>0</v>
      </c>
      <c r="AW133" s="46">
        <f t="shared" si="23"/>
        <v>0</v>
      </c>
      <c r="AX133" s="46">
        <f>O133</f>
        <v>0</v>
      </c>
      <c r="AY133" s="43"/>
    </row>
    <row r="134" spans="1:51" ht="15.75" customHeight="1" x14ac:dyDescent="0.25">
      <c r="A134" s="47"/>
      <c r="B134" s="40"/>
      <c r="C134" s="41"/>
      <c r="D134" s="39"/>
      <c r="E134" s="43"/>
      <c r="F134" s="40"/>
      <c r="G134" s="41"/>
      <c r="H134" s="43"/>
      <c r="I134" s="43"/>
      <c r="J134" s="44">
        <v>0</v>
      </c>
      <c r="K134" s="44">
        <v>0</v>
      </c>
      <c r="L134" s="55">
        <v>0</v>
      </c>
      <c r="M134" s="55">
        <v>0</v>
      </c>
      <c r="N134" s="44">
        <v>0</v>
      </c>
      <c r="O134" s="34">
        <f t="shared" si="16"/>
        <v>0</v>
      </c>
      <c r="P134" s="34">
        <f t="shared" si="16"/>
        <v>0</v>
      </c>
      <c r="Q134" s="43"/>
      <c r="R134" s="43"/>
      <c r="S134" s="43"/>
      <c r="T134" s="43"/>
      <c r="U134" s="48"/>
      <c r="V134" s="41"/>
      <c r="W134" s="41"/>
      <c r="X134" s="50"/>
      <c r="Y134" s="34" t="e">
        <f>P134/AA134</f>
        <v>#DIV/0!</v>
      </c>
      <c r="Z134" s="44" t="e">
        <f t="shared" si="17"/>
        <v>#DIV/0!</v>
      </c>
      <c r="AA134" s="44">
        <f t="shared" si="18"/>
        <v>0</v>
      </c>
      <c r="AB134" s="44">
        <v>0</v>
      </c>
      <c r="AC134" s="44">
        <v>0</v>
      </c>
      <c r="AD134" s="44">
        <v>0</v>
      </c>
      <c r="AE134" s="44"/>
      <c r="AF134" s="44" t="e">
        <f t="shared" si="19"/>
        <v>#DIV/0!</v>
      </c>
      <c r="AG134" s="44"/>
      <c r="AH134" s="44" t="e">
        <f t="shared" si="20"/>
        <v>#DIV/0!</v>
      </c>
      <c r="AI134" s="44" t="e">
        <f t="shared" si="21"/>
        <v>#DIV/0!</v>
      </c>
      <c r="AJ134" s="44" t="e">
        <f t="shared" si="22"/>
        <v>#DIV/0!</v>
      </c>
      <c r="AK134" s="43"/>
      <c r="AL134" s="40"/>
      <c r="AM134" s="40"/>
      <c r="AN134" s="40"/>
      <c r="AO134" s="40"/>
      <c r="AP134" s="40"/>
      <c r="AQ134" s="49"/>
      <c r="AR134" s="41"/>
      <c r="AS134" s="41">
        <v>10</v>
      </c>
      <c r="AT134" s="34">
        <f>(J134*10)/100</f>
        <v>0</v>
      </c>
      <c r="AU134" s="43"/>
      <c r="AV134" s="44">
        <v>0</v>
      </c>
      <c r="AW134" s="46">
        <f t="shared" si="23"/>
        <v>0</v>
      </c>
      <c r="AX134" s="46">
        <f>O134</f>
        <v>0</v>
      </c>
      <c r="AY134" s="43"/>
    </row>
    <row r="135" spans="1:51" ht="15.75" customHeight="1" x14ac:dyDescent="0.25">
      <c r="A135" s="47"/>
      <c r="B135" s="40"/>
      <c r="C135" s="41"/>
      <c r="D135" s="39"/>
      <c r="E135" s="43"/>
      <c r="F135" s="40"/>
      <c r="G135" s="41"/>
      <c r="H135" s="43"/>
      <c r="I135" s="43"/>
      <c r="J135" s="44">
        <v>0</v>
      </c>
      <c r="K135" s="44">
        <v>0</v>
      </c>
      <c r="L135" s="55">
        <v>0</v>
      </c>
      <c r="M135" s="55">
        <v>0</v>
      </c>
      <c r="N135" s="44">
        <v>0</v>
      </c>
      <c r="O135" s="34">
        <f t="shared" si="16"/>
        <v>0</v>
      </c>
      <c r="P135" s="34">
        <f t="shared" si="16"/>
        <v>0</v>
      </c>
      <c r="Q135" s="43"/>
      <c r="R135" s="43"/>
      <c r="S135" s="43"/>
      <c r="T135" s="43"/>
      <c r="U135" s="48"/>
      <c r="V135" s="41"/>
      <c r="W135" s="41"/>
      <c r="X135" s="50"/>
      <c r="Y135" s="34" t="e">
        <f>P135/AA135</f>
        <v>#DIV/0!</v>
      </c>
      <c r="Z135" s="44" t="e">
        <f t="shared" si="17"/>
        <v>#DIV/0!</v>
      </c>
      <c r="AA135" s="44">
        <f t="shared" si="18"/>
        <v>0</v>
      </c>
      <c r="AB135" s="44">
        <v>0</v>
      </c>
      <c r="AC135" s="44">
        <v>0</v>
      </c>
      <c r="AD135" s="44">
        <v>0</v>
      </c>
      <c r="AE135" s="44"/>
      <c r="AF135" s="44" t="e">
        <f t="shared" si="19"/>
        <v>#DIV/0!</v>
      </c>
      <c r="AG135" s="44"/>
      <c r="AH135" s="44" t="e">
        <f t="shared" si="20"/>
        <v>#DIV/0!</v>
      </c>
      <c r="AI135" s="44" t="e">
        <f t="shared" si="21"/>
        <v>#DIV/0!</v>
      </c>
      <c r="AJ135" s="44" t="e">
        <f t="shared" si="22"/>
        <v>#DIV/0!</v>
      </c>
      <c r="AK135" s="43"/>
      <c r="AL135" s="40"/>
      <c r="AM135" s="40"/>
      <c r="AN135" s="40"/>
      <c r="AO135" s="40"/>
      <c r="AP135" s="40"/>
      <c r="AQ135" s="49"/>
      <c r="AR135" s="41"/>
      <c r="AS135" s="41">
        <v>10</v>
      </c>
      <c r="AT135" s="34">
        <f>(J135*10)/100</f>
        <v>0</v>
      </c>
      <c r="AU135" s="43"/>
      <c r="AV135" s="44">
        <v>0</v>
      </c>
      <c r="AW135" s="46">
        <f t="shared" si="23"/>
        <v>0</v>
      </c>
      <c r="AX135" s="46">
        <f>O135</f>
        <v>0</v>
      </c>
      <c r="AY135" s="43"/>
    </row>
    <row r="136" spans="1:51" ht="15.75" customHeight="1" x14ac:dyDescent="0.25">
      <c r="A136" s="47"/>
      <c r="B136" s="40"/>
      <c r="C136" s="41"/>
      <c r="D136" s="39"/>
      <c r="E136" s="43"/>
      <c r="F136" s="40"/>
      <c r="G136" s="41"/>
      <c r="H136" s="43"/>
      <c r="I136" s="43"/>
      <c r="J136" s="44">
        <v>0</v>
      </c>
      <c r="K136" s="44">
        <v>0</v>
      </c>
      <c r="L136" s="55">
        <v>0</v>
      </c>
      <c r="M136" s="55">
        <v>0</v>
      </c>
      <c r="N136" s="44">
        <v>0</v>
      </c>
      <c r="O136" s="34">
        <f t="shared" si="16"/>
        <v>0</v>
      </c>
      <c r="P136" s="34">
        <f t="shared" si="16"/>
        <v>0</v>
      </c>
      <c r="Q136" s="43"/>
      <c r="R136" s="43"/>
      <c r="S136" s="43"/>
      <c r="T136" s="43"/>
      <c r="U136" s="48"/>
      <c r="V136" s="41"/>
      <c r="W136" s="41"/>
      <c r="X136" s="50"/>
      <c r="Y136" s="34" t="e">
        <f>P136/AA136</f>
        <v>#DIV/0!</v>
      </c>
      <c r="Z136" s="44" t="e">
        <f t="shared" si="17"/>
        <v>#DIV/0!</v>
      </c>
      <c r="AA136" s="44">
        <f t="shared" si="18"/>
        <v>0</v>
      </c>
      <c r="AB136" s="44">
        <v>0</v>
      </c>
      <c r="AC136" s="44">
        <v>0</v>
      </c>
      <c r="AD136" s="44">
        <v>0</v>
      </c>
      <c r="AE136" s="44"/>
      <c r="AF136" s="44" t="e">
        <f t="shared" si="19"/>
        <v>#DIV/0!</v>
      </c>
      <c r="AG136" s="44"/>
      <c r="AH136" s="44" t="e">
        <f t="shared" si="20"/>
        <v>#DIV/0!</v>
      </c>
      <c r="AI136" s="44" t="e">
        <f t="shared" si="21"/>
        <v>#DIV/0!</v>
      </c>
      <c r="AJ136" s="44" t="e">
        <f t="shared" si="22"/>
        <v>#DIV/0!</v>
      </c>
      <c r="AK136" s="43"/>
      <c r="AL136" s="40"/>
      <c r="AM136" s="40"/>
      <c r="AN136" s="40"/>
      <c r="AO136" s="40"/>
      <c r="AP136" s="40"/>
      <c r="AQ136" s="49"/>
      <c r="AR136" s="41"/>
      <c r="AS136" s="41">
        <v>10</v>
      </c>
      <c r="AT136" s="34">
        <f>(J136*10)/100</f>
        <v>0</v>
      </c>
      <c r="AU136" s="43"/>
      <c r="AV136" s="44">
        <v>0</v>
      </c>
      <c r="AW136" s="46">
        <f t="shared" si="23"/>
        <v>0</v>
      </c>
      <c r="AX136" s="46">
        <f>O136</f>
        <v>0</v>
      </c>
      <c r="AY136" s="43"/>
    </row>
    <row r="137" spans="1:51" ht="15.75" customHeight="1" x14ac:dyDescent="0.25">
      <c r="A137" s="47"/>
      <c r="B137" s="40"/>
      <c r="C137" s="41"/>
      <c r="D137" s="39"/>
      <c r="E137" s="43"/>
      <c r="F137" s="40"/>
      <c r="G137" s="41"/>
      <c r="H137" s="43"/>
      <c r="I137" s="43"/>
      <c r="J137" s="44">
        <v>0</v>
      </c>
      <c r="K137" s="44">
        <v>0</v>
      </c>
      <c r="L137" s="55">
        <v>0</v>
      </c>
      <c r="M137" s="55">
        <v>0</v>
      </c>
      <c r="N137" s="44">
        <v>0</v>
      </c>
      <c r="O137" s="34">
        <f t="shared" si="16"/>
        <v>0</v>
      </c>
      <c r="P137" s="34">
        <f t="shared" si="16"/>
        <v>0</v>
      </c>
      <c r="Q137" s="43"/>
      <c r="R137" s="43"/>
      <c r="S137" s="43"/>
      <c r="T137" s="43"/>
      <c r="U137" s="48"/>
      <c r="V137" s="41"/>
      <c r="W137" s="41"/>
      <c r="X137" s="50"/>
      <c r="Y137" s="34" t="e">
        <f>P137/AA137</f>
        <v>#DIV/0!</v>
      </c>
      <c r="Z137" s="44" t="e">
        <f t="shared" si="17"/>
        <v>#DIV/0!</v>
      </c>
      <c r="AA137" s="44">
        <f t="shared" si="18"/>
        <v>0</v>
      </c>
      <c r="AB137" s="44">
        <v>0</v>
      </c>
      <c r="AC137" s="44">
        <v>0</v>
      </c>
      <c r="AD137" s="44">
        <v>0</v>
      </c>
      <c r="AE137" s="44"/>
      <c r="AF137" s="44" t="e">
        <f t="shared" si="19"/>
        <v>#DIV/0!</v>
      </c>
      <c r="AG137" s="44"/>
      <c r="AH137" s="44" t="e">
        <f t="shared" si="20"/>
        <v>#DIV/0!</v>
      </c>
      <c r="AI137" s="44" t="e">
        <f t="shared" si="21"/>
        <v>#DIV/0!</v>
      </c>
      <c r="AJ137" s="44" t="e">
        <f t="shared" si="22"/>
        <v>#DIV/0!</v>
      </c>
      <c r="AK137" s="43"/>
      <c r="AL137" s="40"/>
      <c r="AM137" s="40"/>
      <c r="AN137" s="40"/>
      <c r="AO137" s="40"/>
      <c r="AP137" s="40"/>
      <c r="AQ137" s="49"/>
      <c r="AR137" s="41"/>
      <c r="AS137" s="41">
        <v>10</v>
      </c>
      <c r="AT137" s="34">
        <f>(J137*10)/100</f>
        <v>0</v>
      </c>
      <c r="AU137" s="43"/>
      <c r="AV137" s="44">
        <v>0</v>
      </c>
      <c r="AW137" s="46">
        <f t="shared" si="23"/>
        <v>0</v>
      </c>
      <c r="AX137" s="46">
        <f>O137</f>
        <v>0</v>
      </c>
      <c r="AY137" s="43"/>
    </row>
    <row r="138" spans="1:51" ht="15.75" customHeight="1" x14ac:dyDescent="0.25">
      <c r="A138" s="47"/>
      <c r="B138" s="40"/>
      <c r="C138" s="41"/>
      <c r="D138" s="39"/>
      <c r="E138" s="43"/>
      <c r="F138" s="40"/>
      <c r="G138" s="41"/>
      <c r="H138" s="43"/>
      <c r="I138" s="43"/>
      <c r="J138" s="44">
        <v>0</v>
      </c>
      <c r="K138" s="44">
        <v>0</v>
      </c>
      <c r="L138" s="55">
        <v>0</v>
      </c>
      <c r="M138" s="55">
        <v>0</v>
      </c>
      <c r="N138" s="44">
        <v>0</v>
      </c>
      <c r="O138" s="34">
        <f t="shared" si="16"/>
        <v>0</v>
      </c>
      <c r="P138" s="34">
        <f t="shared" si="16"/>
        <v>0</v>
      </c>
      <c r="Q138" s="43"/>
      <c r="R138" s="43"/>
      <c r="S138" s="43"/>
      <c r="T138" s="43"/>
      <c r="U138" s="48"/>
      <c r="V138" s="41"/>
      <c r="W138" s="41"/>
      <c r="X138" s="50"/>
      <c r="Y138" s="34" t="e">
        <f>P138/AA138</f>
        <v>#DIV/0!</v>
      </c>
      <c r="Z138" s="44" t="e">
        <f t="shared" si="17"/>
        <v>#DIV/0!</v>
      </c>
      <c r="AA138" s="44">
        <f t="shared" si="18"/>
        <v>0</v>
      </c>
      <c r="AB138" s="44">
        <v>0</v>
      </c>
      <c r="AC138" s="44">
        <v>0</v>
      </c>
      <c r="AD138" s="44">
        <v>0</v>
      </c>
      <c r="AE138" s="44"/>
      <c r="AF138" s="44" t="e">
        <f t="shared" si="19"/>
        <v>#DIV/0!</v>
      </c>
      <c r="AG138" s="44"/>
      <c r="AH138" s="44" t="e">
        <f t="shared" si="20"/>
        <v>#DIV/0!</v>
      </c>
      <c r="AI138" s="44" t="e">
        <f t="shared" si="21"/>
        <v>#DIV/0!</v>
      </c>
      <c r="AJ138" s="44" t="e">
        <f t="shared" si="22"/>
        <v>#DIV/0!</v>
      </c>
      <c r="AK138" s="43"/>
      <c r="AL138" s="40"/>
      <c r="AM138" s="40"/>
      <c r="AN138" s="40"/>
      <c r="AO138" s="40"/>
      <c r="AP138" s="40"/>
      <c r="AQ138" s="49"/>
      <c r="AR138" s="41"/>
      <c r="AS138" s="41">
        <v>10</v>
      </c>
      <c r="AT138" s="34">
        <f>(J138*10)/100</f>
        <v>0</v>
      </c>
      <c r="AU138" s="43"/>
      <c r="AV138" s="44">
        <v>0</v>
      </c>
      <c r="AW138" s="46">
        <f t="shared" si="23"/>
        <v>0</v>
      </c>
      <c r="AX138" s="46">
        <f>O138</f>
        <v>0</v>
      </c>
      <c r="AY138" s="43"/>
    </row>
    <row r="139" spans="1:51" ht="15.75" customHeight="1" x14ac:dyDescent="0.25">
      <c r="A139" s="47"/>
      <c r="B139" s="40"/>
      <c r="C139" s="41"/>
      <c r="D139" s="39"/>
      <c r="E139" s="43"/>
      <c r="F139" s="40"/>
      <c r="G139" s="41"/>
      <c r="H139" s="43"/>
      <c r="I139" s="43"/>
      <c r="J139" s="44">
        <v>0</v>
      </c>
      <c r="K139" s="44">
        <v>0</v>
      </c>
      <c r="L139" s="55">
        <v>0</v>
      </c>
      <c r="M139" s="55">
        <v>0</v>
      </c>
      <c r="N139" s="44">
        <v>0</v>
      </c>
      <c r="O139" s="34">
        <f t="shared" si="16"/>
        <v>0</v>
      </c>
      <c r="P139" s="34">
        <f t="shared" si="16"/>
        <v>0</v>
      </c>
      <c r="Q139" s="43"/>
      <c r="R139" s="43"/>
      <c r="S139" s="43"/>
      <c r="T139" s="43"/>
      <c r="U139" s="48"/>
      <c r="V139" s="41"/>
      <c r="W139" s="41"/>
      <c r="X139" s="50"/>
      <c r="Y139" s="34" t="e">
        <f>P139/AA139</f>
        <v>#DIV/0!</v>
      </c>
      <c r="Z139" s="44" t="e">
        <f t="shared" si="17"/>
        <v>#DIV/0!</v>
      </c>
      <c r="AA139" s="44">
        <f t="shared" si="18"/>
        <v>0</v>
      </c>
      <c r="AB139" s="44">
        <v>0</v>
      </c>
      <c r="AC139" s="44">
        <v>0</v>
      </c>
      <c r="AD139" s="44">
        <v>0</v>
      </c>
      <c r="AE139" s="44"/>
      <c r="AF139" s="44" t="e">
        <f t="shared" si="19"/>
        <v>#DIV/0!</v>
      </c>
      <c r="AG139" s="44"/>
      <c r="AH139" s="44" t="e">
        <f t="shared" si="20"/>
        <v>#DIV/0!</v>
      </c>
      <c r="AI139" s="44" t="e">
        <f t="shared" si="21"/>
        <v>#DIV/0!</v>
      </c>
      <c r="AJ139" s="44" t="e">
        <f t="shared" si="22"/>
        <v>#DIV/0!</v>
      </c>
      <c r="AK139" s="43"/>
      <c r="AL139" s="40"/>
      <c r="AM139" s="40"/>
      <c r="AN139" s="40"/>
      <c r="AO139" s="40"/>
      <c r="AP139" s="40"/>
      <c r="AQ139" s="49"/>
      <c r="AR139" s="41"/>
      <c r="AS139" s="41">
        <v>10</v>
      </c>
      <c r="AT139" s="34">
        <f>(J139*10)/100</f>
        <v>0</v>
      </c>
      <c r="AU139" s="43"/>
      <c r="AV139" s="44">
        <v>0</v>
      </c>
      <c r="AW139" s="46">
        <f t="shared" si="23"/>
        <v>0</v>
      </c>
      <c r="AX139" s="46">
        <f>O139</f>
        <v>0</v>
      </c>
      <c r="AY139" s="43"/>
    </row>
    <row r="140" spans="1:51" ht="15.75" customHeight="1" x14ac:dyDescent="0.25">
      <c r="A140" s="47"/>
      <c r="B140" s="40"/>
      <c r="C140" s="41"/>
      <c r="D140" s="39"/>
      <c r="E140" s="43"/>
      <c r="F140" s="40"/>
      <c r="G140" s="41"/>
      <c r="H140" s="43"/>
      <c r="I140" s="43"/>
      <c r="J140" s="44">
        <v>0</v>
      </c>
      <c r="K140" s="44">
        <v>0</v>
      </c>
      <c r="L140" s="55">
        <v>0</v>
      </c>
      <c r="M140" s="55">
        <v>0</v>
      </c>
      <c r="N140" s="44">
        <v>0</v>
      </c>
      <c r="O140" s="34">
        <f t="shared" si="16"/>
        <v>0</v>
      </c>
      <c r="P140" s="34">
        <f t="shared" si="16"/>
        <v>0</v>
      </c>
      <c r="Q140" s="43"/>
      <c r="R140" s="43"/>
      <c r="S140" s="43"/>
      <c r="T140" s="43"/>
      <c r="U140" s="48"/>
      <c r="V140" s="41"/>
      <c r="W140" s="41"/>
      <c r="X140" s="50"/>
      <c r="Y140" s="34" t="e">
        <f>P140/AA140</f>
        <v>#DIV/0!</v>
      </c>
      <c r="Z140" s="44" t="e">
        <f t="shared" si="17"/>
        <v>#DIV/0!</v>
      </c>
      <c r="AA140" s="44">
        <f t="shared" si="18"/>
        <v>0</v>
      </c>
      <c r="AB140" s="44">
        <v>0</v>
      </c>
      <c r="AC140" s="44">
        <v>0</v>
      </c>
      <c r="AD140" s="44">
        <v>0</v>
      </c>
      <c r="AE140" s="44"/>
      <c r="AF140" s="44" t="e">
        <f t="shared" si="19"/>
        <v>#DIV/0!</v>
      </c>
      <c r="AG140" s="44"/>
      <c r="AH140" s="44" t="e">
        <f t="shared" si="20"/>
        <v>#DIV/0!</v>
      </c>
      <c r="AI140" s="44" t="e">
        <f t="shared" si="21"/>
        <v>#DIV/0!</v>
      </c>
      <c r="AJ140" s="44" t="e">
        <f t="shared" si="22"/>
        <v>#DIV/0!</v>
      </c>
      <c r="AK140" s="43"/>
      <c r="AL140" s="40"/>
      <c r="AM140" s="40"/>
      <c r="AN140" s="40"/>
      <c r="AO140" s="40"/>
      <c r="AP140" s="40"/>
      <c r="AQ140" s="49"/>
      <c r="AR140" s="41"/>
      <c r="AS140" s="41">
        <v>10</v>
      </c>
      <c r="AT140" s="34">
        <f>(J140*10)/100</f>
        <v>0</v>
      </c>
      <c r="AU140" s="43"/>
      <c r="AV140" s="44">
        <v>0</v>
      </c>
      <c r="AW140" s="46">
        <f t="shared" si="23"/>
        <v>0</v>
      </c>
      <c r="AX140" s="46">
        <f>O140</f>
        <v>0</v>
      </c>
      <c r="AY140" s="43"/>
    </row>
    <row r="141" spans="1:51" ht="15.75" customHeight="1" x14ac:dyDescent="0.25">
      <c r="A141" s="47"/>
      <c r="B141" s="40"/>
      <c r="C141" s="41"/>
      <c r="D141" s="39"/>
      <c r="E141" s="43"/>
      <c r="F141" s="40"/>
      <c r="G141" s="41"/>
      <c r="H141" s="43"/>
      <c r="I141" s="43"/>
      <c r="J141" s="44">
        <v>0</v>
      </c>
      <c r="K141" s="44">
        <v>0</v>
      </c>
      <c r="L141" s="55">
        <v>0</v>
      </c>
      <c r="M141" s="55">
        <v>0</v>
      </c>
      <c r="N141" s="44">
        <v>0</v>
      </c>
      <c r="O141" s="34">
        <f t="shared" si="16"/>
        <v>0</v>
      </c>
      <c r="P141" s="34">
        <f t="shared" si="16"/>
        <v>0</v>
      </c>
      <c r="Q141" s="43"/>
      <c r="R141" s="43"/>
      <c r="S141" s="43"/>
      <c r="T141" s="43"/>
      <c r="U141" s="48"/>
      <c r="V141" s="41"/>
      <c r="W141" s="41"/>
      <c r="X141" s="50"/>
      <c r="Y141" s="34" t="e">
        <f>P141/AA141</f>
        <v>#DIV/0!</v>
      </c>
      <c r="Z141" s="44" t="e">
        <f t="shared" si="17"/>
        <v>#DIV/0!</v>
      </c>
      <c r="AA141" s="44">
        <f t="shared" si="18"/>
        <v>0</v>
      </c>
      <c r="AB141" s="44">
        <v>0</v>
      </c>
      <c r="AC141" s="44">
        <v>0</v>
      </c>
      <c r="AD141" s="44">
        <v>0</v>
      </c>
      <c r="AE141" s="44"/>
      <c r="AF141" s="44" t="e">
        <f t="shared" si="19"/>
        <v>#DIV/0!</v>
      </c>
      <c r="AG141" s="44"/>
      <c r="AH141" s="44" t="e">
        <f t="shared" si="20"/>
        <v>#DIV/0!</v>
      </c>
      <c r="AI141" s="44" t="e">
        <f t="shared" si="21"/>
        <v>#DIV/0!</v>
      </c>
      <c r="AJ141" s="44" t="e">
        <f t="shared" si="22"/>
        <v>#DIV/0!</v>
      </c>
      <c r="AK141" s="43"/>
      <c r="AL141" s="40"/>
      <c r="AM141" s="40"/>
      <c r="AN141" s="40"/>
      <c r="AO141" s="40"/>
      <c r="AP141" s="40"/>
      <c r="AQ141" s="49"/>
      <c r="AR141" s="41"/>
      <c r="AS141" s="41">
        <v>10</v>
      </c>
      <c r="AT141" s="34">
        <f>(J141*10)/100</f>
        <v>0</v>
      </c>
      <c r="AU141" s="43"/>
      <c r="AV141" s="44">
        <v>0</v>
      </c>
      <c r="AW141" s="46">
        <f t="shared" si="23"/>
        <v>0</v>
      </c>
      <c r="AX141" s="46">
        <f>O141</f>
        <v>0</v>
      </c>
      <c r="AY141" s="43"/>
    </row>
    <row r="142" spans="1:51" ht="15.75" customHeight="1" x14ac:dyDescent="0.25">
      <c r="A142" s="47"/>
      <c r="B142" s="40"/>
      <c r="C142" s="41"/>
      <c r="D142" s="39"/>
      <c r="E142" s="43"/>
      <c r="F142" s="40"/>
      <c r="G142" s="41"/>
      <c r="H142" s="43"/>
      <c r="I142" s="43"/>
      <c r="J142" s="44">
        <v>0</v>
      </c>
      <c r="K142" s="44">
        <v>0</v>
      </c>
      <c r="L142" s="55">
        <v>0</v>
      </c>
      <c r="M142" s="55">
        <v>0</v>
      </c>
      <c r="N142" s="44">
        <v>0</v>
      </c>
      <c r="O142" s="34">
        <f t="shared" si="16"/>
        <v>0</v>
      </c>
      <c r="P142" s="34">
        <f t="shared" si="16"/>
        <v>0</v>
      </c>
      <c r="Q142" s="43"/>
      <c r="R142" s="43"/>
      <c r="S142" s="43"/>
      <c r="T142" s="43"/>
      <c r="U142" s="48"/>
      <c r="V142" s="41"/>
      <c r="W142" s="41"/>
      <c r="X142" s="50"/>
      <c r="Y142" s="34" t="e">
        <f>P142/AA142</f>
        <v>#DIV/0!</v>
      </c>
      <c r="Z142" s="44" t="e">
        <f t="shared" si="17"/>
        <v>#DIV/0!</v>
      </c>
      <c r="AA142" s="44">
        <f t="shared" si="18"/>
        <v>0</v>
      </c>
      <c r="AB142" s="44">
        <v>0</v>
      </c>
      <c r="AC142" s="44">
        <v>0</v>
      </c>
      <c r="AD142" s="44">
        <v>0</v>
      </c>
      <c r="AE142" s="44"/>
      <c r="AF142" s="44" t="e">
        <f t="shared" si="19"/>
        <v>#DIV/0!</v>
      </c>
      <c r="AG142" s="44"/>
      <c r="AH142" s="44" t="e">
        <f t="shared" si="20"/>
        <v>#DIV/0!</v>
      </c>
      <c r="AI142" s="44" t="e">
        <f t="shared" si="21"/>
        <v>#DIV/0!</v>
      </c>
      <c r="AJ142" s="44" t="e">
        <f t="shared" si="22"/>
        <v>#DIV/0!</v>
      </c>
      <c r="AK142" s="43"/>
      <c r="AL142" s="40"/>
      <c r="AM142" s="40"/>
      <c r="AN142" s="40"/>
      <c r="AO142" s="40"/>
      <c r="AP142" s="40"/>
      <c r="AQ142" s="49"/>
      <c r="AR142" s="41"/>
      <c r="AS142" s="41">
        <v>10</v>
      </c>
      <c r="AT142" s="34">
        <f>(J142*10)/100</f>
        <v>0</v>
      </c>
      <c r="AU142" s="43"/>
      <c r="AV142" s="44">
        <v>0</v>
      </c>
      <c r="AW142" s="46">
        <f t="shared" si="23"/>
        <v>0</v>
      </c>
      <c r="AX142" s="46">
        <f>O142</f>
        <v>0</v>
      </c>
      <c r="AY142" s="43"/>
    </row>
    <row r="143" spans="1:51" ht="15.75" customHeight="1" x14ac:dyDescent="0.25">
      <c r="A143" s="47"/>
      <c r="B143" s="40"/>
      <c r="C143" s="41"/>
      <c r="D143" s="39"/>
      <c r="E143" s="43"/>
      <c r="F143" s="40"/>
      <c r="G143" s="41"/>
      <c r="H143" s="43"/>
      <c r="I143" s="43"/>
      <c r="J143" s="44">
        <v>0</v>
      </c>
      <c r="K143" s="44">
        <v>0</v>
      </c>
      <c r="L143" s="55">
        <v>0</v>
      </c>
      <c r="M143" s="55">
        <v>0</v>
      </c>
      <c r="N143" s="44">
        <v>0</v>
      </c>
      <c r="O143" s="34">
        <f t="shared" si="16"/>
        <v>0</v>
      </c>
      <c r="P143" s="34">
        <f t="shared" si="16"/>
        <v>0</v>
      </c>
      <c r="Q143" s="43"/>
      <c r="R143" s="43"/>
      <c r="S143" s="43"/>
      <c r="T143" s="43"/>
      <c r="U143" s="48"/>
      <c r="V143" s="41"/>
      <c r="W143" s="41"/>
      <c r="X143" s="50"/>
      <c r="Y143" s="34" t="e">
        <f>P143/AA143</f>
        <v>#DIV/0!</v>
      </c>
      <c r="Z143" s="44" t="e">
        <f t="shared" si="17"/>
        <v>#DIV/0!</v>
      </c>
      <c r="AA143" s="44">
        <f t="shared" si="18"/>
        <v>0</v>
      </c>
      <c r="AB143" s="44">
        <v>0</v>
      </c>
      <c r="AC143" s="44">
        <v>0</v>
      </c>
      <c r="AD143" s="44">
        <v>0</v>
      </c>
      <c r="AE143" s="44"/>
      <c r="AF143" s="44" t="e">
        <f t="shared" si="19"/>
        <v>#DIV/0!</v>
      </c>
      <c r="AG143" s="44"/>
      <c r="AH143" s="44" t="e">
        <f t="shared" si="20"/>
        <v>#DIV/0!</v>
      </c>
      <c r="AI143" s="44" t="e">
        <f t="shared" si="21"/>
        <v>#DIV/0!</v>
      </c>
      <c r="AJ143" s="44" t="e">
        <f t="shared" si="22"/>
        <v>#DIV/0!</v>
      </c>
      <c r="AK143" s="43"/>
      <c r="AL143" s="40"/>
      <c r="AM143" s="40"/>
      <c r="AN143" s="40"/>
      <c r="AO143" s="40"/>
      <c r="AP143" s="40"/>
      <c r="AQ143" s="49"/>
      <c r="AR143" s="41"/>
      <c r="AS143" s="41">
        <v>10</v>
      </c>
      <c r="AT143" s="34">
        <f>(J143*10)/100</f>
        <v>0</v>
      </c>
      <c r="AU143" s="43"/>
      <c r="AV143" s="44">
        <v>0</v>
      </c>
      <c r="AW143" s="46">
        <f t="shared" si="23"/>
        <v>0</v>
      </c>
      <c r="AX143" s="46">
        <f>O143</f>
        <v>0</v>
      </c>
      <c r="AY143" s="43"/>
    </row>
    <row r="144" spans="1:51" ht="15.75" customHeight="1" x14ac:dyDescent="0.25">
      <c r="A144" s="47"/>
      <c r="B144" s="40"/>
      <c r="C144" s="41"/>
      <c r="D144" s="39"/>
      <c r="E144" s="43"/>
      <c r="F144" s="40"/>
      <c r="G144" s="41"/>
      <c r="H144" s="43"/>
      <c r="I144" s="43"/>
      <c r="J144" s="44">
        <v>0</v>
      </c>
      <c r="K144" s="44">
        <v>0</v>
      </c>
      <c r="L144" s="55">
        <v>0</v>
      </c>
      <c r="M144" s="55">
        <v>0</v>
      </c>
      <c r="N144" s="44">
        <v>0</v>
      </c>
      <c r="O144" s="34">
        <f t="shared" si="16"/>
        <v>0</v>
      </c>
      <c r="P144" s="34">
        <f t="shared" si="16"/>
        <v>0</v>
      </c>
      <c r="Q144" s="43"/>
      <c r="R144" s="43"/>
      <c r="S144" s="43"/>
      <c r="T144" s="43"/>
      <c r="U144" s="48"/>
      <c r="V144" s="41"/>
      <c r="W144" s="41"/>
      <c r="X144" s="50"/>
      <c r="Y144" s="34" t="e">
        <f>P144/AA144</f>
        <v>#DIV/0!</v>
      </c>
      <c r="Z144" s="44" t="e">
        <f t="shared" si="17"/>
        <v>#DIV/0!</v>
      </c>
      <c r="AA144" s="44">
        <f t="shared" si="18"/>
        <v>0</v>
      </c>
      <c r="AB144" s="44">
        <v>0</v>
      </c>
      <c r="AC144" s="44">
        <v>0</v>
      </c>
      <c r="AD144" s="44">
        <v>0</v>
      </c>
      <c r="AE144" s="44"/>
      <c r="AF144" s="44" t="e">
        <f t="shared" si="19"/>
        <v>#DIV/0!</v>
      </c>
      <c r="AG144" s="44"/>
      <c r="AH144" s="44" t="e">
        <f t="shared" si="20"/>
        <v>#DIV/0!</v>
      </c>
      <c r="AI144" s="44" t="e">
        <f t="shared" si="21"/>
        <v>#DIV/0!</v>
      </c>
      <c r="AJ144" s="44" t="e">
        <f t="shared" si="22"/>
        <v>#DIV/0!</v>
      </c>
      <c r="AK144" s="43"/>
      <c r="AL144" s="40"/>
      <c r="AM144" s="40"/>
      <c r="AN144" s="40"/>
      <c r="AO144" s="40"/>
      <c r="AP144" s="40"/>
      <c r="AQ144" s="49"/>
      <c r="AR144" s="41"/>
      <c r="AS144" s="41">
        <v>10</v>
      </c>
      <c r="AT144" s="34">
        <f>(J144*10)/100</f>
        <v>0</v>
      </c>
      <c r="AU144" s="43"/>
      <c r="AV144" s="44">
        <v>0</v>
      </c>
      <c r="AW144" s="46">
        <f t="shared" si="23"/>
        <v>0</v>
      </c>
      <c r="AX144" s="46">
        <f>O144</f>
        <v>0</v>
      </c>
      <c r="AY144" s="43"/>
    </row>
    <row r="145" spans="1:51" ht="15.75" customHeight="1" x14ac:dyDescent="0.25">
      <c r="A145" s="47"/>
      <c r="B145" s="40"/>
      <c r="C145" s="41"/>
      <c r="D145" s="39"/>
      <c r="E145" s="43"/>
      <c r="F145" s="40"/>
      <c r="G145" s="41"/>
      <c r="H145" s="43"/>
      <c r="I145" s="43"/>
      <c r="J145" s="44">
        <v>0</v>
      </c>
      <c r="K145" s="44">
        <v>0</v>
      </c>
      <c r="L145" s="55">
        <v>0</v>
      </c>
      <c r="M145" s="55">
        <v>0</v>
      </c>
      <c r="N145" s="44">
        <v>0</v>
      </c>
      <c r="O145" s="34">
        <f t="shared" si="16"/>
        <v>0</v>
      </c>
      <c r="P145" s="34">
        <f t="shared" si="16"/>
        <v>0</v>
      </c>
      <c r="Q145" s="43"/>
      <c r="R145" s="43"/>
      <c r="S145" s="43"/>
      <c r="T145" s="43"/>
      <c r="U145" s="48"/>
      <c r="V145" s="41"/>
      <c r="W145" s="41"/>
      <c r="X145" s="50"/>
      <c r="Y145" s="34" t="e">
        <f>P145/AA145</f>
        <v>#DIV/0!</v>
      </c>
      <c r="Z145" s="44" t="e">
        <f t="shared" si="17"/>
        <v>#DIV/0!</v>
      </c>
      <c r="AA145" s="44">
        <f t="shared" si="18"/>
        <v>0</v>
      </c>
      <c r="AB145" s="44">
        <v>0</v>
      </c>
      <c r="AC145" s="44">
        <v>0</v>
      </c>
      <c r="AD145" s="44">
        <v>0</v>
      </c>
      <c r="AE145" s="44"/>
      <c r="AF145" s="44" t="e">
        <f t="shared" si="19"/>
        <v>#DIV/0!</v>
      </c>
      <c r="AG145" s="44"/>
      <c r="AH145" s="44" t="e">
        <f t="shared" si="20"/>
        <v>#DIV/0!</v>
      </c>
      <c r="AI145" s="44" t="e">
        <f t="shared" si="21"/>
        <v>#DIV/0!</v>
      </c>
      <c r="AJ145" s="44" t="e">
        <f t="shared" si="22"/>
        <v>#DIV/0!</v>
      </c>
      <c r="AK145" s="43"/>
      <c r="AL145" s="40"/>
      <c r="AM145" s="40"/>
      <c r="AN145" s="40"/>
      <c r="AO145" s="40"/>
      <c r="AP145" s="40"/>
      <c r="AQ145" s="49"/>
      <c r="AR145" s="41"/>
      <c r="AS145" s="41">
        <v>10</v>
      </c>
      <c r="AT145" s="34">
        <f>(J145*10)/100</f>
        <v>0</v>
      </c>
      <c r="AU145" s="43"/>
      <c r="AV145" s="44">
        <v>0</v>
      </c>
      <c r="AW145" s="46">
        <f t="shared" si="23"/>
        <v>0</v>
      </c>
      <c r="AX145" s="46">
        <f>O145</f>
        <v>0</v>
      </c>
      <c r="AY145" s="43"/>
    </row>
    <row r="146" spans="1:51" ht="15.75" customHeight="1" x14ac:dyDescent="0.25">
      <c r="A146" s="47"/>
      <c r="B146" s="40"/>
      <c r="C146" s="41"/>
      <c r="D146" s="39"/>
      <c r="E146" s="43"/>
      <c r="F146" s="40"/>
      <c r="G146" s="41"/>
      <c r="H146" s="43"/>
      <c r="I146" s="43"/>
      <c r="J146" s="44">
        <v>0</v>
      </c>
      <c r="K146" s="44">
        <v>0</v>
      </c>
      <c r="L146" s="55">
        <v>0</v>
      </c>
      <c r="M146" s="55">
        <v>0</v>
      </c>
      <c r="N146" s="44">
        <v>0</v>
      </c>
      <c r="O146" s="34">
        <f t="shared" si="16"/>
        <v>0</v>
      </c>
      <c r="P146" s="34">
        <f t="shared" si="16"/>
        <v>0</v>
      </c>
      <c r="Q146" s="43"/>
      <c r="R146" s="43"/>
      <c r="S146" s="43"/>
      <c r="T146" s="43"/>
      <c r="U146" s="48"/>
      <c r="V146" s="41"/>
      <c r="W146" s="41"/>
      <c r="X146" s="50"/>
      <c r="Y146" s="34" t="e">
        <f>P146/AA146</f>
        <v>#DIV/0!</v>
      </c>
      <c r="Z146" s="44" t="e">
        <f t="shared" si="17"/>
        <v>#DIV/0!</v>
      </c>
      <c r="AA146" s="44">
        <f t="shared" si="18"/>
        <v>0</v>
      </c>
      <c r="AB146" s="44">
        <v>0</v>
      </c>
      <c r="AC146" s="44">
        <v>0</v>
      </c>
      <c r="AD146" s="44">
        <v>0</v>
      </c>
      <c r="AE146" s="44"/>
      <c r="AF146" s="44" t="e">
        <f t="shared" si="19"/>
        <v>#DIV/0!</v>
      </c>
      <c r="AG146" s="44"/>
      <c r="AH146" s="44" t="e">
        <f t="shared" si="20"/>
        <v>#DIV/0!</v>
      </c>
      <c r="AI146" s="44" t="e">
        <f t="shared" si="21"/>
        <v>#DIV/0!</v>
      </c>
      <c r="AJ146" s="44" t="e">
        <f t="shared" si="22"/>
        <v>#DIV/0!</v>
      </c>
      <c r="AK146" s="43"/>
      <c r="AL146" s="40"/>
      <c r="AM146" s="40"/>
      <c r="AN146" s="40"/>
      <c r="AO146" s="40"/>
      <c r="AP146" s="40"/>
      <c r="AQ146" s="49"/>
      <c r="AR146" s="41"/>
      <c r="AS146" s="41">
        <v>10</v>
      </c>
      <c r="AT146" s="34">
        <f>(J146*10)/100</f>
        <v>0</v>
      </c>
      <c r="AU146" s="43"/>
      <c r="AV146" s="44">
        <v>0</v>
      </c>
      <c r="AW146" s="46">
        <f t="shared" si="23"/>
        <v>0</v>
      </c>
      <c r="AX146" s="46">
        <f>O146</f>
        <v>0</v>
      </c>
      <c r="AY146" s="43"/>
    </row>
    <row r="147" spans="1:51" ht="15.75" customHeight="1" x14ac:dyDescent="0.25">
      <c r="A147" s="47"/>
      <c r="B147" s="40"/>
      <c r="C147" s="41"/>
      <c r="D147" s="39"/>
      <c r="E147" s="43"/>
      <c r="F147" s="40"/>
      <c r="G147" s="41"/>
      <c r="H147" s="43"/>
      <c r="I147" s="43"/>
      <c r="J147" s="44">
        <v>0</v>
      </c>
      <c r="K147" s="44">
        <v>0</v>
      </c>
      <c r="L147" s="55">
        <v>0</v>
      </c>
      <c r="M147" s="55">
        <v>0</v>
      </c>
      <c r="N147" s="44">
        <v>0</v>
      </c>
      <c r="O147" s="34">
        <f t="shared" si="16"/>
        <v>0</v>
      </c>
      <c r="P147" s="34">
        <f t="shared" si="16"/>
        <v>0</v>
      </c>
      <c r="Q147" s="43"/>
      <c r="R147" s="43"/>
      <c r="S147" s="43"/>
      <c r="T147" s="43"/>
      <c r="U147" s="48"/>
      <c r="V147" s="41"/>
      <c r="W147" s="41"/>
      <c r="X147" s="50"/>
      <c r="Y147" s="34" t="e">
        <f>P147/AA147</f>
        <v>#DIV/0!</v>
      </c>
      <c r="Z147" s="44" t="e">
        <f t="shared" si="17"/>
        <v>#DIV/0!</v>
      </c>
      <c r="AA147" s="44">
        <f t="shared" si="18"/>
        <v>0</v>
      </c>
      <c r="AB147" s="44">
        <v>0</v>
      </c>
      <c r="AC147" s="44">
        <v>0</v>
      </c>
      <c r="AD147" s="44">
        <v>0</v>
      </c>
      <c r="AE147" s="44"/>
      <c r="AF147" s="44" t="e">
        <f t="shared" si="19"/>
        <v>#DIV/0!</v>
      </c>
      <c r="AG147" s="44"/>
      <c r="AH147" s="44" t="e">
        <f t="shared" si="20"/>
        <v>#DIV/0!</v>
      </c>
      <c r="AI147" s="44" t="e">
        <f t="shared" si="21"/>
        <v>#DIV/0!</v>
      </c>
      <c r="AJ147" s="44" t="e">
        <f t="shared" si="22"/>
        <v>#DIV/0!</v>
      </c>
      <c r="AK147" s="43"/>
      <c r="AL147" s="40"/>
      <c r="AM147" s="40"/>
      <c r="AN147" s="40"/>
      <c r="AO147" s="40"/>
      <c r="AP147" s="40"/>
      <c r="AQ147" s="49"/>
      <c r="AR147" s="41"/>
      <c r="AS147" s="41">
        <v>10</v>
      </c>
      <c r="AT147" s="34">
        <f>(J147*10)/100</f>
        <v>0</v>
      </c>
      <c r="AU147" s="43"/>
      <c r="AV147" s="44">
        <v>0</v>
      </c>
      <c r="AW147" s="46">
        <f t="shared" si="23"/>
        <v>0</v>
      </c>
      <c r="AX147" s="46">
        <f>O147</f>
        <v>0</v>
      </c>
      <c r="AY147" s="43"/>
    </row>
    <row r="148" spans="1:51" ht="15.75" customHeight="1" x14ac:dyDescent="0.25">
      <c r="A148" s="47"/>
      <c r="B148" s="40"/>
      <c r="C148" s="41"/>
      <c r="D148" s="39"/>
      <c r="E148" s="43"/>
      <c r="F148" s="40"/>
      <c r="G148" s="41"/>
      <c r="H148" s="43"/>
      <c r="I148" s="43"/>
      <c r="J148" s="44">
        <v>0</v>
      </c>
      <c r="K148" s="44">
        <v>0</v>
      </c>
      <c r="L148" s="55">
        <v>0</v>
      </c>
      <c r="M148" s="55">
        <v>0</v>
      </c>
      <c r="N148" s="44">
        <v>0</v>
      </c>
      <c r="O148" s="34">
        <f t="shared" si="16"/>
        <v>0</v>
      </c>
      <c r="P148" s="34">
        <f t="shared" si="16"/>
        <v>0</v>
      </c>
      <c r="Q148" s="43"/>
      <c r="R148" s="43"/>
      <c r="S148" s="43"/>
      <c r="T148" s="43"/>
      <c r="U148" s="48"/>
      <c r="V148" s="41"/>
      <c r="W148" s="41"/>
      <c r="X148" s="50"/>
      <c r="Y148" s="34" t="e">
        <f>P148/AA148</f>
        <v>#DIV/0!</v>
      </c>
      <c r="Z148" s="44" t="e">
        <f t="shared" si="17"/>
        <v>#DIV/0!</v>
      </c>
      <c r="AA148" s="44">
        <f t="shared" si="18"/>
        <v>0</v>
      </c>
      <c r="AB148" s="44">
        <v>0</v>
      </c>
      <c r="AC148" s="44">
        <v>0</v>
      </c>
      <c r="AD148" s="44">
        <v>0</v>
      </c>
      <c r="AE148" s="44"/>
      <c r="AF148" s="44" t="e">
        <f t="shared" si="19"/>
        <v>#DIV/0!</v>
      </c>
      <c r="AG148" s="44"/>
      <c r="AH148" s="44" t="e">
        <f t="shared" si="20"/>
        <v>#DIV/0!</v>
      </c>
      <c r="AI148" s="44" t="e">
        <f t="shared" si="21"/>
        <v>#DIV/0!</v>
      </c>
      <c r="AJ148" s="44" t="e">
        <f t="shared" si="22"/>
        <v>#DIV/0!</v>
      </c>
      <c r="AK148" s="43"/>
      <c r="AL148" s="40"/>
      <c r="AM148" s="40"/>
      <c r="AN148" s="40"/>
      <c r="AO148" s="40"/>
      <c r="AP148" s="40"/>
      <c r="AQ148" s="49"/>
      <c r="AR148" s="41"/>
      <c r="AS148" s="41">
        <v>10</v>
      </c>
      <c r="AT148" s="34">
        <f>(J148*10)/100</f>
        <v>0</v>
      </c>
      <c r="AU148" s="43"/>
      <c r="AV148" s="44">
        <v>0</v>
      </c>
      <c r="AW148" s="46">
        <f t="shared" si="23"/>
        <v>0</v>
      </c>
      <c r="AX148" s="46">
        <f>O148</f>
        <v>0</v>
      </c>
      <c r="AY148" s="43"/>
    </row>
    <row r="149" spans="1:51" ht="15.75" customHeight="1" x14ac:dyDescent="0.25">
      <c r="A149" s="47"/>
      <c r="B149" s="40"/>
      <c r="C149" s="41"/>
      <c r="D149" s="39"/>
      <c r="E149" s="43"/>
      <c r="F149" s="40"/>
      <c r="G149" s="41"/>
      <c r="H149" s="43"/>
      <c r="I149" s="43"/>
      <c r="J149" s="44">
        <v>0</v>
      </c>
      <c r="K149" s="44">
        <v>0</v>
      </c>
      <c r="L149" s="55">
        <v>0</v>
      </c>
      <c r="M149" s="55">
        <v>0</v>
      </c>
      <c r="N149" s="44">
        <v>0</v>
      </c>
      <c r="O149" s="34">
        <f t="shared" si="16"/>
        <v>0</v>
      </c>
      <c r="P149" s="34">
        <f t="shared" si="16"/>
        <v>0</v>
      </c>
      <c r="Q149" s="43"/>
      <c r="R149" s="43"/>
      <c r="S149" s="43"/>
      <c r="T149" s="43"/>
      <c r="U149" s="48"/>
      <c r="V149" s="41"/>
      <c r="W149" s="41"/>
      <c r="X149" s="50"/>
      <c r="Y149" s="34" t="e">
        <f>P149/AA149</f>
        <v>#DIV/0!</v>
      </c>
      <c r="Z149" s="44" t="e">
        <f t="shared" si="17"/>
        <v>#DIV/0!</v>
      </c>
      <c r="AA149" s="44">
        <f t="shared" si="18"/>
        <v>0</v>
      </c>
      <c r="AB149" s="44">
        <v>0</v>
      </c>
      <c r="AC149" s="44">
        <v>0</v>
      </c>
      <c r="AD149" s="44">
        <v>0</v>
      </c>
      <c r="AE149" s="44"/>
      <c r="AF149" s="44" t="e">
        <f t="shared" si="19"/>
        <v>#DIV/0!</v>
      </c>
      <c r="AG149" s="44"/>
      <c r="AH149" s="44" t="e">
        <f t="shared" si="20"/>
        <v>#DIV/0!</v>
      </c>
      <c r="AI149" s="44" t="e">
        <f t="shared" si="21"/>
        <v>#DIV/0!</v>
      </c>
      <c r="AJ149" s="44" t="e">
        <f t="shared" si="22"/>
        <v>#DIV/0!</v>
      </c>
      <c r="AK149" s="43"/>
      <c r="AL149" s="40"/>
      <c r="AM149" s="40"/>
      <c r="AN149" s="40"/>
      <c r="AO149" s="40"/>
      <c r="AP149" s="40"/>
      <c r="AQ149" s="49"/>
      <c r="AR149" s="41"/>
      <c r="AS149" s="41">
        <v>10</v>
      </c>
      <c r="AT149" s="34">
        <f>(J149*10)/100</f>
        <v>0</v>
      </c>
      <c r="AU149" s="43"/>
      <c r="AV149" s="44">
        <v>0</v>
      </c>
      <c r="AW149" s="46">
        <f t="shared" si="23"/>
        <v>0</v>
      </c>
      <c r="AX149" s="46">
        <f>O149</f>
        <v>0</v>
      </c>
      <c r="AY149" s="43"/>
    </row>
    <row r="150" spans="1:51" ht="15.75" customHeight="1" x14ac:dyDescent="0.25">
      <c r="A150" s="47"/>
      <c r="B150" s="40"/>
      <c r="C150" s="41"/>
      <c r="D150" s="39"/>
      <c r="E150" s="43"/>
      <c r="F150" s="40"/>
      <c r="G150" s="41"/>
      <c r="H150" s="43"/>
      <c r="I150" s="43"/>
      <c r="J150" s="44">
        <v>0</v>
      </c>
      <c r="K150" s="44">
        <v>0</v>
      </c>
      <c r="L150" s="55">
        <v>0</v>
      </c>
      <c r="M150" s="55">
        <v>0</v>
      </c>
      <c r="N150" s="44">
        <v>0</v>
      </c>
      <c r="O150" s="34">
        <f t="shared" si="16"/>
        <v>0</v>
      </c>
      <c r="P150" s="34">
        <f t="shared" si="16"/>
        <v>0</v>
      </c>
      <c r="Q150" s="43"/>
      <c r="R150" s="43"/>
      <c r="S150" s="43"/>
      <c r="T150" s="43"/>
      <c r="U150" s="48"/>
      <c r="V150" s="41"/>
      <c r="W150" s="41"/>
      <c r="X150" s="50"/>
      <c r="Y150" s="34" t="e">
        <f>P150/AA150</f>
        <v>#DIV/0!</v>
      </c>
      <c r="Z150" s="44" t="e">
        <f t="shared" si="17"/>
        <v>#DIV/0!</v>
      </c>
      <c r="AA150" s="44">
        <f t="shared" si="18"/>
        <v>0</v>
      </c>
      <c r="AB150" s="44">
        <v>0</v>
      </c>
      <c r="AC150" s="44">
        <v>0</v>
      </c>
      <c r="AD150" s="44">
        <v>0</v>
      </c>
      <c r="AE150" s="44"/>
      <c r="AF150" s="44" t="e">
        <f t="shared" si="19"/>
        <v>#DIV/0!</v>
      </c>
      <c r="AG150" s="44"/>
      <c r="AH150" s="44" t="e">
        <f t="shared" si="20"/>
        <v>#DIV/0!</v>
      </c>
      <c r="AI150" s="44" t="e">
        <f t="shared" si="21"/>
        <v>#DIV/0!</v>
      </c>
      <c r="AJ150" s="44" t="e">
        <f t="shared" si="22"/>
        <v>#DIV/0!</v>
      </c>
      <c r="AK150" s="43"/>
      <c r="AL150" s="40"/>
      <c r="AM150" s="40"/>
      <c r="AN150" s="40"/>
      <c r="AO150" s="40"/>
      <c r="AP150" s="40"/>
      <c r="AQ150" s="49"/>
      <c r="AR150" s="41"/>
      <c r="AS150" s="41">
        <v>10</v>
      </c>
      <c r="AT150" s="34">
        <f>(J150*10)/100</f>
        <v>0</v>
      </c>
      <c r="AU150" s="43"/>
      <c r="AV150" s="44">
        <v>0</v>
      </c>
      <c r="AW150" s="46">
        <f t="shared" si="23"/>
        <v>0</v>
      </c>
      <c r="AX150" s="46">
        <f>O150</f>
        <v>0</v>
      </c>
      <c r="AY150" s="43"/>
    </row>
    <row r="151" spans="1:51" ht="15.75" customHeight="1" x14ac:dyDescent="0.25">
      <c r="A151" s="47"/>
      <c r="B151" s="40"/>
      <c r="C151" s="41"/>
      <c r="D151" s="39"/>
      <c r="E151" s="43"/>
      <c r="F151" s="40"/>
      <c r="G151" s="41"/>
      <c r="H151" s="43"/>
      <c r="I151" s="43"/>
      <c r="J151" s="44">
        <v>0</v>
      </c>
      <c r="K151" s="44">
        <v>0</v>
      </c>
      <c r="L151" s="55">
        <v>0</v>
      </c>
      <c r="M151" s="55">
        <v>0</v>
      </c>
      <c r="N151" s="44">
        <v>0</v>
      </c>
      <c r="O151" s="34">
        <f t="shared" si="16"/>
        <v>0</v>
      </c>
      <c r="P151" s="34">
        <f t="shared" si="16"/>
        <v>0</v>
      </c>
      <c r="Q151" s="43"/>
      <c r="R151" s="43"/>
      <c r="S151" s="43"/>
      <c r="T151" s="43"/>
      <c r="U151" s="48"/>
      <c r="V151" s="41"/>
      <c r="W151" s="41"/>
      <c r="X151" s="50"/>
      <c r="Y151" s="34" t="e">
        <f>P151/AA151</f>
        <v>#DIV/0!</v>
      </c>
      <c r="Z151" s="44" t="e">
        <f t="shared" si="17"/>
        <v>#DIV/0!</v>
      </c>
      <c r="AA151" s="44">
        <f t="shared" si="18"/>
        <v>0</v>
      </c>
      <c r="AB151" s="44">
        <v>0</v>
      </c>
      <c r="AC151" s="44">
        <v>0</v>
      </c>
      <c r="AD151" s="44">
        <v>0</v>
      </c>
      <c r="AE151" s="44"/>
      <c r="AF151" s="44" t="e">
        <f t="shared" si="19"/>
        <v>#DIV/0!</v>
      </c>
      <c r="AG151" s="44"/>
      <c r="AH151" s="44" t="e">
        <f t="shared" si="20"/>
        <v>#DIV/0!</v>
      </c>
      <c r="AI151" s="44" t="e">
        <f t="shared" si="21"/>
        <v>#DIV/0!</v>
      </c>
      <c r="AJ151" s="44" t="e">
        <f t="shared" si="22"/>
        <v>#DIV/0!</v>
      </c>
      <c r="AK151" s="43"/>
      <c r="AL151" s="40"/>
      <c r="AM151" s="40"/>
      <c r="AN151" s="40"/>
      <c r="AO151" s="40"/>
      <c r="AP151" s="40"/>
      <c r="AQ151" s="49"/>
      <c r="AR151" s="41"/>
      <c r="AS151" s="41">
        <v>10</v>
      </c>
      <c r="AT151" s="34">
        <f>(J151*10)/100</f>
        <v>0</v>
      </c>
      <c r="AU151" s="43"/>
      <c r="AV151" s="44">
        <v>0</v>
      </c>
      <c r="AW151" s="46">
        <f t="shared" si="23"/>
        <v>0</v>
      </c>
      <c r="AX151" s="46">
        <f>O151</f>
        <v>0</v>
      </c>
      <c r="AY151" s="43"/>
    </row>
    <row r="152" spans="1:51" ht="15.75" customHeight="1" x14ac:dyDescent="0.25">
      <c r="A152" s="47"/>
      <c r="B152" s="40"/>
      <c r="C152" s="41"/>
      <c r="D152" s="39"/>
      <c r="E152" s="43"/>
      <c r="F152" s="40"/>
      <c r="G152" s="41"/>
      <c r="H152" s="43"/>
      <c r="I152" s="43"/>
      <c r="J152" s="44">
        <v>0</v>
      </c>
      <c r="K152" s="44">
        <v>0</v>
      </c>
      <c r="L152" s="55">
        <v>0</v>
      </c>
      <c r="M152" s="55">
        <v>0</v>
      </c>
      <c r="N152" s="44">
        <v>0</v>
      </c>
      <c r="O152" s="34">
        <f t="shared" si="16"/>
        <v>0</v>
      </c>
      <c r="P152" s="34">
        <f t="shared" si="16"/>
        <v>0</v>
      </c>
      <c r="Q152" s="43"/>
      <c r="R152" s="43"/>
      <c r="S152" s="43"/>
      <c r="T152" s="43"/>
      <c r="U152" s="48"/>
      <c r="V152" s="41"/>
      <c r="W152" s="41"/>
      <c r="X152" s="50"/>
      <c r="Y152" s="34" t="e">
        <f>P152/AA152</f>
        <v>#DIV/0!</v>
      </c>
      <c r="Z152" s="44" t="e">
        <f t="shared" si="17"/>
        <v>#DIV/0!</v>
      </c>
      <c r="AA152" s="44">
        <f t="shared" si="18"/>
        <v>0</v>
      </c>
      <c r="AB152" s="44">
        <v>0</v>
      </c>
      <c r="AC152" s="44">
        <v>0</v>
      </c>
      <c r="AD152" s="44">
        <v>0</v>
      </c>
      <c r="AE152" s="44"/>
      <c r="AF152" s="44" t="e">
        <f t="shared" si="19"/>
        <v>#DIV/0!</v>
      </c>
      <c r="AG152" s="44"/>
      <c r="AH152" s="44" t="e">
        <f t="shared" si="20"/>
        <v>#DIV/0!</v>
      </c>
      <c r="AI152" s="44" t="e">
        <f t="shared" si="21"/>
        <v>#DIV/0!</v>
      </c>
      <c r="AJ152" s="44" t="e">
        <f t="shared" si="22"/>
        <v>#DIV/0!</v>
      </c>
      <c r="AK152" s="43"/>
      <c r="AL152" s="40"/>
      <c r="AM152" s="40"/>
      <c r="AN152" s="40"/>
      <c r="AO152" s="40"/>
      <c r="AP152" s="40"/>
      <c r="AQ152" s="49"/>
      <c r="AR152" s="41"/>
      <c r="AS152" s="41">
        <v>10</v>
      </c>
      <c r="AT152" s="34">
        <f>(J152*10)/100</f>
        <v>0</v>
      </c>
      <c r="AU152" s="43"/>
      <c r="AV152" s="44">
        <v>0</v>
      </c>
      <c r="AW152" s="46">
        <f t="shared" si="23"/>
        <v>0</v>
      </c>
      <c r="AX152" s="46">
        <f>O152</f>
        <v>0</v>
      </c>
      <c r="AY152" s="43"/>
    </row>
    <row r="153" spans="1:51" ht="15.75" customHeight="1" x14ac:dyDescent="0.25">
      <c r="A153" s="47"/>
      <c r="B153" s="40"/>
      <c r="C153" s="41"/>
      <c r="D153" s="39"/>
      <c r="E153" s="43"/>
      <c r="F153" s="40"/>
      <c r="G153" s="41"/>
      <c r="H153" s="43"/>
      <c r="I153" s="43"/>
      <c r="J153" s="44">
        <v>0</v>
      </c>
      <c r="K153" s="44">
        <v>0</v>
      </c>
      <c r="L153" s="55">
        <v>0</v>
      </c>
      <c r="M153" s="55">
        <v>0</v>
      </c>
      <c r="N153" s="44">
        <v>0</v>
      </c>
      <c r="O153" s="34">
        <f t="shared" si="16"/>
        <v>0</v>
      </c>
      <c r="P153" s="34">
        <f t="shared" si="16"/>
        <v>0</v>
      </c>
      <c r="Q153" s="43"/>
      <c r="R153" s="43"/>
      <c r="S153" s="43"/>
      <c r="T153" s="43"/>
      <c r="U153" s="48"/>
      <c r="V153" s="41"/>
      <c r="W153" s="41"/>
      <c r="X153" s="50"/>
      <c r="Y153" s="34" t="e">
        <f>P153/AA153</f>
        <v>#DIV/0!</v>
      </c>
      <c r="Z153" s="44" t="e">
        <f t="shared" si="17"/>
        <v>#DIV/0!</v>
      </c>
      <c r="AA153" s="44">
        <f t="shared" si="18"/>
        <v>0</v>
      </c>
      <c r="AB153" s="44">
        <v>0</v>
      </c>
      <c r="AC153" s="44">
        <v>0</v>
      </c>
      <c r="AD153" s="44">
        <v>0</v>
      </c>
      <c r="AE153" s="44"/>
      <c r="AF153" s="44" t="e">
        <f t="shared" si="19"/>
        <v>#DIV/0!</v>
      </c>
      <c r="AG153" s="44"/>
      <c r="AH153" s="44" t="e">
        <f t="shared" si="20"/>
        <v>#DIV/0!</v>
      </c>
      <c r="AI153" s="44" t="e">
        <f t="shared" si="21"/>
        <v>#DIV/0!</v>
      </c>
      <c r="AJ153" s="44" t="e">
        <f t="shared" si="22"/>
        <v>#DIV/0!</v>
      </c>
      <c r="AK153" s="43"/>
      <c r="AL153" s="40"/>
      <c r="AM153" s="40"/>
      <c r="AN153" s="40"/>
      <c r="AO153" s="40"/>
      <c r="AP153" s="40"/>
      <c r="AQ153" s="49"/>
      <c r="AR153" s="41"/>
      <c r="AS153" s="41">
        <v>10</v>
      </c>
      <c r="AT153" s="34">
        <f>(J153*10)/100</f>
        <v>0</v>
      </c>
      <c r="AU153" s="43"/>
      <c r="AV153" s="44">
        <v>0</v>
      </c>
      <c r="AW153" s="46">
        <f t="shared" si="23"/>
        <v>0</v>
      </c>
      <c r="AX153" s="46">
        <f>O153</f>
        <v>0</v>
      </c>
      <c r="AY153" s="43"/>
    </row>
    <row r="154" spans="1:51" ht="15.75" customHeight="1" x14ac:dyDescent="0.25">
      <c r="A154" s="47"/>
      <c r="B154" s="40"/>
      <c r="C154" s="41"/>
      <c r="D154" s="39"/>
      <c r="E154" s="43"/>
      <c r="F154" s="40"/>
      <c r="G154" s="41"/>
      <c r="H154" s="43"/>
      <c r="I154" s="43"/>
      <c r="J154" s="44">
        <v>0</v>
      </c>
      <c r="K154" s="44">
        <v>0</v>
      </c>
      <c r="L154" s="55">
        <v>0</v>
      </c>
      <c r="M154" s="55">
        <v>0</v>
      </c>
      <c r="N154" s="44">
        <v>0</v>
      </c>
      <c r="O154" s="34">
        <f t="shared" si="16"/>
        <v>0</v>
      </c>
      <c r="P154" s="34">
        <f t="shared" si="16"/>
        <v>0</v>
      </c>
      <c r="Q154" s="43"/>
      <c r="R154" s="43"/>
      <c r="S154" s="43"/>
      <c r="T154" s="43"/>
      <c r="U154" s="48"/>
      <c r="V154" s="41"/>
      <c r="W154" s="41"/>
      <c r="X154" s="50"/>
      <c r="Y154" s="34" t="e">
        <f>P154/AA154</f>
        <v>#DIV/0!</v>
      </c>
      <c r="Z154" s="44" t="e">
        <f t="shared" si="17"/>
        <v>#DIV/0!</v>
      </c>
      <c r="AA154" s="44">
        <f t="shared" si="18"/>
        <v>0</v>
      </c>
      <c r="AB154" s="44">
        <v>0</v>
      </c>
      <c r="AC154" s="44">
        <v>0</v>
      </c>
      <c r="AD154" s="44">
        <v>0</v>
      </c>
      <c r="AE154" s="44"/>
      <c r="AF154" s="44" t="e">
        <f t="shared" si="19"/>
        <v>#DIV/0!</v>
      </c>
      <c r="AG154" s="44"/>
      <c r="AH154" s="44" t="e">
        <f t="shared" si="20"/>
        <v>#DIV/0!</v>
      </c>
      <c r="AI154" s="44" t="e">
        <f t="shared" si="21"/>
        <v>#DIV/0!</v>
      </c>
      <c r="AJ154" s="44" t="e">
        <f t="shared" si="22"/>
        <v>#DIV/0!</v>
      </c>
      <c r="AK154" s="43"/>
      <c r="AL154" s="40"/>
      <c r="AM154" s="40"/>
      <c r="AN154" s="40"/>
      <c r="AO154" s="40"/>
      <c r="AP154" s="40"/>
      <c r="AQ154" s="49"/>
      <c r="AR154" s="41"/>
      <c r="AS154" s="41">
        <v>10</v>
      </c>
      <c r="AT154" s="34">
        <f>(J154*10)/100</f>
        <v>0</v>
      </c>
      <c r="AU154" s="43"/>
      <c r="AV154" s="44">
        <v>0</v>
      </c>
      <c r="AW154" s="46">
        <f t="shared" si="23"/>
        <v>0</v>
      </c>
      <c r="AX154" s="46">
        <f>O154</f>
        <v>0</v>
      </c>
      <c r="AY154" s="43"/>
    </row>
    <row r="155" spans="1:51" ht="15.75" customHeight="1" x14ac:dyDescent="0.25">
      <c r="A155" s="47"/>
      <c r="B155" s="40"/>
      <c r="C155" s="41"/>
      <c r="D155" s="39"/>
      <c r="E155" s="43"/>
      <c r="F155" s="40"/>
      <c r="G155" s="41"/>
      <c r="H155" s="43"/>
      <c r="I155" s="43"/>
      <c r="J155" s="44">
        <v>0</v>
      </c>
      <c r="K155" s="44">
        <v>0</v>
      </c>
      <c r="L155" s="55">
        <v>0</v>
      </c>
      <c r="M155" s="55">
        <v>0</v>
      </c>
      <c r="N155" s="44">
        <v>0</v>
      </c>
      <c r="O155" s="34">
        <f t="shared" si="16"/>
        <v>0</v>
      </c>
      <c r="P155" s="34">
        <f t="shared" si="16"/>
        <v>0</v>
      </c>
      <c r="Q155" s="43"/>
      <c r="R155" s="43"/>
      <c r="S155" s="43"/>
      <c r="T155" s="43"/>
      <c r="U155" s="48"/>
      <c r="V155" s="41"/>
      <c r="W155" s="41"/>
      <c r="X155" s="50"/>
      <c r="Y155" s="34" t="e">
        <f>P155/AA155</f>
        <v>#DIV/0!</v>
      </c>
      <c r="Z155" s="44" t="e">
        <f t="shared" si="17"/>
        <v>#DIV/0!</v>
      </c>
      <c r="AA155" s="44">
        <f t="shared" si="18"/>
        <v>0</v>
      </c>
      <c r="AB155" s="44">
        <v>0</v>
      </c>
      <c r="AC155" s="44">
        <v>0</v>
      </c>
      <c r="AD155" s="44">
        <v>0</v>
      </c>
      <c r="AE155" s="44"/>
      <c r="AF155" s="44" t="e">
        <f t="shared" si="19"/>
        <v>#DIV/0!</v>
      </c>
      <c r="AG155" s="44"/>
      <c r="AH155" s="44" t="e">
        <f t="shared" si="20"/>
        <v>#DIV/0!</v>
      </c>
      <c r="AI155" s="44" t="e">
        <f t="shared" si="21"/>
        <v>#DIV/0!</v>
      </c>
      <c r="AJ155" s="44" t="e">
        <f t="shared" si="22"/>
        <v>#DIV/0!</v>
      </c>
      <c r="AK155" s="43"/>
      <c r="AL155" s="40"/>
      <c r="AM155" s="40"/>
      <c r="AN155" s="40"/>
      <c r="AO155" s="40"/>
      <c r="AP155" s="40"/>
      <c r="AQ155" s="49"/>
      <c r="AR155" s="41"/>
      <c r="AS155" s="41">
        <v>10</v>
      </c>
      <c r="AT155" s="34">
        <f>(J155*10)/100</f>
        <v>0</v>
      </c>
      <c r="AU155" s="43"/>
      <c r="AV155" s="44">
        <v>0</v>
      </c>
      <c r="AW155" s="46">
        <f t="shared" si="23"/>
        <v>0</v>
      </c>
      <c r="AX155" s="46">
        <f>O155</f>
        <v>0</v>
      </c>
      <c r="AY155" s="43"/>
    </row>
    <row r="156" spans="1:51" ht="15.75" customHeight="1" x14ac:dyDescent="0.25">
      <c r="A156" s="47"/>
      <c r="B156" s="40"/>
      <c r="C156" s="41"/>
      <c r="D156" s="39"/>
      <c r="E156" s="43"/>
      <c r="F156" s="40"/>
      <c r="G156" s="41"/>
      <c r="H156" s="43"/>
      <c r="I156" s="43"/>
      <c r="J156" s="44">
        <v>0</v>
      </c>
      <c r="K156" s="44">
        <v>0</v>
      </c>
      <c r="L156" s="55">
        <v>0</v>
      </c>
      <c r="M156" s="55">
        <v>0</v>
      </c>
      <c r="N156" s="44">
        <v>0</v>
      </c>
      <c r="O156" s="34">
        <f t="shared" si="16"/>
        <v>0</v>
      </c>
      <c r="P156" s="34">
        <f t="shared" si="16"/>
        <v>0</v>
      </c>
      <c r="Q156" s="43"/>
      <c r="R156" s="43"/>
      <c r="S156" s="43"/>
      <c r="T156" s="43"/>
      <c r="U156" s="48"/>
      <c r="V156" s="41"/>
      <c r="W156" s="41"/>
      <c r="X156" s="50"/>
      <c r="Y156" s="34" t="e">
        <f>P156/AA156</f>
        <v>#DIV/0!</v>
      </c>
      <c r="Z156" s="44" t="e">
        <f t="shared" si="17"/>
        <v>#DIV/0!</v>
      </c>
      <c r="AA156" s="44">
        <f t="shared" si="18"/>
        <v>0</v>
      </c>
      <c r="AB156" s="44">
        <v>0</v>
      </c>
      <c r="AC156" s="44">
        <v>0</v>
      </c>
      <c r="AD156" s="44">
        <v>0</v>
      </c>
      <c r="AE156" s="44"/>
      <c r="AF156" s="44" t="e">
        <f t="shared" si="19"/>
        <v>#DIV/0!</v>
      </c>
      <c r="AG156" s="44"/>
      <c r="AH156" s="44" t="e">
        <f t="shared" si="20"/>
        <v>#DIV/0!</v>
      </c>
      <c r="AI156" s="44" t="e">
        <f t="shared" si="21"/>
        <v>#DIV/0!</v>
      </c>
      <c r="AJ156" s="44" t="e">
        <f t="shared" si="22"/>
        <v>#DIV/0!</v>
      </c>
      <c r="AK156" s="43"/>
      <c r="AL156" s="40"/>
      <c r="AM156" s="40"/>
      <c r="AN156" s="40"/>
      <c r="AO156" s="40"/>
      <c r="AP156" s="40"/>
      <c r="AQ156" s="49"/>
      <c r="AR156" s="41"/>
      <c r="AS156" s="41">
        <v>10</v>
      </c>
      <c r="AT156" s="34">
        <f>(J156*10)/100</f>
        <v>0</v>
      </c>
      <c r="AU156" s="43"/>
      <c r="AV156" s="44">
        <v>0</v>
      </c>
      <c r="AW156" s="46">
        <f t="shared" si="23"/>
        <v>0</v>
      </c>
      <c r="AX156" s="46">
        <f>O156</f>
        <v>0</v>
      </c>
      <c r="AY156" s="43"/>
    </row>
    <row r="157" spans="1:51" ht="15.75" customHeight="1" x14ac:dyDescent="0.25">
      <c r="A157" s="47"/>
      <c r="B157" s="40"/>
      <c r="C157" s="41"/>
      <c r="D157" s="39"/>
      <c r="E157" s="43"/>
      <c r="F157" s="40"/>
      <c r="G157" s="41"/>
      <c r="H157" s="43"/>
      <c r="I157" s="43"/>
      <c r="J157" s="44">
        <v>0</v>
      </c>
      <c r="K157" s="44">
        <v>0</v>
      </c>
      <c r="L157" s="55">
        <v>0</v>
      </c>
      <c r="M157" s="55">
        <v>0</v>
      </c>
      <c r="N157" s="44">
        <v>0</v>
      </c>
      <c r="O157" s="34">
        <f t="shared" si="16"/>
        <v>0</v>
      </c>
      <c r="P157" s="34">
        <f t="shared" si="16"/>
        <v>0</v>
      </c>
      <c r="Q157" s="43"/>
      <c r="R157" s="43"/>
      <c r="S157" s="43"/>
      <c r="T157" s="43"/>
      <c r="U157" s="48"/>
      <c r="V157" s="41"/>
      <c r="W157" s="41"/>
      <c r="X157" s="50"/>
      <c r="Y157" s="34" t="e">
        <f>P157/AA157</f>
        <v>#DIV/0!</v>
      </c>
      <c r="Z157" s="44" t="e">
        <f t="shared" si="17"/>
        <v>#DIV/0!</v>
      </c>
      <c r="AA157" s="44">
        <f t="shared" si="18"/>
        <v>0</v>
      </c>
      <c r="AB157" s="44">
        <v>0</v>
      </c>
      <c r="AC157" s="44">
        <v>0</v>
      </c>
      <c r="AD157" s="44">
        <v>0</v>
      </c>
      <c r="AE157" s="44"/>
      <c r="AF157" s="44" t="e">
        <f t="shared" si="19"/>
        <v>#DIV/0!</v>
      </c>
      <c r="AG157" s="44"/>
      <c r="AH157" s="44" t="e">
        <f t="shared" si="20"/>
        <v>#DIV/0!</v>
      </c>
      <c r="AI157" s="44" t="e">
        <f t="shared" si="21"/>
        <v>#DIV/0!</v>
      </c>
      <c r="AJ157" s="44" t="e">
        <f t="shared" si="22"/>
        <v>#DIV/0!</v>
      </c>
      <c r="AK157" s="43"/>
      <c r="AL157" s="40"/>
      <c r="AM157" s="40"/>
      <c r="AN157" s="40"/>
      <c r="AO157" s="40"/>
      <c r="AP157" s="40"/>
      <c r="AQ157" s="49"/>
      <c r="AR157" s="41"/>
      <c r="AS157" s="41">
        <v>10</v>
      </c>
      <c r="AT157" s="34">
        <f>(J157*10)/100</f>
        <v>0</v>
      </c>
      <c r="AU157" s="43"/>
      <c r="AV157" s="44">
        <v>0</v>
      </c>
      <c r="AW157" s="46">
        <f t="shared" si="23"/>
        <v>0</v>
      </c>
      <c r="AX157" s="46">
        <f>O157</f>
        <v>0</v>
      </c>
      <c r="AY157" s="43"/>
    </row>
    <row r="158" spans="1:51" ht="15.75" customHeight="1" x14ac:dyDescent="0.25">
      <c r="A158" s="47"/>
      <c r="B158" s="40"/>
      <c r="C158" s="41"/>
      <c r="D158" s="39"/>
      <c r="E158" s="43"/>
      <c r="F158" s="40"/>
      <c r="G158" s="41"/>
      <c r="H158" s="43"/>
      <c r="I158" s="43"/>
      <c r="J158" s="44">
        <v>0</v>
      </c>
      <c r="K158" s="44">
        <v>0</v>
      </c>
      <c r="L158" s="55">
        <v>0</v>
      </c>
      <c r="M158" s="55">
        <v>0</v>
      </c>
      <c r="N158" s="44">
        <v>0</v>
      </c>
      <c r="O158" s="34">
        <f t="shared" si="16"/>
        <v>0</v>
      </c>
      <c r="P158" s="34">
        <f t="shared" si="16"/>
        <v>0</v>
      </c>
      <c r="Q158" s="43"/>
      <c r="R158" s="43"/>
      <c r="S158" s="43"/>
      <c r="T158" s="43"/>
      <c r="U158" s="48"/>
      <c r="V158" s="41"/>
      <c r="W158" s="41"/>
      <c r="X158" s="50"/>
      <c r="Y158" s="34" t="e">
        <f>P158/AA158</f>
        <v>#DIV/0!</v>
      </c>
      <c r="Z158" s="44" t="e">
        <f t="shared" si="17"/>
        <v>#DIV/0!</v>
      </c>
      <c r="AA158" s="44">
        <f t="shared" si="18"/>
        <v>0</v>
      </c>
      <c r="AB158" s="44">
        <v>0</v>
      </c>
      <c r="AC158" s="44">
        <v>0</v>
      </c>
      <c r="AD158" s="44">
        <v>0</v>
      </c>
      <c r="AE158" s="44"/>
      <c r="AF158" s="44" t="e">
        <f t="shared" si="19"/>
        <v>#DIV/0!</v>
      </c>
      <c r="AG158" s="44"/>
      <c r="AH158" s="44" t="e">
        <f t="shared" si="20"/>
        <v>#DIV/0!</v>
      </c>
      <c r="AI158" s="44" t="e">
        <f t="shared" si="21"/>
        <v>#DIV/0!</v>
      </c>
      <c r="AJ158" s="44" t="e">
        <f t="shared" si="22"/>
        <v>#DIV/0!</v>
      </c>
      <c r="AK158" s="43"/>
      <c r="AL158" s="40"/>
      <c r="AM158" s="40"/>
      <c r="AN158" s="40"/>
      <c r="AO158" s="40"/>
      <c r="AP158" s="40"/>
      <c r="AQ158" s="49"/>
      <c r="AR158" s="41"/>
      <c r="AS158" s="41">
        <v>10</v>
      </c>
      <c r="AT158" s="34">
        <f>(J158*10)/100</f>
        <v>0</v>
      </c>
      <c r="AU158" s="43"/>
      <c r="AV158" s="44">
        <v>0</v>
      </c>
      <c r="AW158" s="46">
        <f t="shared" si="23"/>
        <v>0</v>
      </c>
      <c r="AX158" s="46">
        <f>O158</f>
        <v>0</v>
      </c>
      <c r="AY158" s="43"/>
    </row>
    <row r="159" spans="1:51" ht="15.75" customHeight="1" x14ac:dyDescent="0.25">
      <c r="A159" s="47"/>
      <c r="B159" s="40"/>
      <c r="C159" s="41"/>
      <c r="D159" s="39"/>
      <c r="E159" s="43"/>
      <c r="F159" s="40"/>
      <c r="G159" s="41"/>
      <c r="H159" s="43"/>
      <c r="I159" s="43"/>
      <c r="J159" s="44">
        <v>0</v>
      </c>
      <c r="K159" s="44">
        <v>0</v>
      </c>
      <c r="L159" s="55">
        <v>0</v>
      </c>
      <c r="M159" s="55">
        <v>0</v>
      </c>
      <c r="N159" s="44">
        <v>0</v>
      </c>
      <c r="O159" s="34">
        <f t="shared" si="16"/>
        <v>0</v>
      </c>
      <c r="P159" s="34">
        <f t="shared" si="16"/>
        <v>0</v>
      </c>
      <c r="Q159" s="43"/>
      <c r="R159" s="43"/>
      <c r="S159" s="43"/>
      <c r="T159" s="43"/>
      <c r="U159" s="48"/>
      <c r="V159" s="41"/>
      <c r="W159" s="41"/>
      <c r="X159" s="50"/>
      <c r="Y159" s="34" t="e">
        <f>P159/AA159</f>
        <v>#DIV/0!</v>
      </c>
      <c r="Z159" s="44" t="e">
        <f t="shared" si="17"/>
        <v>#DIV/0!</v>
      </c>
      <c r="AA159" s="44">
        <f t="shared" si="18"/>
        <v>0</v>
      </c>
      <c r="AB159" s="44">
        <v>0</v>
      </c>
      <c r="AC159" s="44">
        <v>0</v>
      </c>
      <c r="AD159" s="44">
        <v>0</v>
      </c>
      <c r="AE159" s="44"/>
      <c r="AF159" s="44" t="e">
        <f t="shared" si="19"/>
        <v>#DIV/0!</v>
      </c>
      <c r="AG159" s="44"/>
      <c r="AH159" s="44" t="e">
        <f t="shared" si="20"/>
        <v>#DIV/0!</v>
      </c>
      <c r="AI159" s="44" t="e">
        <f t="shared" si="21"/>
        <v>#DIV/0!</v>
      </c>
      <c r="AJ159" s="44" t="e">
        <f t="shared" si="22"/>
        <v>#DIV/0!</v>
      </c>
      <c r="AK159" s="43"/>
      <c r="AL159" s="40"/>
      <c r="AM159" s="40"/>
      <c r="AN159" s="40"/>
      <c r="AO159" s="40"/>
      <c r="AP159" s="40"/>
      <c r="AQ159" s="49"/>
      <c r="AR159" s="41"/>
      <c r="AS159" s="41">
        <v>10</v>
      </c>
      <c r="AT159" s="34">
        <f>(J159*10)/100</f>
        <v>0</v>
      </c>
      <c r="AU159" s="43"/>
      <c r="AV159" s="44">
        <v>0</v>
      </c>
      <c r="AW159" s="46">
        <f t="shared" si="23"/>
        <v>0</v>
      </c>
      <c r="AX159" s="46">
        <f>O159</f>
        <v>0</v>
      </c>
      <c r="AY159" s="43"/>
    </row>
    <row r="160" spans="1:51" ht="15.75" customHeight="1" x14ac:dyDescent="0.25">
      <c r="A160" s="47"/>
      <c r="B160" s="40"/>
      <c r="C160" s="41"/>
      <c r="D160" s="39"/>
      <c r="E160" s="43"/>
      <c r="F160" s="40"/>
      <c r="G160" s="41"/>
      <c r="H160" s="43"/>
      <c r="I160" s="43"/>
      <c r="J160" s="44">
        <v>0</v>
      </c>
      <c r="K160" s="44">
        <v>0</v>
      </c>
      <c r="L160" s="55">
        <v>0</v>
      </c>
      <c r="M160" s="55">
        <v>0</v>
      </c>
      <c r="N160" s="44">
        <v>0</v>
      </c>
      <c r="O160" s="34">
        <f t="shared" si="16"/>
        <v>0</v>
      </c>
      <c r="P160" s="34">
        <f t="shared" si="16"/>
        <v>0</v>
      </c>
      <c r="Q160" s="43"/>
      <c r="R160" s="43"/>
      <c r="S160" s="43"/>
      <c r="T160" s="43"/>
      <c r="U160" s="48"/>
      <c r="V160" s="41"/>
      <c r="W160" s="41"/>
      <c r="X160" s="50"/>
      <c r="Y160" s="34" t="e">
        <f>P160/AA160</f>
        <v>#DIV/0!</v>
      </c>
      <c r="Z160" s="44" t="e">
        <f t="shared" si="17"/>
        <v>#DIV/0!</v>
      </c>
      <c r="AA160" s="44">
        <f t="shared" si="18"/>
        <v>0</v>
      </c>
      <c r="AB160" s="44">
        <v>0</v>
      </c>
      <c r="AC160" s="44">
        <v>0</v>
      </c>
      <c r="AD160" s="44">
        <v>0</v>
      </c>
      <c r="AE160" s="44"/>
      <c r="AF160" s="44" t="e">
        <f t="shared" si="19"/>
        <v>#DIV/0!</v>
      </c>
      <c r="AG160" s="44"/>
      <c r="AH160" s="44" t="e">
        <f t="shared" si="20"/>
        <v>#DIV/0!</v>
      </c>
      <c r="AI160" s="44" t="e">
        <f t="shared" si="21"/>
        <v>#DIV/0!</v>
      </c>
      <c r="AJ160" s="44" t="e">
        <f t="shared" si="22"/>
        <v>#DIV/0!</v>
      </c>
      <c r="AK160" s="43"/>
      <c r="AL160" s="40"/>
      <c r="AM160" s="40"/>
      <c r="AN160" s="40"/>
      <c r="AO160" s="40"/>
      <c r="AP160" s="40"/>
      <c r="AQ160" s="49"/>
      <c r="AR160" s="41"/>
      <c r="AS160" s="41">
        <v>10</v>
      </c>
      <c r="AT160" s="34">
        <f>(J160*10)/100</f>
        <v>0</v>
      </c>
      <c r="AU160" s="43"/>
      <c r="AV160" s="44">
        <v>0</v>
      </c>
      <c r="AW160" s="46">
        <f t="shared" si="23"/>
        <v>0</v>
      </c>
      <c r="AX160" s="46">
        <f>O160</f>
        <v>0</v>
      </c>
      <c r="AY160" s="43"/>
    </row>
    <row r="161" spans="1:51" ht="15.75" customHeight="1" x14ac:dyDescent="0.25">
      <c r="A161" s="47"/>
      <c r="B161" s="40"/>
      <c r="C161" s="41"/>
      <c r="D161" s="39"/>
      <c r="E161" s="43"/>
      <c r="F161" s="40"/>
      <c r="G161" s="41"/>
      <c r="H161" s="43"/>
      <c r="I161" s="43"/>
      <c r="J161" s="44">
        <v>0</v>
      </c>
      <c r="K161" s="44">
        <v>0</v>
      </c>
      <c r="L161" s="55">
        <v>0</v>
      </c>
      <c r="M161" s="55">
        <v>0</v>
      </c>
      <c r="N161" s="44">
        <v>0</v>
      </c>
      <c r="O161" s="34">
        <f t="shared" si="16"/>
        <v>0</v>
      </c>
      <c r="P161" s="34">
        <f t="shared" si="16"/>
        <v>0</v>
      </c>
      <c r="Q161" s="43"/>
      <c r="R161" s="43"/>
      <c r="S161" s="43"/>
      <c r="T161" s="43"/>
      <c r="U161" s="48"/>
      <c r="V161" s="41"/>
      <c r="W161" s="41"/>
      <c r="X161" s="50"/>
      <c r="Y161" s="34" t="e">
        <f>P161/AA161</f>
        <v>#DIV/0!</v>
      </c>
      <c r="Z161" s="44" t="e">
        <f t="shared" si="17"/>
        <v>#DIV/0!</v>
      </c>
      <c r="AA161" s="44">
        <f t="shared" si="18"/>
        <v>0</v>
      </c>
      <c r="AB161" s="44">
        <v>0</v>
      </c>
      <c r="AC161" s="44">
        <v>0</v>
      </c>
      <c r="AD161" s="44">
        <v>0</v>
      </c>
      <c r="AE161" s="44"/>
      <c r="AF161" s="44" t="e">
        <f t="shared" si="19"/>
        <v>#DIV/0!</v>
      </c>
      <c r="AG161" s="44"/>
      <c r="AH161" s="44" t="e">
        <f t="shared" si="20"/>
        <v>#DIV/0!</v>
      </c>
      <c r="AI161" s="44" t="e">
        <f t="shared" si="21"/>
        <v>#DIV/0!</v>
      </c>
      <c r="AJ161" s="44" t="e">
        <f t="shared" si="22"/>
        <v>#DIV/0!</v>
      </c>
      <c r="AK161" s="43"/>
      <c r="AL161" s="40"/>
      <c r="AM161" s="40"/>
      <c r="AN161" s="40"/>
      <c r="AO161" s="40"/>
      <c r="AP161" s="40"/>
      <c r="AQ161" s="49"/>
      <c r="AR161" s="41"/>
      <c r="AS161" s="41">
        <v>10</v>
      </c>
      <c r="AT161" s="34">
        <f>(J161*10)/100</f>
        <v>0</v>
      </c>
      <c r="AU161" s="43"/>
      <c r="AV161" s="44">
        <v>0</v>
      </c>
      <c r="AW161" s="46">
        <f t="shared" si="23"/>
        <v>0</v>
      </c>
      <c r="AX161" s="46">
        <f>O161</f>
        <v>0</v>
      </c>
      <c r="AY161" s="43"/>
    </row>
    <row r="162" spans="1:51" ht="15.75" customHeight="1" x14ac:dyDescent="0.25">
      <c r="A162" s="47"/>
      <c r="B162" s="40"/>
      <c r="C162" s="41"/>
      <c r="D162" s="39"/>
      <c r="E162" s="43"/>
      <c r="F162" s="40"/>
      <c r="G162" s="41"/>
      <c r="H162" s="43"/>
      <c r="I162" s="43"/>
      <c r="J162" s="44">
        <v>0</v>
      </c>
      <c r="K162" s="44">
        <v>0</v>
      </c>
      <c r="L162" s="55">
        <v>0</v>
      </c>
      <c r="M162" s="55">
        <v>0</v>
      </c>
      <c r="N162" s="44">
        <v>0</v>
      </c>
      <c r="O162" s="34">
        <f t="shared" si="16"/>
        <v>0</v>
      </c>
      <c r="P162" s="34">
        <f t="shared" si="16"/>
        <v>0</v>
      </c>
      <c r="Q162" s="43"/>
      <c r="R162" s="43"/>
      <c r="S162" s="43"/>
      <c r="T162" s="43"/>
      <c r="U162" s="48"/>
      <c r="V162" s="41"/>
      <c r="W162" s="41"/>
      <c r="X162" s="50"/>
      <c r="Y162" s="34" t="e">
        <f>P162/AA162</f>
        <v>#DIV/0!</v>
      </c>
      <c r="Z162" s="44" t="e">
        <f t="shared" si="17"/>
        <v>#DIV/0!</v>
      </c>
      <c r="AA162" s="44">
        <f t="shared" si="18"/>
        <v>0</v>
      </c>
      <c r="AB162" s="44">
        <v>0</v>
      </c>
      <c r="AC162" s="44">
        <v>0</v>
      </c>
      <c r="AD162" s="44">
        <v>0</v>
      </c>
      <c r="AE162" s="44"/>
      <c r="AF162" s="44" t="e">
        <f t="shared" si="19"/>
        <v>#DIV/0!</v>
      </c>
      <c r="AG162" s="44"/>
      <c r="AH162" s="44" t="e">
        <f t="shared" si="20"/>
        <v>#DIV/0!</v>
      </c>
      <c r="AI162" s="44" t="e">
        <f t="shared" si="21"/>
        <v>#DIV/0!</v>
      </c>
      <c r="AJ162" s="44" t="e">
        <f t="shared" si="22"/>
        <v>#DIV/0!</v>
      </c>
      <c r="AK162" s="43"/>
      <c r="AL162" s="40"/>
      <c r="AM162" s="40"/>
      <c r="AN162" s="40"/>
      <c r="AO162" s="40"/>
      <c r="AP162" s="40"/>
      <c r="AQ162" s="49"/>
      <c r="AR162" s="41"/>
      <c r="AS162" s="41">
        <v>10</v>
      </c>
      <c r="AT162" s="34">
        <f>(J162*10)/100</f>
        <v>0</v>
      </c>
      <c r="AU162" s="43"/>
      <c r="AV162" s="44">
        <v>0</v>
      </c>
      <c r="AW162" s="46">
        <f t="shared" si="23"/>
        <v>0</v>
      </c>
      <c r="AX162" s="46">
        <f>O162</f>
        <v>0</v>
      </c>
      <c r="AY162" s="43"/>
    </row>
    <row r="163" spans="1:51" ht="15.75" customHeight="1" x14ac:dyDescent="0.25">
      <c r="A163" s="47"/>
      <c r="B163" s="40"/>
      <c r="C163" s="41"/>
      <c r="D163" s="39"/>
      <c r="E163" s="43"/>
      <c r="F163" s="40"/>
      <c r="G163" s="41"/>
      <c r="H163" s="43"/>
      <c r="I163" s="43"/>
      <c r="J163" s="44">
        <v>0</v>
      </c>
      <c r="K163" s="44">
        <v>0</v>
      </c>
      <c r="L163" s="55">
        <v>0</v>
      </c>
      <c r="M163" s="55">
        <v>0</v>
      </c>
      <c r="N163" s="44">
        <v>0</v>
      </c>
      <c r="O163" s="34">
        <f t="shared" si="16"/>
        <v>0</v>
      </c>
      <c r="P163" s="34">
        <f t="shared" si="16"/>
        <v>0</v>
      </c>
      <c r="Q163" s="43"/>
      <c r="R163" s="43"/>
      <c r="S163" s="43"/>
      <c r="T163" s="43"/>
      <c r="U163" s="48"/>
      <c r="V163" s="41"/>
      <c r="W163" s="41"/>
      <c r="X163" s="50"/>
      <c r="Y163" s="34" t="e">
        <f>P163/AA163</f>
        <v>#DIV/0!</v>
      </c>
      <c r="Z163" s="44" t="e">
        <f t="shared" si="17"/>
        <v>#DIV/0!</v>
      </c>
      <c r="AA163" s="44">
        <f t="shared" si="18"/>
        <v>0</v>
      </c>
      <c r="AB163" s="44">
        <v>0</v>
      </c>
      <c r="AC163" s="44">
        <v>0</v>
      </c>
      <c r="AD163" s="44">
        <v>0</v>
      </c>
      <c r="AE163" s="44"/>
      <c r="AF163" s="44" t="e">
        <f t="shared" si="19"/>
        <v>#DIV/0!</v>
      </c>
      <c r="AG163" s="44"/>
      <c r="AH163" s="44" t="e">
        <f t="shared" si="20"/>
        <v>#DIV/0!</v>
      </c>
      <c r="AI163" s="44" t="e">
        <f t="shared" si="21"/>
        <v>#DIV/0!</v>
      </c>
      <c r="AJ163" s="44" t="e">
        <f t="shared" si="22"/>
        <v>#DIV/0!</v>
      </c>
      <c r="AK163" s="43"/>
      <c r="AL163" s="40"/>
      <c r="AM163" s="40"/>
      <c r="AN163" s="40"/>
      <c r="AO163" s="40"/>
      <c r="AP163" s="40"/>
      <c r="AQ163" s="49"/>
      <c r="AR163" s="41"/>
      <c r="AS163" s="41">
        <v>10</v>
      </c>
      <c r="AT163" s="34">
        <f>(J163*10)/100</f>
        <v>0</v>
      </c>
      <c r="AU163" s="43"/>
      <c r="AV163" s="44">
        <v>0</v>
      </c>
      <c r="AW163" s="46">
        <f t="shared" si="23"/>
        <v>0</v>
      </c>
      <c r="AX163" s="46">
        <f>O163</f>
        <v>0</v>
      </c>
      <c r="AY163" s="43"/>
    </row>
    <row r="164" spans="1:51" ht="15.75" customHeight="1" x14ac:dyDescent="0.25">
      <c r="A164" s="47"/>
      <c r="B164" s="40"/>
      <c r="C164" s="41"/>
      <c r="D164" s="39"/>
      <c r="E164" s="43"/>
      <c r="F164" s="40"/>
      <c r="G164" s="41"/>
      <c r="H164" s="43"/>
      <c r="I164" s="43"/>
      <c r="J164" s="44">
        <v>0</v>
      </c>
      <c r="K164" s="44">
        <v>0</v>
      </c>
      <c r="L164" s="55">
        <v>0</v>
      </c>
      <c r="M164" s="55">
        <v>0</v>
      </c>
      <c r="N164" s="44">
        <v>0</v>
      </c>
      <c r="O164" s="34">
        <f t="shared" si="16"/>
        <v>0</v>
      </c>
      <c r="P164" s="34">
        <f t="shared" si="16"/>
        <v>0</v>
      </c>
      <c r="Q164" s="43"/>
      <c r="R164" s="43"/>
      <c r="S164" s="43"/>
      <c r="T164" s="43"/>
      <c r="U164" s="48"/>
      <c r="V164" s="41"/>
      <c r="W164" s="41"/>
      <c r="X164" s="50"/>
      <c r="Y164" s="34" t="e">
        <f>P164/AA164</f>
        <v>#DIV/0!</v>
      </c>
      <c r="Z164" s="44" t="e">
        <f t="shared" si="17"/>
        <v>#DIV/0!</v>
      </c>
      <c r="AA164" s="44">
        <f t="shared" si="18"/>
        <v>0</v>
      </c>
      <c r="AB164" s="44">
        <v>0</v>
      </c>
      <c r="AC164" s="44">
        <v>0</v>
      </c>
      <c r="AD164" s="44">
        <v>0</v>
      </c>
      <c r="AE164" s="44"/>
      <c r="AF164" s="44" t="e">
        <f t="shared" si="19"/>
        <v>#DIV/0!</v>
      </c>
      <c r="AG164" s="44"/>
      <c r="AH164" s="44" t="e">
        <f t="shared" si="20"/>
        <v>#DIV/0!</v>
      </c>
      <c r="AI164" s="44" t="e">
        <f t="shared" si="21"/>
        <v>#DIV/0!</v>
      </c>
      <c r="AJ164" s="44" t="e">
        <f t="shared" si="22"/>
        <v>#DIV/0!</v>
      </c>
      <c r="AK164" s="43"/>
      <c r="AL164" s="40"/>
      <c r="AM164" s="40"/>
      <c r="AN164" s="40"/>
      <c r="AO164" s="40"/>
      <c r="AP164" s="40"/>
      <c r="AQ164" s="49"/>
      <c r="AR164" s="41"/>
      <c r="AS164" s="41">
        <v>10</v>
      </c>
      <c r="AT164" s="34">
        <f>(J164*10)/100</f>
        <v>0</v>
      </c>
      <c r="AU164" s="43"/>
      <c r="AV164" s="44">
        <v>0</v>
      </c>
      <c r="AW164" s="46">
        <f t="shared" si="23"/>
        <v>0</v>
      </c>
      <c r="AX164" s="46">
        <f>O164</f>
        <v>0</v>
      </c>
      <c r="AY164" s="43"/>
    </row>
    <row r="165" spans="1:51" ht="15.75" customHeight="1" x14ac:dyDescent="0.25">
      <c r="A165" s="47"/>
      <c r="B165" s="40"/>
      <c r="C165" s="41"/>
      <c r="D165" s="39"/>
      <c r="E165" s="43"/>
      <c r="F165" s="40"/>
      <c r="G165" s="41"/>
      <c r="H165" s="43"/>
      <c r="I165" s="43"/>
      <c r="J165" s="44">
        <v>0</v>
      </c>
      <c r="K165" s="44">
        <v>0</v>
      </c>
      <c r="L165" s="55">
        <v>0</v>
      </c>
      <c r="M165" s="55">
        <v>0</v>
      </c>
      <c r="N165" s="44">
        <v>0</v>
      </c>
      <c r="O165" s="34">
        <f t="shared" si="16"/>
        <v>0</v>
      </c>
      <c r="P165" s="34">
        <f t="shared" si="16"/>
        <v>0</v>
      </c>
      <c r="Q165" s="43"/>
      <c r="R165" s="43"/>
      <c r="S165" s="43"/>
      <c r="T165" s="43"/>
      <c r="U165" s="48"/>
      <c r="V165" s="41"/>
      <c r="W165" s="41"/>
      <c r="X165" s="50"/>
      <c r="Y165" s="34" t="e">
        <f>P165/AA165</f>
        <v>#DIV/0!</v>
      </c>
      <c r="Z165" s="44" t="e">
        <f t="shared" si="17"/>
        <v>#DIV/0!</v>
      </c>
      <c r="AA165" s="44">
        <f t="shared" si="18"/>
        <v>0</v>
      </c>
      <c r="AB165" s="44">
        <v>0</v>
      </c>
      <c r="AC165" s="44">
        <v>0</v>
      </c>
      <c r="AD165" s="44">
        <v>0</v>
      </c>
      <c r="AE165" s="44"/>
      <c r="AF165" s="44" t="e">
        <f t="shared" si="19"/>
        <v>#DIV/0!</v>
      </c>
      <c r="AG165" s="44"/>
      <c r="AH165" s="44" t="e">
        <f t="shared" si="20"/>
        <v>#DIV/0!</v>
      </c>
      <c r="AI165" s="44" t="e">
        <f t="shared" si="21"/>
        <v>#DIV/0!</v>
      </c>
      <c r="AJ165" s="44" t="e">
        <f t="shared" si="22"/>
        <v>#DIV/0!</v>
      </c>
      <c r="AK165" s="43"/>
      <c r="AL165" s="40"/>
      <c r="AM165" s="40"/>
      <c r="AN165" s="40"/>
      <c r="AO165" s="40"/>
      <c r="AP165" s="40"/>
      <c r="AQ165" s="49"/>
      <c r="AR165" s="41"/>
      <c r="AS165" s="41">
        <v>10</v>
      </c>
      <c r="AT165" s="34">
        <f>(J165*10)/100</f>
        <v>0</v>
      </c>
      <c r="AU165" s="43"/>
      <c r="AV165" s="44">
        <v>0</v>
      </c>
      <c r="AW165" s="46">
        <f t="shared" si="23"/>
        <v>0</v>
      </c>
      <c r="AX165" s="46">
        <f>O165</f>
        <v>0</v>
      </c>
      <c r="AY165" s="43"/>
    </row>
    <row r="166" spans="1:51" ht="15.75" customHeight="1" x14ac:dyDescent="0.25">
      <c r="A166" s="47"/>
      <c r="B166" s="40"/>
      <c r="C166" s="41"/>
      <c r="D166" s="39"/>
      <c r="E166" s="43"/>
      <c r="F166" s="40"/>
      <c r="G166" s="41"/>
      <c r="H166" s="43"/>
      <c r="I166" s="43"/>
      <c r="J166" s="44">
        <v>0</v>
      </c>
      <c r="K166" s="44">
        <v>0</v>
      </c>
      <c r="L166" s="55">
        <v>0</v>
      </c>
      <c r="M166" s="55">
        <v>0</v>
      </c>
      <c r="N166" s="44">
        <v>0</v>
      </c>
      <c r="O166" s="34">
        <f t="shared" ref="O166:P229" si="24">N166</f>
        <v>0</v>
      </c>
      <c r="P166" s="34">
        <f t="shared" si="24"/>
        <v>0</v>
      </c>
      <c r="Q166" s="43"/>
      <c r="R166" s="43"/>
      <c r="S166" s="43"/>
      <c r="T166" s="43"/>
      <c r="U166" s="48"/>
      <c r="V166" s="41"/>
      <c r="W166" s="41"/>
      <c r="X166" s="50"/>
      <c r="Y166" s="34" t="e">
        <f>P166/AA166</f>
        <v>#DIV/0!</v>
      </c>
      <c r="Z166" s="44" t="e">
        <f t="shared" si="17"/>
        <v>#DIV/0!</v>
      </c>
      <c r="AA166" s="44">
        <f t="shared" si="18"/>
        <v>0</v>
      </c>
      <c r="AB166" s="44">
        <v>0</v>
      </c>
      <c r="AC166" s="44">
        <v>0</v>
      </c>
      <c r="AD166" s="44">
        <v>0</v>
      </c>
      <c r="AE166" s="44"/>
      <c r="AF166" s="44" t="e">
        <f t="shared" si="19"/>
        <v>#DIV/0!</v>
      </c>
      <c r="AG166" s="44"/>
      <c r="AH166" s="44" t="e">
        <f t="shared" si="20"/>
        <v>#DIV/0!</v>
      </c>
      <c r="AI166" s="44" t="e">
        <f t="shared" si="21"/>
        <v>#DIV/0!</v>
      </c>
      <c r="AJ166" s="44" t="e">
        <f t="shared" si="22"/>
        <v>#DIV/0!</v>
      </c>
      <c r="AK166" s="43"/>
      <c r="AL166" s="40"/>
      <c r="AM166" s="40"/>
      <c r="AN166" s="40"/>
      <c r="AO166" s="40"/>
      <c r="AP166" s="40"/>
      <c r="AQ166" s="49"/>
      <c r="AR166" s="41"/>
      <c r="AS166" s="41">
        <v>10</v>
      </c>
      <c r="AT166" s="34">
        <f>(J166*10)/100</f>
        <v>0</v>
      </c>
      <c r="AU166" s="43"/>
      <c r="AV166" s="44">
        <v>0</v>
      </c>
      <c r="AW166" s="46">
        <f t="shared" si="23"/>
        <v>0</v>
      </c>
      <c r="AX166" s="46">
        <f>O166</f>
        <v>0</v>
      </c>
      <c r="AY166" s="43"/>
    </row>
    <row r="167" spans="1:51" ht="15.75" customHeight="1" x14ac:dyDescent="0.25">
      <c r="A167" s="47"/>
      <c r="B167" s="40"/>
      <c r="C167" s="41"/>
      <c r="D167" s="39"/>
      <c r="E167" s="43"/>
      <c r="F167" s="40"/>
      <c r="G167" s="41"/>
      <c r="H167" s="43"/>
      <c r="I167" s="43"/>
      <c r="J167" s="44">
        <v>0</v>
      </c>
      <c r="K167" s="44">
        <v>0</v>
      </c>
      <c r="L167" s="55">
        <v>0</v>
      </c>
      <c r="M167" s="55">
        <v>0</v>
      </c>
      <c r="N167" s="44">
        <v>0</v>
      </c>
      <c r="O167" s="34">
        <f t="shared" si="24"/>
        <v>0</v>
      </c>
      <c r="P167" s="34">
        <f t="shared" si="24"/>
        <v>0</v>
      </c>
      <c r="Q167" s="43"/>
      <c r="R167" s="43"/>
      <c r="S167" s="43"/>
      <c r="T167" s="43"/>
      <c r="U167" s="48"/>
      <c r="V167" s="41"/>
      <c r="W167" s="41"/>
      <c r="X167" s="50"/>
      <c r="Y167" s="34" t="e">
        <f>P167/AA167</f>
        <v>#DIV/0!</v>
      </c>
      <c r="Z167" s="44" t="e">
        <f t="shared" si="17"/>
        <v>#DIV/0!</v>
      </c>
      <c r="AA167" s="44">
        <f t="shared" si="18"/>
        <v>0</v>
      </c>
      <c r="AB167" s="44">
        <v>0</v>
      </c>
      <c r="AC167" s="44">
        <v>0</v>
      </c>
      <c r="AD167" s="44">
        <v>0</v>
      </c>
      <c r="AE167" s="44"/>
      <c r="AF167" s="44" t="e">
        <f t="shared" si="19"/>
        <v>#DIV/0!</v>
      </c>
      <c r="AG167" s="44"/>
      <c r="AH167" s="44" t="e">
        <f t="shared" si="20"/>
        <v>#DIV/0!</v>
      </c>
      <c r="AI167" s="44" t="e">
        <f t="shared" si="21"/>
        <v>#DIV/0!</v>
      </c>
      <c r="AJ167" s="44" t="e">
        <f t="shared" si="22"/>
        <v>#DIV/0!</v>
      </c>
      <c r="AK167" s="43"/>
      <c r="AL167" s="40"/>
      <c r="AM167" s="40"/>
      <c r="AN167" s="40"/>
      <c r="AO167" s="40"/>
      <c r="AP167" s="40"/>
      <c r="AQ167" s="49"/>
      <c r="AR167" s="41"/>
      <c r="AS167" s="41">
        <v>10</v>
      </c>
      <c r="AT167" s="34">
        <f>(J167*10)/100</f>
        <v>0</v>
      </c>
      <c r="AU167" s="43"/>
      <c r="AV167" s="44">
        <v>0</v>
      </c>
      <c r="AW167" s="46">
        <f t="shared" si="23"/>
        <v>0</v>
      </c>
      <c r="AX167" s="46">
        <f>O167</f>
        <v>0</v>
      </c>
      <c r="AY167" s="43"/>
    </row>
    <row r="168" spans="1:51" ht="15.75" customHeight="1" x14ac:dyDescent="0.25">
      <c r="A168" s="47"/>
      <c r="B168" s="40"/>
      <c r="C168" s="41"/>
      <c r="D168" s="39"/>
      <c r="E168" s="43"/>
      <c r="F168" s="40"/>
      <c r="G168" s="41"/>
      <c r="H168" s="43"/>
      <c r="I168" s="43"/>
      <c r="J168" s="44">
        <v>0</v>
      </c>
      <c r="K168" s="44">
        <v>0</v>
      </c>
      <c r="L168" s="55">
        <v>0</v>
      </c>
      <c r="M168" s="55">
        <v>0</v>
      </c>
      <c r="N168" s="44">
        <v>0</v>
      </c>
      <c r="O168" s="34">
        <f t="shared" si="24"/>
        <v>0</v>
      </c>
      <c r="P168" s="34">
        <f t="shared" si="24"/>
        <v>0</v>
      </c>
      <c r="Q168" s="43"/>
      <c r="R168" s="43"/>
      <c r="S168" s="43"/>
      <c r="T168" s="43"/>
      <c r="U168" s="48"/>
      <c r="V168" s="41"/>
      <c r="W168" s="41"/>
      <c r="X168" s="50"/>
      <c r="Y168" s="34" t="e">
        <f>P168/AA168</f>
        <v>#DIV/0!</v>
      </c>
      <c r="Z168" s="44" t="e">
        <f t="shared" si="17"/>
        <v>#DIV/0!</v>
      </c>
      <c r="AA168" s="44">
        <f t="shared" si="18"/>
        <v>0</v>
      </c>
      <c r="AB168" s="44">
        <v>0</v>
      </c>
      <c r="AC168" s="44">
        <v>0</v>
      </c>
      <c r="AD168" s="44">
        <v>0</v>
      </c>
      <c r="AE168" s="44"/>
      <c r="AF168" s="44" t="e">
        <f t="shared" si="19"/>
        <v>#DIV/0!</v>
      </c>
      <c r="AG168" s="44"/>
      <c r="AH168" s="44" t="e">
        <f t="shared" si="20"/>
        <v>#DIV/0!</v>
      </c>
      <c r="AI168" s="44" t="e">
        <f t="shared" si="21"/>
        <v>#DIV/0!</v>
      </c>
      <c r="AJ168" s="44" t="e">
        <f t="shared" si="22"/>
        <v>#DIV/0!</v>
      </c>
      <c r="AK168" s="43"/>
      <c r="AL168" s="40"/>
      <c r="AM168" s="40"/>
      <c r="AN168" s="40"/>
      <c r="AO168" s="40"/>
      <c r="AP168" s="40"/>
      <c r="AQ168" s="49"/>
      <c r="AR168" s="41"/>
      <c r="AS168" s="41">
        <v>10</v>
      </c>
      <c r="AT168" s="34">
        <f>(J168*10)/100</f>
        <v>0</v>
      </c>
      <c r="AU168" s="43"/>
      <c r="AV168" s="44">
        <v>0</v>
      </c>
      <c r="AW168" s="46">
        <f t="shared" si="23"/>
        <v>0</v>
      </c>
      <c r="AX168" s="46">
        <f>O168</f>
        <v>0</v>
      </c>
      <c r="AY168" s="43"/>
    </row>
    <row r="169" spans="1:51" ht="15.75" customHeight="1" x14ac:dyDescent="0.25">
      <c r="A169" s="47"/>
      <c r="B169" s="40"/>
      <c r="C169" s="41"/>
      <c r="D169" s="39"/>
      <c r="E169" s="43"/>
      <c r="F169" s="40"/>
      <c r="G169" s="41"/>
      <c r="H169" s="43"/>
      <c r="I169" s="43"/>
      <c r="J169" s="44">
        <v>0</v>
      </c>
      <c r="K169" s="44">
        <v>0</v>
      </c>
      <c r="L169" s="55">
        <v>0</v>
      </c>
      <c r="M169" s="55">
        <v>0</v>
      </c>
      <c r="N169" s="44">
        <v>0</v>
      </c>
      <c r="O169" s="34">
        <f t="shared" si="24"/>
        <v>0</v>
      </c>
      <c r="P169" s="34">
        <f t="shared" si="24"/>
        <v>0</v>
      </c>
      <c r="Q169" s="43"/>
      <c r="R169" s="43"/>
      <c r="S169" s="43"/>
      <c r="T169" s="43"/>
      <c r="U169" s="48"/>
      <c r="V169" s="41"/>
      <c r="W169" s="41"/>
      <c r="X169" s="50"/>
      <c r="Y169" s="34" t="e">
        <f>P169/AA169</f>
        <v>#DIV/0!</v>
      </c>
      <c r="Z169" s="44" t="e">
        <f t="shared" si="17"/>
        <v>#DIV/0!</v>
      </c>
      <c r="AA169" s="44">
        <f t="shared" si="18"/>
        <v>0</v>
      </c>
      <c r="AB169" s="44">
        <v>0</v>
      </c>
      <c r="AC169" s="44">
        <v>0</v>
      </c>
      <c r="AD169" s="44">
        <v>0</v>
      </c>
      <c r="AE169" s="44"/>
      <c r="AF169" s="44" t="e">
        <f t="shared" si="19"/>
        <v>#DIV/0!</v>
      </c>
      <c r="AG169" s="44"/>
      <c r="AH169" s="44" t="e">
        <f t="shared" si="20"/>
        <v>#DIV/0!</v>
      </c>
      <c r="AI169" s="44" t="e">
        <f t="shared" si="21"/>
        <v>#DIV/0!</v>
      </c>
      <c r="AJ169" s="44" t="e">
        <f t="shared" si="22"/>
        <v>#DIV/0!</v>
      </c>
      <c r="AK169" s="43"/>
      <c r="AL169" s="40"/>
      <c r="AM169" s="40"/>
      <c r="AN169" s="40"/>
      <c r="AO169" s="40"/>
      <c r="AP169" s="40"/>
      <c r="AQ169" s="49"/>
      <c r="AR169" s="41"/>
      <c r="AS169" s="41">
        <v>10</v>
      </c>
      <c r="AT169" s="34">
        <f>(J169*10)/100</f>
        <v>0</v>
      </c>
      <c r="AU169" s="43"/>
      <c r="AV169" s="44">
        <v>0</v>
      </c>
      <c r="AW169" s="46">
        <f t="shared" si="23"/>
        <v>0</v>
      </c>
      <c r="AX169" s="46">
        <f>O169</f>
        <v>0</v>
      </c>
      <c r="AY169" s="43"/>
    </row>
    <row r="170" spans="1:51" ht="15.75" customHeight="1" x14ac:dyDescent="0.25">
      <c r="A170" s="47"/>
      <c r="B170" s="40"/>
      <c r="C170" s="41"/>
      <c r="D170" s="39"/>
      <c r="E170" s="43"/>
      <c r="F170" s="40"/>
      <c r="G170" s="41"/>
      <c r="H170" s="43"/>
      <c r="I170" s="43"/>
      <c r="J170" s="44">
        <v>0</v>
      </c>
      <c r="K170" s="44">
        <v>0</v>
      </c>
      <c r="L170" s="55">
        <v>0</v>
      </c>
      <c r="M170" s="55">
        <v>0</v>
      </c>
      <c r="N170" s="44">
        <v>0</v>
      </c>
      <c r="O170" s="34">
        <f t="shared" si="24"/>
        <v>0</v>
      </c>
      <c r="P170" s="34">
        <f t="shared" si="24"/>
        <v>0</v>
      </c>
      <c r="Q170" s="43"/>
      <c r="R170" s="43"/>
      <c r="S170" s="43"/>
      <c r="T170" s="43"/>
      <c r="U170" s="48"/>
      <c r="V170" s="41"/>
      <c r="W170" s="41"/>
      <c r="X170" s="50"/>
      <c r="Y170" s="34" t="e">
        <f>P170/AA170</f>
        <v>#DIV/0!</v>
      </c>
      <c r="Z170" s="44" t="e">
        <f t="shared" si="17"/>
        <v>#DIV/0!</v>
      </c>
      <c r="AA170" s="44">
        <f t="shared" si="18"/>
        <v>0</v>
      </c>
      <c r="AB170" s="44">
        <v>0</v>
      </c>
      <c r="AC170" s="44">
        <v>0</v>
      </c>
      <c r="AD170" s="44">
        <v>0</v>
      </c>
      <c r="AE170" s="44"/>
      <c r="AF170" s="44" t="e">
        <f t="shared" si="19"/>
        <v>#DIV/0!</v>
      </c>
      <c r="AG170" s="44"/>
      <c r="AH170" s="44" t="e">
        <f t="shared" si="20"/>
        <v>#DIV/0!</v>
      </c>
      <c r="AI170" s="44" t="e">
        <f t="shared" si="21"/>
        <v>#DIV/0!</v>
      </c>
      <c r="AJ170" s="44" t="e">
        <f t="shared" si="22"/>
        <v>#DIV/0!</v>
      </c>
      <c r="AK170" s="43"/>
      <c r="AL170" s="40"/>
      <c r="AM170" s="40"/>
      <c r="AN170" s="40"/>
      <c r="AO170" s="40"/>
      <c r="AP170" s="40"/>
      <c r="AQ170" s="49"/>
      <c r="AR170" s="41"/>
      <c r="AS170" s="41">
        <v>10</v>
      </c>
      <c r="AT170" s="34">
        <f>(J170*10)/100</f>
        <v>0</v>
      </c>
      <c r="AU170" s="43"/>
      <c r="AV170" s="44">
        <v>0</v>
      </c>
      <c r="AW170" s="46">
        <f t="shared" si="23"/>
        <v>0</v>
      </c>
      <c r="AX170" s="46">
        <f>O170</f>
        <v>0</v>
      </c>
      <c r="AY170" s="43"/>
    </row>
    <row r="171" spans="1:51" ht="15.75" customHeight="1" x14ac:dyDescent="0.25">
      <c r="A171" s="47"/>
      <c r="B171" s="40"/>
      <c r="C171" s="41"/>
      <c r="D171" s="39"/>
      <c r="E171" s="43"/>
      <c r="F171" s="40"/>
      <c r="G171" s="41"/>
      <c r="H171" s="43"/>
      <c r="I171" s="43"/>
      <c r="J171" s="44">
        <v>0</v>
      </c>
      <c r="K171" s="44">
        <v>0</v>
      </c>
      <c r="L171" s="55">
        <v>0</v>
      </c>
      <c r="M171" s="55">
        <v>0</v>
      </c>
      <c r="N171" s="44">
        <v>0</v>
      </c>
      <c r="O171" s="34">
        <f t="shared" si="24"/>
        <v>0</v>
      </c>
      <c r="P171" s="34">
        <f t="shared" si="24"/>
        <v>0</v>
      </c>
      <c r="Q171" s="43"/>
      <c r="R171" s="43"/>
      <c r="S171" s="43"/>
      <c r="T171" s="43"/>
      <c r="U171" s="48"/>
      <c r="V171" s="41"/>
      <c r="W171" s="41"/>
      <c r="X171" s="50"/>
      <c r="Y171" s="34" t="e">
        <f>P171/AA171</f>
        <v>#DIV/0!</v>
      </c>
      <c r="Z171" s="44" t="e">
        <f t="shared" si="17"/>
        <v>#DIV/0!</v>
      </c>
      <c r="AA171" s="44">
        <f t="shared" si="18"/>
        <v>0</v>
      </c>
      <c r="AB171" s="44">
        <v>0</v>
      </c>
      <c r="AC171" s="44">
        <v>0</v>
      </c>
      <c r="AD171" s="44">
        <v>0</v>
      </c>
      <c r="AE171" s="44"/>
      <c r="AF171" s="44" t="e">
        <f t="shared" si="19"/>
        <v>#DIV/0!</v>
      </c>
      <c r="AG171" s="44"/>
      <c r="AH171" s="44" t="e">
        <f t="shared" si="20"/>
        <v>#DIV/0!</v>
      </c>
      <c r="AI171" s="44" t="e">
        <f t="shared" si="21"/>
        <v>#DIV/0!</v>
      </c>
      <c r="AJ171" s="44" t="e">
        <f t="shared" si="22"/>
        <v>#DIV/0!</v>
      </c>
      <c r="AK171" s="43"/>
      <c r="AL171" s="40"/>
      <c r="AM171" s="40"/>
      <c r="AN171" s="40"/>
      <c r="AO171" s="40"/>
      <c r="AP171" s="40"/>
      <c r="AQ171" s="49"/>
      <c r="AR171" s="41"/>
      <c r="AS171" s="41">
        <v>10</v>
      </c>
      <c r="AT171" s="34">
        <f>(J171*10)/100</f>
        <v>0</v>
      </c>
      <c r="AU171" s="43"/>
      <c r="AV171" s="44">
        <v>0</v>
      </c>
      <c r="AW171" s="46">
        <f t="shared" si="23"/>
        <v>0</v>
      </c>
      <c r="AX171" s="46">
        <f>O171</f>
        <v>0</v>
      </c>
      <c r="AY171" s="43"/>
    </row>
    <row r="172" spans="1:51" ht="15.75" customHeight="1" x14ac:dyDescent="0.25">
      <c r="A172" s="47"/>
      <c r="B172" s="40"/>
      <c r="C172" s="41"/>
      <c r="D172" s="39"/>
      <c r="E172" s="43"/>
      <c r="F172" s="40"/>
      <c r="G172" s="41"/>
      <c r="H172" s="43"/>
      <c r="I172" s="43"/>
      <c r="J172" s="44">
        <v>0</v>
      </c>
      <c r="K172" s="44">
        <v>0</v>
      </c>
      <c r="L172" s="55">
        <v>0</v>
      </c>
      <c r="M172" s="55">
        <v>0</v>
      </c>
      <c r="N172" s="44">
        <v>0</v>
      </c>
      <c r="O172" s="34">
        <f t="shared" si="24"/>
        <v>0</v>
      </c>
      <c r="P172" s="34">
        <f t="shared" si="24"/>
        <v>0</v>
      </c>
      <c r="Q172" s="43"/>
      <c r="R172" s="43"/>
      <c r="S172" s="43"/>
      <c r="T172" s="43"/>
      <c r="U172" s="48"/>
      <c r="V172" s="41"/>
      <c r="W172" s="41"/>
      <c r="X172" s="50"/>
      <c r="Y172" s="34" t="e">
        <f>P172/AA172</f>
        <v>#DIV/0!</v>
      </c>
      <c r="Z172" s="44" t="e">
        <f t="shared" si="17"/>
        <v>#DIV/0!</v>
      </c>
      <c r="AA172" s="44">
        <f t="shared" si="18"/>
        <v>0</v>
      </c>
      <c r="AB172" s="44">
        <v>0</v>
      </c>
      <c r="AC172" s="44">
        <v>0</v>
      </c>
      <c r="AD172" s="44">
        <v>0</v>
      </c>
      <c r="AE172" s="44"/>
      <c r="AF172" s="44" t="e">
        <f t="shared" si="19"/>
        <v>#DIV/0!</v>
      </c>
      <c r="AG172" s="44"/>
      <c r="AH172" s="44" t="e">
        <f t="shared" si="20"/>
        <v>#DIV/0!</v>
      </c>
      <c r="AI172" s="44" t="e">
        <f t="shared" si="21"/>
        <v>#DIV/0!</v>
      </c>
      <c r="AJ172" s="44" t="e">
        <f t="shared" si="22"/>
        <v>#DIV/0!</v>
      </c>
      <c r="AK172" s="43"/>
      <c r="AL172" s="40"/>
      <c r="AM172" s="40"/>
      <c r="AN172" s="40"/>
      <c r="AO172" s="40"/>
      <c r="AP172" s="40"/>
      <c r="AQ172" s="49"/>
      <c r="AR172" s="41"/>
      <c r="AS172" s="41">
        <v>10</v>
      </c>
      <c r="AT172" s="34">
        <f>(J172*10)/100</f>
        <v>0</v>
      </c>
      <c r="AU172" s="43"/>
      <c r="AV172" s="44">
        <v>0</v>
      </c>
      <c r="AW172" s="46">
        <f t="shared" si="23"/>
        <v>0</v>
      </c>
      <c r="AX172" s="46">
        <f>O172</f>
        <v>0</v>
      </c>
      <c r="AY172" s="43"/>
    </row>
    <row r="173" spans="1:51" ht="15.75" customHeight="1" x14ac:dyDescent="0.25">
      <c r="A173" s="47"/>
      <c r="B173" s="40"/>
      <c r="C173" s="41"/>
      <c r="D173" s="39"/>
      <c r="E173" s="43"/>
      <c r="F173" s="40"/>
      <c r="G173" s="41"/>
      <c r="H173" s="43"/>
      <c r="I173" s="43"/>
      <c r="J173" s="44">
        <v>0</v>
      </c>
      <c r="K173" s="44">
        <v>0</v>
      </c>
      <c r="L173" s="55">
        <v>0</v>
      </c>
      <c r="M173" s="55">
        <v>0</v>
      </c>
      <c r="N173" s="44">
        <v>0</v>
      </c>
      <c r="O173" s="34">
        <f t="shared" si="24"/>
        <v>0</v>
      </c>
      <c r="P173" s="34">
        <f t="shared" si="24"/>
        <v>0</v>
      </c>
      <c r="Q173" s="43"/>
      <c r="R173" s="43"/>
      <c r="S173" s="43"/>
      <c r="T173" s="43"/>
      <c r="U173" s="48"/>
      <c r="V173" s="41"/>
      <c r="W173" s="41"/>
      <c r="X173" s="50"/>
      <c r="Y173" s="34" t="e">
        <f>P173/AA173</f>
        <v>#DIV/0!</v>
      </c>
      <c r="Z173" s="44" t="e">
        <f t="shared" si="17"/>
        <v>#DIV/0!</v>
      </c>
      <c r="AA173" s="44">
        <f t="shared" si="18"/>
        <v>0</v>
      </c>
      <c r="AB173" s="44">
        <v>0</v>
      </c>
      <c r="AC173" s="44">
        <v>0</v>
      </c>
      <c r="AD173" s="44">
        <v>0</v>
      </c>
      <c r="AE173" s="44"/>
      <c r="AF173" s="44" t="e">
        <f t="shared" si="19"/>
        <v>#DIV/0!</v>
      </c>
      <c r="AG173" s="44"/>
      <c r="AH173" s="44" t="e">
        <f t="shared" si="20"/>
        <v>#DIV/0!</v>
      </c>
      <c r="AI173" s="44" t="e">
        <f t="shared" si="21"/>
        <v>#DIV/0!</v>
      </c>
      <c r="AJ173" s="44" t="e">
        <f t="shared" si="22"/>
        <v>#DIV/0!</v>
      </c>
      <c r="AK173" s="43"/>
      <c r="AL173" s="40"/>
      <c r="AM173" s="40"/>
      <c r="AN173" s="40"/>
      <c r="AO173" s="40"/>
      <c r="AP173" s="40"/>
      <c r="AQ173" s="49"/>
      <c r="AR173" s="41"/>
      <c r="AS173" s="41">
        <v>10</v>
      </c>
      <c r="AT173" s="34">
        <f>(J173*10)/100</f>
        <v>0</v>
      </c>
      <c r="AU173" s="43"/>
      <c r="AV173" s="44">
        <v>0</v>
      </c>
      <c r="AW173" s="46">
        <f t="shared" si="23"/>
        <v>0</v>
      </c>
      <c r="AX173" s="46">
        <f>O173</f>
        <v>0</v>
      </c>
      <c r="AY173" s="43"/>
    </row>
    <row r="174" spans="1:51" ht="15.75" customHeight="1" x14ac:dyDescent="0.25">
      <c r="A174" s="47"/>
      <c r="B174" s="40"/>
      <c r="C174" s="41"/>
      <c r="D174" s="39"/>
      <c r="E174" s="43"/>
      <c r="F174" s="40"/>
      <c r="G174" s="41"/>
      <c r="H174" s="43"/>
      <c r="I174" s="43"/>
      <c r="J174" s="44">
        <v>0</v>
      </c>
      <c r="K174" s="44">
        <v>0</v>
      </c>
      <c r="L174" s="55">
        <v>0</v>
      </c>
      <c r="M174" s="55">
        <v>0</v>
      </c>
      <c r="N174" s="44">
        <v>0</v>
      </c>
      <c r="O174" s="34">
        <f t="shared" si="24"/>
        <v>0</v>
      </c>
      <c r="P174" s="34">
        <f t="shared" si="24"/>
        <v>0</v>
      </c>
      <c r="Q174" s="43"/>
      <c r="R174" s="43"/>
      <c r="S174" s="43"/>
      <c r="T174" s="43"/>
      <c r="U174" s="48"/>
      <c r="V174" s="41"/>
      <c r="W174" s="41"/>
      <c r="X174" s="50"/>
      <c r="Y174" s="34" t="e">
        <f>P174/AA174</f>
        <v>#DIV/0!</v>
      </c>
      <c r="Z174" s="44" t="e">
        <f t="shared" si="17"/>
        <v>#DIV/0!</v>
      </c>
      <c r="AA174" s="44">
        <f t="shared" si="18"/>
        <v>0</v>
      </c>
      <c r="AB174" s="44">
        <v>0</v>
      </c>
      <c r="AC174" s="44">
        <v>0</v>
      </c>
      <c r="AD174" s="44">
        <v>0</v>
      </c>
      <c r="AE174" s="44"/>
      <c r="AF174" s="44" t="e">
        <f t="shared" si="19"/>
        <v>#DIV/0!</v>
      </c>
      <c r="AG174" s="44"/>
      <c r="AH174" s="44" t="e">
        <f t="shared" si="20"/>
        <v>#DIV/0!</v>
      </c>
      <c r="AI174" s="44" t="e">
        <f t="shared" si="21"/>
        <v>#DIV/0!</v>
      </c>
      <c r="AJ174" s="44" t="e">
        <f t="shared" si="22"/>
        <v>#DIV/0!</v>
      </c>
      <c r="AK174" s="43"/>
      <c r="AL174" s="40"/>
      <c r="AM174" s="40"/>
      <c r="AN174" s="40"/>
      <c r="AO174" s="40"/>
      <c r="AP174" s="40"/>
      <c r="AQ174" s="49"/>
      <c r="AR174" s="41"/>
      <c r="AS174" s="41">
        <v>10</v>
      </c>
      <c r="AT174" s="34">
        <f>(J174*10)/100</f>
        <v>0</v>
      </c>
      <c r="AU174" s="43"/>
      <c r="AV174" s="44">
        <v>0</v>
      </c>
      <c r="AW174" s="46">
        <f t="shared" si="23"/>
        <v>0</v>
      </c>
      <c r="AX174" s="46">
        <f>O174</f>
        <v>0</v>
      </c>
      <c r="AY174" s="43"/>
    </row>
    <row r="175" spans="1:51" ht="15.75" customHeight="1" x14ac:dyDescent="0.25">
      <c r="A175" s="47"/>
      <c r="B175" s="40"/>
      <c r="C175" s="41"/>
      <c r="D175" s="39"/>
      <c r="E175" s="43"/>
      <c r="F175" s="40"/>
      <c r="G175" s="41"/>
      <c r="H175" s="43"/>
      <c r="I175" s="43"/>
      <c r="J175" s="44">
        <v>0</v>
      </c>
      <c r="K175" s="44">
        <v>0</v>
      </c>
      <c r="L175" s="55">
        <v>0</v>
      </c>
      <c r="M175" s="55">
        <v>0</v>
      </c>
      <c r="N175" s="44">
        <v>0</v>
      </c>
      <c r="O175" s="34">
        <f t="shared" si="24"/>
        <v>0</v>
      </c>
      <c r="P175" s="34">
        <f t="shared" si="24"/>
        <v>0</v>
      </c>
      <c r="Q175" s="43"/>
      <c r="R175" s="43"/>
      <c r="S175" s="43"/>
      <c r="T175" s="43"/>
      <c r="U175" s="48"/>
      <c r="V175" s="41"/>
      <c r="W175" s="41"/>
      <c r="X175" s="50"/>
      <c r="Y175" s="34" t="e">
        <f>P175/AA175</f>
        <v>#DIV/0!</v>
      </c>
      <c r="Z175" s="44" t="e">
        <f t="shared" si="17"/>
        <v>#DIV/0!</v>
      </c>
      <c r="AA175" s="44">
        <f t="shared" si="18"/>
        <v>0</v>
      </c>
      <c r="AB175" s="44">
        <v>0</v>
      </c>
      <c r="AC175" s="44">
        <v>0</v>
      </c>
      <c r="AD175" s="44">
        <v>0</v>
      </c>
      <c r="AE175" s="44"/>
      <c r="AF175" s="44" t="e">
        <f t="shared" si="19"/>
        <v>#DIV/0!</v>
      </c>
      <c r="AG175" s="44"/>
      <c r="AH175" s="44" t="e">
        <f t="shared" si="20"/>
        <v>#DIV/0!</v>
      </c>
      <c r="AI175" s="44" t="e">
        <f t="shared" si="21"/>
        <v>#DIV/0!</v>
      </c>
      <c r="AJ175" s="44" t="e">
        <f t="shared" si="22"/>
        <v>#DIV/0!</v>
      </c>
      <c r="AK175" s="43"/>
      <c r="AL175" s="40"/>
      <c r="AM175" s="40"/>
      <c r="AN175" s="40"/>
      <c r="AO175" s="40"/>
      <c r="AP175" s="40"/>
      <c r="AQ175" s="49"/>
      <c r="AR175" s="41"/>
      <c r="AS175" s="41">
        <v>10</v>
      </c>
      <c r="AT175" s="34">
        <f>(J175*10)/100</f>
        <v>0</v>
      </c>
      <c r="AU175" s="43"/>
      <c r="AV175" s="44">
        <v>0</v>
      </c>
      <c r="AW175" s="46">
        <f t="shared" si="23"/>
        <v>0</v>
      </c>
      <c r="AX175" s="46">
        <f>O175</f>
        <v>0</v>
      </c>
      <c r="AY175" s="43"/>
    </row>
    <row r="176" spans="1:51" ht="15.75" customHeight="1" x14ac:dyDescent="0.25">
      <c r="A176" s="47"/>
      <c r="B176" s="40"/>
      <c r="C176" s="41"/>
      <c r="D176" s="39"/>
      <c r="E176" s="43"/>
      <c r="F176" s="40"/>
      <c r="G176" s="41"/>
      <c r="H176" s="43"/>
      <c r="I176" s="43"/>
      <c r="J176" s="44">
        <v>0</v>
      </c>
      <c r="K176" s="44">
        <v>0</v>
      </c>
      <c r="L176" s="55">
        <v>0</v>
      </c>
      <c r="M176" s="55">
        <v>0</v>
      </c>
      <c r="N176" s="44">
        <v>0</v>
      </c>
      <c r="O176" s="34">
        <f t="shared" si="24"/>
        <v>0</v>
      </c>
      <c r="P176" s="34">
        <f t="shared" si="24"/>
        <v>0</v>
      </c>
      <c r="Q176" s="43"/>
      <c r="R176" s="43"/>
      <c r="S176" s="43"/>
      <c r="T176" s="43"/>
      <c r="U176" s="48"/>
      <c r="V176" s="41"/>
      <c r="W176" s="41"/>
      <c r="X176" s="50"/>
      <c r="Y176" s="34" t="e">
        <f>P176/AA176</f>
        <v>#DIV/0!</v>
      </c>
      <c r="Z176" s="44" t="e">
        <f t="shared" si="17"/>
        <v>#DIV/0!</v>
      </c>
      <c r="AA176" s="44">
        <f t="shared" si="18"/>
        <v>0</v>
      </c>
      <c r="AB176" s="44">
        <v>0</v>
      </c>
      <c r="AC176" s="44">
        <v>0</v>
      </c>
      <c r="AD176" s="44">
        <v>0</v>
      </c>
      <c r="AE176" s="44"/>
      <c r="AF176" s="44" t="e">
        <f t="shared" si="19"/>
        <v>#DIV/0!</v>
      </c>
      <c r="AG176" s="44"/>
      <c r="AH176" s="44" t="e">
        <f t="shared" si="20"/>
        <v>#DIV/0!</v>
      </c>
      <c r="AI176" s="44" t="e">
        <f t="shared" si="21"/>
        <v>#DIV/0!</v>
      </c>
      <c r="AJ176" s="44" t="e">
        <f t="shared" si="22"/>
        <v>#DIV/0!</v>
      </c>
      <c r="AK176" s="43"/>
      <c r="AL176" s="40"/>
      <c r="AM176" s="40"/>
      <c r="AN176" s="40"/>
      <c r="AO176" s="40"/>
      <c r="AP176" s="40"/>
      <c r="AQ176" s="49"/>
      <c r="AR176" s="41"/>
      <c r="AS176" s="41">
        <v>10</v>
      </c>
      <c r="AT176" s="34">
        <f>(J176*10)/100</f>
        <v>0</v>
      </c>
      <c r="AU176" s="43"/>
      <c r="AV176" s="44">
        <v>0</v>
      </c>
      <c r="AW176" s="46">
        <f t="shared" si="23"/>
        <v>0</v>
      </c>
      <c r="AX176" s="46">
        <f>O176</f>
        <v>0</v>
      </c>
      <c r="AY176" s="43"/>
    </row>
    <row r="177" spans="1:51" ht="15.75" customHeight="1" x14ac:dyDescent="0.25">
      <c r="A177" s="47"/>
      <c r="B177" s="40"/>
      <c r="C177" s="41"/>
      <c r="D177" s="39"/>
      <c r="E177" s="43"/>
      <c r="F177" s="40"/>
      <c r="G177" s="41"/>
      <c r="H177" s="43"/>
      <c r="I177" s="43"/>
      <c r="J177" s="44">
        <v>0</v>
      </c>
      <c r="K177" s="44">
        <v>0</v>
      </c>
      <c r="L177" s="55">
        <v>0</v>
      </c>
      <c r="M177" s="55">
        <v>0</v>
      </c>
      <c r="N177" s="44">
        <v>0</v>
      </c>
      <c r="O177" s="34">
        <f t="shared" si="24"/>
        <v>0</v>
      </c>
      <c r="P177" s="34">
        <f t="shared" si="24"/>
        <v>0</v>
      </c>
      <c r="Q177" s="43"/>
      <c r="R177" s="43"/>
      <c r="S177" s="43"/>
      <c r="T177" s="43"/>
      <c r="U177" s="48"/>
      <c r="V177" s="41"/>
      <c r="W177" s="41"/>
      <c r="X177" s="50"/>
      <c r="Y177" s="34" t="e">
        <f>P177/AA177</f>
        <v>#DIV/0!</v>
      </c>
      <c r="Z177" s="44" t="e">
        <f t="shared" si="17"/>
        <v>#DIV/0!</v>
      </c>
      <c r="AA177" s="44">
        <f t="shared" si="18"/>
        <v>0</v>
      </c>
      <c r="AB177" s="44">
        <v>0</v>
      </c>
      <c r="AC177" s="44">
        <v>0</v>
      </c>
      <c r="AD177" s="44">
        <v>0</v>
      </c>
      <c r="AE177" s="44"/>
      <c r="AF177" s="44" t="e">
        <f t="shared" si="19"/>
        <v>#DIV/0!</v>
      </c>
      <c r="AG177" s="44"/>
      <c r="AH177" s="44" t="e">
        <f t="shared" si="20"/>
        <v>#DIV/0!</v>
      </c>
      <c r="AI177" s="44" t="e">
        <f t="shared" si="21"/>
        <v>#DIV/0!</v>
      </c>
      <c r="AJ177" s="44" t="e">
        <f t="shared" si="22"/>
        <v>#DIV/0!</v>
      </c>
      <c r="AK177" s="43"/>
      <c r="AL177" s="40"/>
      <c r="AM177" s="40"/>
      <c r="AN177" s="40"/>
      <c r="AO177" s="40"/>
      <c r="AP177" s="40"/>
      <c r="AQ177" s="49"/>
      <c r="AR177" s="41"/>
      <c r="AS177" s="41">
        <v>10</v>
      </c>
      <c r="AT177" s="34">
        <f>(J177*10)/100</f>
        <v>0</v>
      </c>
      <c r="AU177" s="43"/>
      <c r="AV177" s="44">
        <v>0</v>
      </c>
      <c r="AW177" s="46">
        <f t="shared" si="23"/>
        <v>0</v>
      </c>
      <c r="AX177" s="46">
        <f>O177</f>
        <v>0</v>
      </c>
      <c r="AY177" s="43"/>
    </row>
    <row r="178" spans="1:51" ht="15.75" customHeight="1" x14ac:dyDescent="0.25">
      <c r="A178" s="47"/>
      <c r="B178" s="40"/>
      <c r="C178" s="41"/>
      <c r="D178" s="39"/>
      <c r="E178" s="43"/>
      <c r="F178" s="40"/>
      <c r="G178" s="41"/>
      <c r="H178" s="43"/>
      <c r="I178" s="43"/>
      <c r="J178" s="44">
        <v>0</v>
      </c>
      <c r="K178" s="44">
        <v>0</v>
      </c>
      <c r="L178" s="55">
        <v>0</v>
      </c>
      <c r="M178" s="55">
        <v>0</v>
      </c>
      <c r="N178" s="44">
        <v>0</v>
      </c>
      <c r="O178" s="34">
        <f t="shared" si="24"/>
        <v>0</v>
      </c>
      <c r="P178" s="34">
        <f t="shared" si="24"/>
        <v>0</v>
      </c>
      <c r="Q178" s="43"/>
      <c r="R178" s="43"/>
      <c r="S178" s="43"/>
      <c r="T178" s="43"/>
      <c r="U178" s="48"/>
      <c r="V178" s="41"/>
      <c r="W178" s="41"/>
      <c r="X178" s="50"/>
      <c r="Y178" s="34" t="e">
        <f>P178/AA178</f>
        <v>#DIV/0!</v>
      </c>
      <c r="Z178" s="44" t="e">
        <f t="shared" si="17"/>
        <v>#DIV/0!</v>
      </c>
      <c r="AA178" s="44">
        <f t="shared" si="18"/>
        <v>0</v>
      </c>
      <c r="AB178" s="44">
        <v>0</v>
      </c>
      <c r="AC178" s="44">
        <v>0</v>
      </c>
      <c r="AD178" s="44">
        <v>0</v>
      </c>
      <c r="AE178" s="44"/>
      <c r="AF178" s="44" t="e">
        <f t="shared" si="19"/>
        <v>#DIV/0!</v>
      </c>
      <c r="AG178" s="44"/>
      <c r="AH178" s="44" t="e">
        <f t="shared" si="20"/>
        <v>#DIV/0!</v>
      </c>
      <c r="AI178" s="44" t="e">
        <f t="shared" si="21"/>
        <v>#DIV/0!</v>
      </c>
      <c r="AJ178" s="44" t="e">
        <f t="shared" si="22"/>
        <v>#DIV/0!</v>
      </c>
      <c r="AK178" s="43"/>
      <c r="AL178" s="40"/>
      <c r="AM178" s="40"/>
      <c r="AN178" s="40"/>
      <c r="AO178" s="40"/>
      <c r="AP178" s="40"/>
      <c r="AQ178" s="49"/>
      <c r="AR178" s="41"/>
      <c r="AS178" s="41">
        <v>10</v>
      </c>
      <c r="AT178" s="34">
        <f>(J178*10)/100</f>
        <v>0</v>
      </c>
      <c r="AU178" s="43"/>
      <c r="AV178" s="44">
        <v>0</v>
      </c>
      <c r="AW178" s="46">
        <f t="shared" si="23"/>
        <v>0</v>
      </c>
      <c r="AX178" s="46">
        <f>O178</f>
        <v>0</v>
      </c>
      <c r="AY178" s="43"/>
    </row>
    <row r="179" spans="1:51" ht="15.75" customHeight="1" x14ac:dyDescent="0.25">
      <c r="A179" s="47"/>
      <c r="B179" s="40"/>
      <c r="C179" s="41"/>
      <c r="D179" s="39"/>
      <c r="E179" s="43"/>
      <c r="F179" s="40"/>
      <c r="G179" s="41"/>
      <c r="H179" s="43"/>
      <c r="I179" s="43"/>
      <c r="J179" s="44">
        <v>0</v>
      </c>
      <c r="K179" s="44">
        <v>0</v>
      </c>
      <c r="L179" s="55">
        <v>0</v>
      </c>
      <c r="M179" s="55">
        <v>0</v>
      </c>
      <c r="N179" s="44">
        <v>0</v>
      </c>
      <c r="O179" s="34">
        <f t="shared" si="24"/>
        <v>0</v>
      </c>
      <c r="P179" s="34">
        <f t="shared" si="24"/>
        <v>0</v>
      </c>
      <c r="Q179" s="43"/>
      <c r="R179" s="43"/>
      <c r="S179" s="43"/>
      <c r="T179" s="43"/>
      <c r="U179" s="48"/>
      <c r="V179" s="41"/>
      <c r="W179" s="41"/>
      <c r="X179" s="50"/>
      <c r="Y179" s="34" t="e">
        <f>P179/AA179</f>
        <v>#DIV/0!</v>
      </c>
      <c r="Z179" s="44" t="e">
        <f t="shared" si="17"/>
        <v>#DIV/0!</v>
      </c>
      <c r="AA179" s="44">
        <f t="shared" si="18"/>
        <v>0</v>
      </c>
      <c r="AB179" s="44">
        <v>0</v>
      </c>
      <c r="AC179" s="44">
        <v>0</v>
      </c>
      <c r="AD179" s="44">
        <v>0</v>
      </c>
      <c r="AE179" s="44"/>
      <c r="AF179" s="44" t="e">
        <f t="shared" si="19"/>
        <v>#DIV/0!</v>
      </c>
      <c r="AG179" s="44"/>
      <c r="AH179" s="44" t="e">
        <f t="shared" si="20"/>
        <v>#DIV/0!</v>
      </c>
      <c r="AI179" s="44" t="e">
        <f t="shared" si="21"/>
        <v>#DIV/0!</v>
      </c>
      <c r="AJ179" s="44" t="e">
        <f t="shared" si="22"/>
        <v>#DIV/0!</v>
      </c>
      <c r="AK179" s="43"/>
      <c r="AL179" s="40"/>
      <c r="AM179" s="40"/>
      <c r="AN179" s="40"/>
      <c r="AO179" s="40"/>
      <c r="AP179" s="40"/>
      <c r="AQ179" s="49"/>
      <c r="AR179" s="41"/>
      <c r="AS179" s="41">
        <v>10</v>
      </c>
      <c r="AT179" s="34">
        <f>(J179*10)/100</f>
        <v>0</v>
      </c>
      <c r="AU179" s="43"/>
      <c r="AV179" s="44">
        <v>0</v>
      </c>
      <c r="AW179" s="46">
        <f t="shared" si="23"/>
        <v>0</v>
      </c>
      <c r="AX179" s="46">
        <f>O179</f>
        <v>0</v>
      </c>
      <c r="AY179" s="43"/>
    </row>
    <row r="180" spans="1:51" ht="15.75" customHeight="1" x14ac:dyDescent="0.25">
      <c r="A180" s="47"/>
      <c r="B180" s="40"/>
      <c r="C180" s="41"/>
      <c r="D180" s="39"/>
      <c r="E180" s="43"/>
      <c r="F180" s="40"/>
      <c r="G180" s="41"/>
      <c r="H180" s="43"/>
      <c r="I180" s="43"/>
      <c r="J180" s="44">
        <v>0</v>
      </c>
      <c r="K180" s="44">
        <v>0</v>
      </c>
      <c r="L180" s="55">
        <v>0</v>
      </c>
      <c r="M180" s="55">
        <v>0</v>
      </c>
      <c r="N180" s="44">
        <v>0</v>
      </c>
      <c r="O180" s="34">
        <f t="shared" si="24"/>
        <v>0</v>
      </c>
      <c r="P180" s="34">
        <f t="shared" si="24"/>
        <v>0</v>
      </c>
      <c r="Q180" s="43"/>
      <c r="R180" s="43"/>
      <c r="S180" s="43"/>
      <c r="T180" s="43"/>
      <c r="U180" s="48"/>
      <c r="V180" s="41"/>
      <c r="W180" s="41"/>
      <c r="X180" s="50"/>
      <c r="Y180" s="34" t="e">
        <f>P180/AA180</f>
        <v>#DIV/0!</v>
      </c>
      <c r="Z180" s="44" t="e">
        <f t="shared" si="17"/>
        <v>#DIV/0!</v>
      </c>
      <c r="AA180" s="44">
        <f t="shared" si="18"/>
        <v>0</v>
      </c>
      <c r="AB180" s="44">
        <v>0</v>
      </c>
      <c r="AC180" s="44">
        <v>0</v>
      </c>
      <c r="AD180" s="44">
        <v>0</v>
      </c>
      <c r="AE180" s="44"/>
      <c r="AF180" s="44" t="e">
        <f t="shared" si="19"/>
        <v>#DIV/0!</v>
      </c>
      <c r="AG180" s="44"/>
      <c r="AH180" s="44" t="e">
        <f t="shared" si="20"/>
        <v>#DIV/0!</v>
      </c>
      <c r="AI180" s="44" t="e">
        <f t="shared" si="21"/>
        <v>#DIV/0!</v>
      </c>
      <c r="AJ180" s="44" t="e">
        <f t="shared" si="22"/>
        <v>#DIV/0!</v>
      </c>
      <c r="AK180" s="43"/>
      <c r="AL180" s="40"/>
      <c r="AM180" s="40"/>
      <c r="AN180" s="40"/>
      <c r="AO180" s="40"/>
      <c r="AP180" s="40"/>
      <c r="AQ180" s="49"/>
      <c r="AR180" s="41"/>
      <c r="AS180" s="41">
        <v>10</v>
      </c>
      <c r="AT180" s="34">
        <f>(J180*10)/100</f>
        <v>0</v>
      </c>
      <c r="AU180" s="43"/>
      <c r="AV180" s="44">
        <v>0</v>
      </c>
      <c r="AW180" s="46">
        <f t="shared" si="23"/>
        <v>0</v>
      </c>
      <c r="AX180" s="46">
        <f>O180</f>
        <v>0</v>
      </c>
      <c r="AY180" s="43"/>
    </row>
    <row r="181" spans="1:51" ht="15.75" customHeight="1" x14ac:dyDescent="0.25">
      <c r="A181" s="47"/>
      <c r="B181" s="40"/>
      <c r="C181" s="41"/>
      <c r="D181" s="39"/>
      <c r="E181" s="43"/>
      <c r="F181" s="40"/>
      <c r="G181" s="41"/>
      <c r="H181" s="43"/>
      <c r="I181" s="43"/>
      <c r="J181" s="44">
        <v>0</v>
      </c>
      <c r="K181" s="44">
        <v>0</v>
      </c>
      <c r="L181" s="55">
        <v>0</v>
      </c>
      <c r="M181" s="55">
        <v>0</v>
      </c>
      <c r="N181" s="44">
        <v>0</v>
      </c>
      <c r="O181" s="34">
        <f t="shared" si="24"/>
        <v>0</v>
      </c>
      <c r="P181" s="34">
        <f t="shared" si="24"/>
        <v>0</v>
      </c>
      <c r="Q181" s="43"/>
      <c r="R181" s="43"/>
      <c r="S181" s="43"/>
      <c r="T181" s="43"/>
      <c r="U181" s="48"/>
      <c r="V181" s="41"/>
      <c r="W181" s="41"/>
      <c r="X181" s="50"/>
      <c r="Y181" s="34" t="e">
        <f>P181/AA181</f>
        <v>#DIV/0!</v>
      </c>
      <c r="Z181" s="44" t="e">
        <f t="shared" si="17"/>
        <v>#DIV/0!</v>
      </c>
      <c r="AA181" s="44">
        <f t="shared" si="18"/>
        <v>0</v>
      </c>
      <c r="AB181" s="44">
        <v>0</v>
      </c>
      <c r="AC181" s="44">
        <v>0</v>
      </c>
      <c r="AD181" s="44">
        <v>0</v>
      </c>
      <c r="AE181" s="44"/>
      <c r="AF181" s="44" t="e">
        <f t="shared" si="19"/>
        <v>#DIV/0!</v>
      </c>
      <c r="AG181" s="44"/>
      <c r="AH181" s="44" t="e">
        <f t="shared" si="20"/>
        <v>#DIV/0!</v>
      </c>
      <c r="AI181" s="44" t="e">
        <f t="shared" si="21"/>
        <v>#DIV/0!</v>
      </c>
      <c r="AJ181" s="44" t="e">
        <f t="shared" si="22"/>
        <v>#DIV/0!</v>
      </c>
      <c r="AK181" s="43"/>
      <c r="AL181" s="40"/>
      <c r="AM181" s="40"/>
      <c r="AN181" s="40"/>
      <c r="AO181" s="40"/>
      <c r="AP181" s="40"/>
      <c r="AQ181" s="49"/>
      <c r="AR181" s="41"/>
      <c r="AS181" s="41">
        <v>10</v>
      </c>
      <c r="AT181" s="34">
        <f>(J181*10)/100</f>
        <v>0</v>
      </c>
      <c r="AU181" s="43"/>
      <c r="AV181" s="44">
        <v>0</v>
      </c>
      <c r="AW181" s="46">
        <f t="shared" si="23"/>
        <v>0</v>
      </c>
      <c r="AX181" s="46">
        <f>O181</f>
        <v>0</v>
      </c>
      <c r="AY181" s="43"/>
    </row>
    <row r="182" spans="1:51" ht="15.75" customHeight="1" x14ac:dyDescent="0.25">
      <c r="A182" s="47"/>
      <c r="B182" s="40"/>
      <c r="C182" s="41"/>
      <c r="D182" s="39"/>
      <c r="E182" s="43"/>
      <c r="F182" s="40"/>
      <c r="G182" s="41"/>
      <c r="H182" s="43"/>
      <c r="I182" s="43"/>
      <c r="J182" s="44">
        <v>0</v>
      </c>
      <c r="K182" s="44">
        <v>0</v>
      </c>
      <c r="L182" s="55">
        <v>0</v>
      </c>
      <c r="M182" s="55">
        <v>0</v>
      </c>
      <c r="N182" s="44">
        <v>0</v>
      </c>
      <c r="O182" s="34">
        <f t="shared" si="24"/>
        <v>0</v>
      </c>
      <c r="P182" s="34">
        <f t="shared" si="24"/>
        <v>0</v>
      </c>
      <c r="Q182" s="43"/>
      <c r="R182" s="43"/>
      <c r="S182" s="43"/>
      <c r="T182" s="43"/>
      <c r="U182" s="48"/>
      <c r="V182" s="41"/>
      <c r="W182" s="41"/>
      <c r="X182" s="50"/>
      <c r="Y182" s="34" t="e">
        <f>P182/AA182</f>
        <v>#DIV/0!</v>
      </c>
      <c r="Z182" s="44" t="e">
        <f t="shared" si="17"/>
        <v>#DIV/0!</v>
      </c>
      <c r="AA182" s="44">
        <f t="shared" si="18"/>
        <v>0</v>
      </c>
      <c r="AB182" s="44">
        <v>0</v>
      </c>
      <c r="AC182" s="44">
        <v>0</v>
      </c>
      <c r="AD182" s="44">
        <v>0</v>
      </c>
      <c r="AE182" s="44"/>
      <c r="AF182" s="44" t="e">
        <f t="shared" si="19"/>
        <v>#DIV/0!</v>
      </c>
      <c r="AG182" s="44"/>
      <c r="AH182" s="44" t="e">
        <f t="shared" si="20"/>
        <v>#DIV/0!</v>
      </c>
      <c r="AI182" s="44" t="e">
        <f t="shared" si="21"/>
        <v>#DIV/0!</v>
      </c>
      <c r="AJ182" s="44" t="e">
        <f t="shared" si="22"/>
        <v>#DIV/0!</v>
      </c>
      <c r="AK182" s="43"/>
      <c r="AL182" s="40"/>
      <c r="AM182" s="40"/>
      <c r="AN182" s="40"/>
      <c r="AO182" s="40"/>
      <c r="AP182" s="40"/>
      <c r="AQ182" s="49"/>
      <c r="AR182" s="41"/>
      <c r="AS182" s="41">
        <v>10</v>
      </c>
      <c r="AT182" s="34">
        <f>(J182*10)/100</f>
        <v>0</v>
      </c>
      <c r="AU182" s="43"/>
      <c r="AV182" s="44">
        <v>0</v>
      </c>
      <c r="AW182" s="46">
        <f t="shared" si="23"/>
        <v>0</v>
      </c>
      <c r="AX182" s="46">
        <f>O182</f>
        <v>0</v>
      </c>
      <c r="AY182" s="43"/>
    </row>
    <row r="183" spans="1:51" ht="15.75" customHeight="1" x14ac:dyDescent="0.25">
      <c r="A183" s="47"/>
      <c r="B183" s="40"/>
      <c r="C183" s="41"/>
      <c r="D183" s="39"/>
      <c r="E183" s="43"/>
      <c r="F183" s="40"/>
      <c r="G183" s="41"/>
      <c r="H183" s="43"/>
      <c r="I183" s="43"/>
      <c r="J183" s="44">
        <v>0</v>
      </c>
      <c r="K183" s="44">
        <v>0</v>
      </c>
      <c r="L183" s="55">
        <v>0</v>
      </c>
      <c r="M183" s="55">
        <v>0</v>
      </c>
      <c r="N183" s="44">
        <v>0</v>
      </c>
      <c r="O183" s="34">
        <f t="shared" si="24"/>
        <v>0</v>
      </c>
      <c r="P183" s="34">
        <f t="shared" si="24"/>
        <v>0</v>
      </c>
      <c r="Q183" s="43"/>
      <c r="R183" s="43"/>
      <c r="S183" s="43"/>
      <c r="T183" s="43"/>
      <c r="U183" s="48"/>
      <c r="V183" s="41"/>
      <c r="W183" s="41"/>
      <c r="X183" s="50"/>
      <c r="Y183" s="34" t="e">
        <f>P183/AA183</f>
        <v>#DIV/0!</v>
      </c>
      <c r="Z183" s="44" t="e">
        <f t="shared" si="17"/>
        <v>#DIV/0!</v>
      </c>
      <c r="AA183" s="44">
        <f t="shared" si="18"/>
        <v>0</v>
      </c>
      <c r="AB183" s="44">
        <v>0</v>
      </c>
      <c r="AC183" s="44">
        <v>0</v>
      </c>
      <c r="AD183" s="44">
        <v>0</v>
      </c>
      <c r="AE183" s="44"/>
      <c r="AF183" s="44" t="e">
        <f t="shared" si="19"/>
        <v>#DIV/0!</v>
      </c>
      <c r="AG183" s="44"/>
      <c r="AH183" s="44" t="e">
        <f t="shared" si="20"/>
        <v>#DIV/0!</v>
      </c>
      <c r="AI183" s="44" t="e">
        <f t="shared" si="21"/>
        <v>#DIV/0!</v>
      </c>
      <c r="AJ183" s="44" t="e">
        <f t="shared" si="22"/>
        <v>#DIV/0!</v>
      </c>
      <c r="AK183" s="43"/>
      <c r="AL183" s="40"/>
      <c r="AM183" s="40"/>
      <c r="AN183" s="40"/>
      <c r="AO183" s="40"/>
      <c r="AP183" s="40"/>
      <c r="AQ183" s="49"/>
      <c r="AR183" s="41"/>
      <c r="AS183" s="41">
        <v>10</v>
      </c>
      <c r="AT183" s="34">
        <f>(J183*10)/100</f>
        <v>0</v>
      </c>
      <c r="AU183" s="43"/>
      <c r="AV183" s="44">
        <v>0</v>
      </c>
      <c r="AW183" s="46">
        <f t="shared" si="23"/>
        <v>0</v>
      </c>
      <c r="AX183" s="46">
        <f>O183</f>
        <v>0</v>
      </c>
      <c r="AY183" s="43"/>
    </row>
    <row r="184" spans="1:51" ht="15.75" customHeight="1" x14ac:dyDescent="0.25">
      <c r="A184" s="47"/>
      <c r="B184" s="40"/>
      <c r="C184" s="41"/>
      <c r="D184" s="39"/>
      <c r="E184" s="43"/>
      <c r="F184" s="40"/>
      <c r="G184" s="41"/>
      <c r="H184" s="43"/>
      <c r="I184" s="43"/>
      <c r="J184" s="44">
        <v>0</v>
      </c>
      <c r="K184" s="44">
        <v>0</v>
      </c>
      <c r="L184" s="55">
        <v>0</v>
      </c>
      <c r="M184" s="55">
        <v>0</v>
      </c>
      <c r="N184" s="44">
        <v>0</v>
      </c>
      <c r="O184" s="34">
        <f t="shared" si="24"/>
        <v>0</v>
      </c>
      <c r="P184" s="34">
        <f t="shared" si="24"/>
        <v>0</v>
      </c>
      <c r="Q184" s="43"/>
      <c r="R184" s="43"/>
      <c r="S184" s="43"/>
      <c r="T184" s="43"/>
      <c r="U184" s="48"/>
      <c r="V184" s="41"/>
      <c r="W184" s="41"/>
      <c r="X184" s="50"/>
      <c r="Y184" s="34" t="e">
        <f>P184/AA184</f>
        <v>#DIV/0!</v>
      </c>
      <c r="Z184" s="44" t="e">
        <f t="shared" si="17"/>
        <v>#DIV/0!</v>
      </c>
      <c r="AA184" s="44">
        <f t="shared" si="18"/>
        <v>0</v>
      </c>
      <c r="AB184" s="44">
        <v>0</v>
      </c>
      <c r="AC184" s="44">
        <v>0</v>
      </c>
      <c r="AD184" s="44">
        <v>0</v>
      </c>
      <c r="AE184" s="44"/>
      <c r="AF184" s="44" t="e">
        <f t="shared" si="19"/>
        <v>#DIV/0!</v>
      </c>
      <c r="AG184" s="44"/>
      <c r="AH184" s="44" t="e">
        <f t="shared" si="20"/>
        <v>#DIV/0!</v>
      </c>
      <c r="AI184" s="44" t="e">
        <f t="shared" si="21"/>
        <v>#DIV/0!</v>
      </c>
      <c r="AJ184" s="44" t="e">
        <f t="shared" si="22"/>
        <v>#DIV/0!</v>
      </c>
      <c r="AK184" s="43"/>
      <c r="AL184" s="40"/>
      <c r="AM184" s="40"/>
      <c r="AN184" s="40"/>
      <c r="AO184" s="40"/>
      <c r="AP184" s="40"/>
      <c r="AQ184" s="49"/>
      <c r="AR184" s="41"/>
      <c r="AS184" s="41">
        <v>10</v>
      </c>
      <c r="AT184" s="34">
        <f>(J184*10)/100</f>
        <v>0</v>
      </c>
      <c r="AU184" s="43"/>
      <c r="AV184" s="44">
        <v>0</v>
      </c>
      <c r="AW184" s="46">
        <f t="shared" si="23"/>
        <v>0</v>
      </c>
      <c r="AX184" s="46">
        <f>O184</f>
        <v>0</v>
      </c>
      <c r="AY184" s="43"/>
    </row>
    <row r="185" spans="1:51" ht="15.75" customHeight="1" x14ac:dyDescent="0.25">
      <c r="A185" s="47"/>
      <c r="B185" s="40"/>
      <c r="C185" s="41"/>
      <c r="D185" s="39"/>
      <c r="E185" s="43"/>
      <c r="F185" s="40"/>
      <c r="G185" s="41"/>
      <c r="H185" s="43"/>
      <c r="I185" s="43"/>
      <c r="J185" s="44">
        <v>0</v>
      </c>
      <c r="K185" s="44">
        <v>0</v>
      </c>
      <c r="L185" s="55">
        <v>0</v>
      </c>
      <c r="M185" s="55">
        <v>0</v>
      </c>
      <c r="N185" s="44">
        <v>0</v>
      </c>
      <c r="O185" s="34">
        <f t="shared" si="24"/>
        <v>0</v>
      </c>
      <c r="P185" s="34">
        <f t="shared" si="24"/>
        <v>0</v>
      </c>
      <c r="Q185" s="43"/>
      <c r="R185" s="43"/>
      <c r="S185" s="43"/>
      <c r="T185" s="43"/>
      <c r="U185" s="48"/>
      <c r="V185" s="41"/>
      <c r="W185" s="41"/>
      <c r="X185" s="50"/>
      <c r="Y185" s="34" t="e">
        <f>P185/AA185</f>
        <v>#DIV/0!</v>
      </c>
      <c r="Z185" s="44" t="e">
        <f t="shared" si="17"/>
        <v>#DIV/0!</v>
      </c>
      <c r="AA185" s="44">
        <f t="shared" si="18"/>
        <v>0</v>
      </c>
      <c r="AB185" s="44">
        <v>0</v>
      </c>
      <c r="AC185" s="44">
        <v>0</v>
      </c>
      <c r="AD185" s="44">
        <v>0</v>
      </c>
      <c r="AE185" s="44"/>
      <c r="AF185" s="44" t="e">
        <f t="shared" si="19"/>
        <v>#DIV/0!</v>
      </c>
      <c r="AG185" s="44"/>
      <c r="AH185" s="44" t="e">
        <f t="shared" si="20"/>
        <v>#DIV/0!</v>
      </c>
      <c r="AI185" s="44" t="e">
        <f t="shared" si="21"/>
        <v>#DIV/0!</v>
      </c>
      <c r="AJ185" s="44" t="e">
        <f t="shared" si="22"/>
        <v>#DIV/0!</v>
      </c>
      <c r="AK185" s="43"/>
      <c r="AL185" s="40"/>
      <c r="AM185" s="40"/>
      <c r="AN185" s="40"/>
      <c r="AO185" s="40"/>
      <c r="AP185" s="40"/>
      <c r="AQ185" s="49"/>
      <c r="AR185" s="41"/>
      <c r="AS185" s="41">
        <v>10</v>
      </c>
      <c r="AT185" s="34">
        <f>(J185*10)/100</f>
        <v>0</v>
      </c>
      <c r="AU185" s="43"/>
      <c r="AV185" s="44">
        <v>0</v>
      </c>
      <c r="AW185" s="46">
        <f t="shared" si="23"/>
        <v>0</v>
      </c>
      <c r="AX185" s="46">
        <f>O185</f>
        <v>0</v>
      </c>
      <c r="AY185" s="43"/>
    </row>
    <row r="186" spans="1:51" ht="15.75" customHeight="1" x14ac:dyDescent="0.25">
      <c r="A186" s="47"/>
      <c r="B186" s="40"/>
      <c r="C186" s="41"/>
      <c r="D186" s="39"/>
      <c r="E186" s="43"/>
      <c r="F186" s="40"/>
      <c r="G186" s="41"/>
      <c r="H186" s="43"/>
      <c r="I186" s="43"/>
      <c r="J186" s="44">
        <v>0</v>
      </c>
      <c r="K186" s="44">
        <v>0</v>
      </c>
      <c r="L186" s="55">
        <v>0</v>
      </c>
      <c r="M186" s="55">
        <v>0</v>
      </c>
      <c r="N186" s="44">
        <v>0</v>
      </c>
      <c r="O186" s="34">
        <f t="shared" si="24"/>
        <v>0</v>
      </c>
      <c r="P186" s="34">
        <f t="shared" si="24"/>
        <v>0</v>
      </c>
      <c r="Q186" s="43"/>
      <c r="R186" s="43"/>
      <c r="S186" s="43"/>
      <c r="T186" s="43"/>
      <c r="U186" s="48"/>
      <c r="V186" s="41"/>
      <c r="W186" s="41"/>
      <c r="X186" s="50"/>
      <c r="Y186" s="34" t="e">
        <f>P186/AA186</f>
        <v>#DIV/0!</v>
      </c>
      <c r="Z186" s="44" t="e">
        <f t="shared" si="17"/>
        <v>#DIV/0!</v>
      </c>
      <c r="AA186" s="44">
        <f t="shared" si="18"/>
        <v>0</v>
      </c>
      <c r="AB186" s="44">
        <v>0</v>
      </c>
      <c r="AC186" s="44">
        <v>0</v>
      </c>
      <c r="AD186" s="44">
        <v>0</v>
      </c>
      <c r="AE186" s="44"/>
      <c r="AF186" s="44" t="e">
        <f t="shared" si="19"/>
        <v>#DIV/0!</v>
      </c>
      <c r="AG186" s="44"/>
      <c r="AH186" s="44" t="e">
        <f t="shared" si="20"/>
        <v>#DIV/0!</v>
      </c>
      <c r="AI186" s="44" t="e">
        <f t="shared" si="21"/>
        <v>#DIV/0!</v>
      </c>
      <c r="AJ186" s="44" t="e">
        <f t="shared" si="22"/>
        <v>#DIV/0!</v>
      </c>
      <c r="AK186" s="43"/>
      <c r="AL186" s="40"/>
      <c r="AM186" s="40"/>
      <c r="AN186" s="40"/>
      <c r="AO186" s="40"/>
      <c r="AP186" s="40"/>
      <c r="AQ186" s="49"/>
      <c r="AR186" s="41"/>
      <c r="AS186" s="41">
        <v>10</v>
      </c>
      <c r="AT186" s="34">
        <f>(J186*10)/100</f>
        <v>0</v>
      </c>
      <c r="AU186" s="43"/>
      <c r="AV186" s="44">
        <v>0</v>
      </c>
      <c r="AW186" s="46">
        <f t="shared" si="23"/>
        <v>0</v>
      </c>
      <c r="AX186" s="46">
        <f>O186</f>
        <v>0</v>
      </c>
      <c r="AY186" s="43"/>
    </row>
    <row r="187" spans="1:51" ht="15.75" customHeight="1" x14ac:dyDescent="0.25">
      <c r="A187" s="47"/>
      <c r="B187" s="40"/>
      <c r="C187" s="41"/>
      <c r="D187" s="39"/>
      <c r="E187" s="43"/>
      <c r="F187" s="40"/>
      <c r="G187" s="41"/>
      <c r="H187" s="43"/>
      <c r="I187" s="43"/>
      <c r="J187" s="44">
        <v>0</v>
      </c>
      <c r="K187" s="44">
        <v>0</v>
      </c>
      <c r="L187" s="55">
        <v>0</v>
      </c>
      <c r="M187" s="55">
        <v>0</v>
      </c>
      <c r="N187" s="44">
        <v>0</v>
      </c>
      <c r="O187" s="34">
        <f t="shared" si="24"/>
        <v>0</v>
      </c>
      <c r="P187" s="34">
        <f t="shared" si="24"/>
        <v>0</v>
      </c>
      <c r="Q187" s="43"/>
      <c r="R187" s="43"/>
      <c r="S187" s="43"/>
      <c r="T187" s="43"/>
      <c r="U187" s="48"/>
      <c r="V187" s="41"/>
      <c r="W187" s="41"/>
      <c r="X187" s="50"/>
      <c r="Y187" s="34" t="e">
        <f>P187/AA187</f>
        <v>#DIV/0!</v>
      </c>
      <c r="Z187" s="44" t="e">
        <f t="shared" si="17"/>
        <v>#DIV/0!</v>
      </c>
      <c r="AA187" s="44">
        <f t="shared" si="18"/>
        <v>0</v>
      </c>
      <c r="AB187" s="44">
        <v>0</v>
      </c>
      <c r="AC187" s="44">
        <v>0</v>
      </c>
      <c r="AD187" s="44">
        <v>0</v>
      </c>
      <c r="AE187" s="44"/>
      <c r="AF187" s="44" t="e">
        <f t="shared" si="19"/>
        <v>#DIV/0!</v>
      </c>
      <c r="AG187" s="44"/>
      <c r="AH187" s="44" t="e">
        <f t="shared" si="20"/>
        <v>#DIV/0!</v>
      </c>
      <c r="AI187" s="44" t="e">
        <f t="shared" si="21"/>
        <v>#DIV/0!</v>
      </c>
      <c r="AJ187" s="44" t="e">
        <f t="shared" si="22"/>
        <v>#DIV/0!</v>
      </c>
      <c r="AK187" s="43"/>
      <c r="AL187" s="40"/>
      <c r="AM187" s="40"/>
      <c r="AN187" s="40"/>
      <c r="AO187" s="40"/>
      <c r="AP187" s="40"/>
      <c r="AQ187" s="49"/>
      <c r="AR187" s="41"/>
      <c r="AS187" s="41">
        <v>10</v>
      </c>
      <c r="AT187" s="34">
        <f>(J187*10)/100</f>
        <v>0</v>
      </c>
      <c r="AU187" s="43"/>
      <c r="AV187" s="44">
        <v>0</v>
      </c>
      <c r="AW187" s="46">
        <f t="shared" si="23"/>
        <v>0</v>
      </c>
      <c r="AX187" s="46">
        <f>O187</f>
        <v>0</v>
      </c>
      <c r="AY187" s="43"/>
    </row>
    <row r="188" spans="1:51" ht="15.75" customHeight="1" x14ac:dyDescent="0.25">
      <c r="A188" s="47"/>
      <c r="B188" s="40"/>
      <c r="C188" s="41"/>
      <c r="D188" s="39"/>
      <c r="E188" s="43"/>
      <c r="F188" s="40"/>
      <c r="G188" s="41"/>
      <c r="H188" s="43"/>
      <c r="I188" s="43"/>
      <c r="J188" s="44">
        <v>0</v>
      </c>
      <c r="K188" s="44">
        <v>0</v>
      </c>
      <c r="L188" s="55">
        <v>0</v>
      </c>
      <c r="M188" s="55">
        <v>0</v>
      </c>
      <c r="N188" s="44">
        <v>0</v>
      </c>
      <c r="O188" s="34">
        <f t="shared" si="24"/>
        <v>0</v>
      </c>
      <c r="P188" s="34">
        <f t="shared" si="24"/>
        <v>0</v>
      </c>
      <c r="Q188" s="43"/>
      <c r="R188" s="43"/>
      <c r="S188" s="43"/>
      <c r="T188" s="43"/>
      <c r="U188" s="48"/>
      <c r="V188" s="41"/>
      <c r="W188" s="41"/>
      <c r="X188" s="50"/>
      <c r="Y188" s="34" t="e">
        <f>P188/AA188</f>
        <v>#DIV/0!</v>
      </c>
      <c r="Z188" s="44" t="e">
        <f t="shared" si="17"/>
        <v>#DIV/0!</v>
      </c>
      <c r="AA188" s="44">
        <f t="shared" si="18"/>
        <v>0</v>
      </c>
      <c r="AB188" s="44">
        <v>0</v>
      </c>
      <c r="AC188" s="44">
        <v>0</v>
      </c>
      <c r="AD188" s="44">
        <v>0</v>
      </c>
      <c r="AE188" s="44"/>
      <c r="AF188" s="44" t="e">
        <f t="shared" si="19"/>
        <v>#DIV/0!</v>
      </c>
      <c r="AG188" s="44"/>
      <c r="AH188" s="44" t="e">
        <f t="shared" si="20"/>
        <v>#DIV/0!</v>
      </c>
      <c r="AI188" s="44" t="e">
        <f t="shared" si="21"/>
        <v>#DIV/0!</v>
      </c>
      <c r="AJ188" s="44" t="e">
        <f t="shared" si="22"/>
        <v>#DIV/0!</v>
      </c>
      <c r="AK188" s="43"/>
      <c r="AL188" s="40"/>
      <c r="AM188" s="40"/>
      <c r="AN188" s="40"/>
      <c r="AO188" s="40"/>
      <c r="AP188" s="40"/>
      <c r="AQ188" s="49"/>
      <c r="AR188" s="41"/>
      <c r="AS188" s="41">
        <v>10</v>
      </c>
      <c r="AT188" s="34">
        <f>(J188*10)/100</f>
        <v>0</v>
      </c>
      <c r="AU188" s="43"/>
      <c r="AV188" s="44">
        <v>0</v>
      </c>
      <c r="AW188" s="46">
        <f t="shared" si="23"/>
        <v>0</v>
      </c>
      <c r="AX188" s="46">
        <f>O188</f>
        <v>0</v>
      </c>
      <c r="AY188" s="43"/>
    </row>
    <row r="189" spans="1:51" ht="15.75" customHeight="1" x14ac:dyDescent="0.25">
      <c r="A189" s="47"/>
      <c r="B189" s="40"/>
      <c r="C189" s="41"/>
      <c r="D189" s="39"/>
      <c r="E189" s="43"/>
      <c r="F189" s="40"/>
      <c r="G189" s="41"/>
      <c r="H189" s="43"/>
      <c r="I189" s="43"/>
      <c r="J189" s="44">
        <v>0</v>
      </c>
      <c r="K189" s="44">
        <v>0</v>
      </c>
      <c r="L189" s="55">
        <v>0</v>
      </c>
      <c r="M189" s="55">
        <v>0</v>
      </c>
      <c r="N189" s="44">
        <v>0</v>
      </c>
      <c r="O189" s="34">
        <f t="shared" si="24"/>
        <v>0</v>
      </c>
      <c r="P189" s="34">
        <f t="shared" si="24"/>
        <v>0</v>
      </c>
      <c r="Q189" s="43"/>
      <c r="R189" s="43"/>
      <c r="S189" s="43"/>
      <c r="T189" s="43"/>
      <c r="U189" s="48"/>
      <c r="V189" s="41"/>
      <c r="W189" s="41"/>
      <c r="X189" s="50"/>
      <c r="Y189" s="34" t="e">
        <f>P189/AA189</f>
        <v>#DIV/0!</v>
      </c>
      <c r="Z189" s="44" t="e">
        <f t="shared" si="17"/>
        <v>#DIV/0!</v>
      </c>
      <c r="AA189" s="44">
        <f t="shared" si="18"/>
        <v>0</v>
      </c>
      <c r="AB189" s="44">
        <v>0</v>
      </c>
      <c r="AC189" s="44">
        <v>0</v>
      </c>
      <c r="AD189" s="44">
        <v>0</v>
      </c>
      <c r="AE189" s="44"/>
      <c r="AF189" s="44" t="e">
        <f t="shared" si="19"/>
        <v>#DIV/0!</v>
      </c>
      <c r="AG189" s="44"/>
      <c r="AH189" s="44" t="e">
        <f t="shared" si="20"/>
        <v>#DIV/0!</v>
      </c>
      <c r="AI189" s="44" t="e">
        <f t="shared" si="21"/>
        <v>#DIV/0!</v>
      </c>
      <c r="AJ189" s="44" t="e">
        <f t="shared" si="22"/>
        <v>#DIV/0!</v>
      </c>
      <c r="AK189" s="43"/>
      <c r="AL189" s="40"/>
      <c r="AM189" s="40"/>
      <c r="AN189" s="40"/>
      <c r="AO189" s="40"/>
      <c r="AP189" s="40"/>
      <c r="AQ189" s="49"/>
      <c r="AR189" s="41"/>
      <c r="AS189" s="41">
        <v>10</v>
      </c>
      <c r="AT189" s="34">
        <f>(J189*10)/100</f>
        <v>0</v>
      </c>
      <c r="AU189" s="43"/>
      <c r="AV189" s="44">
        <v>0</v>
      </c>
      <c r="AW189" s="46">
        <f t="shared" si="23"/>
        <v>0</v>
      </c>
      <c r="AX189" s="46">
        <f>O189</f>
        <v>0</v>
      </c>
      <c r="AY189" s="43"/>
    </row>
    <row r="190" spans="1:51" ht="15.75" customHeight="1" x14ac:dyDescent="0.25">
      <c r="A190" s="47"/>
      <c r="B190" s="40"/>
      <c r="C190" s="41"/>
      <c r="D190" s="39"/>
      <c r="E190" s="43"/>
      <c r="F190" s="40"/>
      <c r="G190" s="41"/>
      <c r="H190" s="43"/>
      <c r="I190" s="43"/>
      <c r="J190" s="44">
        <v>0</v>
      </c>
      <c r="K190" s="44">
        <v>0</v>
      </c>
      <c r="L190" s="55">
        <v>0</v>
      </c>
      <c r="M190" s="55">
        <v>0</v>
      </c>
      <c r="N190" s="44">
        <v>0</v>
      </c>
      <c r="O190" s="34">
        <f t="shared" si="24"/>
        <v>0</v>
      </c>
      <c r="P190" s="34">
        <f t="shared" si="24"/>
        <v>0</v>
      </c>
      <c r="Q190" s="43"/>
      <c r="R190" s="43"/>
      <c r="S190" s="43"/>
      <c r="T190" s="43"/>
      <c r="U190" s="48"/>
      <c r="V190" s="41"/>
      <c r="W190" s="41"/>
      <c r="X190" s="50"/>
      <c r="Y190" s="34" t="e">
        <f>P190/AA190</f>
        <v>#DIV/0!</v>
      </c>
      <c r="Z190" s="44" t="e">
        <f t="shared" si="17"/>
        <v>#DIV/0!</v>
      </c>
      <c r="AA190" s="44">
        <f t="shared" si="18"/>
        <v>0</v>
      </c>
      <c r="AB190" s="44">
        <v>0</v>
      </c>
      <c r="AC190" s="44">
        <v>0</v>
      </c>
      <c r="AD190" s="44">
        <v>0</v>
      </c>
      <c r="AE190" s="44"/>
      <c r="AF190" s="44" t="e">
        <f t="shared" si="19"/>
        <v>#DIV/0!</v>
      </c>
      <c r="AG190" s="44"/>
      <c r="AH190" s="44" t="e">
        <f t="shared" si="20"/>
        <v>#DIV/0!</v>
      </c>
      <c r="AI190" s="44" t="e">
        <f t="shared" si="21"/>
        <v>#DIV/0!</v>
      </c>
      <c r="AJ190" s="44" t="e">
        <f t="shared" si="22"/>
        <v>#DIV/0!</v>
      </c>
      <c r="AK190" s="43"/>
      <c r="AL190" s="40"/>
      <c r="AM190" s="40"/>
      <c r="AN190" s="40"/>
      <c r="AO190" s="40"/>
      <c r="AP190" s="40"/>
      <c r="AQ190" s="49"/>
      <c r="AR190" s="41"/>
      <c r="AS190" s="41">
        <v>10</v>
      </c>
      <c r="AT190" s="34">
        <f>(J190*10)/100</f>
        <v>0</v>
      </c>
      <c r="AU190" s="43"/>
      <c r="AV190" s="44">
        <v>0</v>
      </c>
      <c r="AW190" s="46">
        <f t="shared" si="23"/>
        <v>0</v>
      </c>
      <c r="AX190" s="46">
        <f>O190</f>
        <v>0</v>
      </c>
      <c r="AY190" s="43"/>
    </row>
    <row r="191" spans="1:51" ht="15.75" customHeight="1" x14ac:dyDescent="0.25">
      <c r="A191" s="47"/>
      <c r="B191" s="40"/>
      <c r="C191" s="41"/>
      <c r="D191" s="39"/>
      <c r="E191" s="43"/>
      <c r="F191" s="40"/>
      <c r="G191" s="41"/>
      <c r="H191" s="43"/>
      <c r="I191" s="43"/>
      <c r="J191" s="44">
        <v>0</v>
      </c>
      <c r="K191" s="44">
        <v>0</v>
      </c>
      <c r="L191" s="55">
        <v>0</v>
      </c>
      <c r="M191" s="55">
        <v>0</v>
      </c>
      <c r="N191" s="44">
        <v>0</v>
      </c>
      <c r="O191" s="34">
        <f t="shared" si="24"/>
        <v>0</v>
      </c>
      <c r="P191" s="34">
        <f t="shared" si="24"/>
        <v>0</v>
      </c>
      <c r="Q191" s="43"/>
      <c r="R191" s="43"/>
      <c r="S191" s="43"/>
      <c r="T191" s="43"/>
      <c r="U191" s="48"/>
      <c r="V191" s="41"/>
      <c r="W191" s="41"/>
      <c r="X191" s="50"/>
      <c r="Y191" s="34" t="e">
        <f>P191/AA191</f>
        <v>#DIV/0!</v>
      </c>
      <c r="Z191" s="44" t="e">
        <f t="shared" si="17"/>
        <v>#DIV/0!</v>
      </c>
      <c r="AA191" s="44">
        <f t="shared" si="18"/>
        <v>0</v>
      </c>
      <c r="AB191" s="44">
        <v>0</v>
      </c>
      <c r="AC191" s="44">
        <v>0</v>
      </c>
      <c r="AD191" s="44">
        <v>0</v>
      </c>
      <c r="AE191" s="44"/>
      <c r="AF191" s="44" t="e">
        <f t="shared" si="19"/>
        <v>#DIV/0!</v>
      </c>
      <c r="AG191" s="44"/>
      <c r="AH191" s="44" t="e">
        <f t="shared" si="20"/>
        <v>#DIV/0!</v>
      </c>
      <c r="AI191" s="44" t="e">
        <f t="shared" si="21"/>
        <v>#DIV/0!</v>
      </c>
      <c r="AJ191" s="44" t="e">
        <f t="shared" si="22"/>
        <v>#DIV/0!</v>
      </c>
      <c r="AK191" s="43"/>
      <c r="AL191" s="40"/>
      <c r="AM191" s="40"/>
      <c r="AN191" s="40"/>
      <c r="AO191" s="40"/>
      <c r="AP191" s="40"/>
      <c r="AQ191" s="49"/>
      <c r="AR191" s="41"/>
      <c r="AS191" s="41">
        <v>10</v>
      </c>
      <c r="AT191" s="34">
        <f>(J191*10)/100</f>
        <v>0</v>
      </c>
      <c r="AU191" s="43"/>
      <c r="AV191" s="44">
        <v>0</v>
      </c>
      <c r="AW191" s="46">
        <f t="shared" si="23"/>
        <v>0</v>
      </c>
      <c r="AX191" s="46">
        <f>O191</f>
        <v>0</v>
      </c>
      <c r="AY191" s="43"/>
    </row>
    <row r="192" spans="1:51" ht="15.75" customHeight="1" x14ac:dyDescent="0.25">
      <c r="A192" s="47"/>
      <c r="B192" s="40"/>
      <c r="C192" s="41"/>
      <c r="D192" s="39"/>
      <c r="E192" s="43"/>
      <c r="F192" s="40"/>
      <c r="G192" s="41"/>
      <c r="H192" s="43"/>
      <c r="I192" s="43"/>
      <c r="J192" s="44">
        <v>0</v>
      </c>
      <c r="K192" s="44">
        <v>0</v>
      </c>
      <c r="L192" s="55">
        <v>0</v>
      </c>
      <c r="M192" s="55">
        <v>0</v>
      </c>
      <c r="N192" s="44">
        <v>0</v>
      </c>
      <c r="O192" s="34">
        <f t="shared" si="24"/>
        <v>0</v>
      </c>
      <c r="P192" s="34">
        <f t="shared" si="24"/>
        <v>0</v>
      </c>
      <c r="Q192" s="43"/>
      <c r="R192" s="43"/>
      <c r="S192" s="43"/>
      <c r="T192" s="43"/>
      <c r="U192" s="48"/>
      <c r="V192" s="41"/>
      <c r="W192" s="41"/>
      <c r="X192" s="50"/>
      <c r="Y192" s="34" t="e">
        <f>P192/AA192</f>
        <v>#DIV/0!</v>
      </c>
      <c r="Z192" s="44" t="e">
        <f t="shared" si="17"/>
        <v>#DIV/0!</v>
      </c>
      <c r="AA192" s="44">
        <f t="shared" si="18"/>
        <v>0</v>
      </c>
      <c r="AB192" s="44">
        <v>0</v>
      </c>
      <c r="AC192" s="44">
        <v>0</v>
      </c>
      <c r="AD192" s="44">
        <v>0</v>
      </c>
      <c r="AE192" s="44"/>
      <c r="AF192" s="44" t="e">
        <f t="shared" si="19"/>
        <v>#DIV/0!</v>
      </c>
      <c r="AG192" s="44"/>
      <c r="AH192" s="44" t="e">
        <f t="shared" si="20"/>
        <v>#DIV/0!</v>
      </c>
      <c r="AI192" s="44" t="e">
        <f t="shared" si="21"/>
        <v>#DIV/0!</v>
      </c>
      <c r="AJ192" s="44" t="e">
        <f t="shared" si="22"/>
        <v>#DIV/0!</v>
      </c>
      <c r="AK192" s="43"/>
      <c r="AL192" s="40"/>
      <c r="AM192" s="40"/>
      <c r="AN192" s="40"/>
      <c r="AO192" s="40"/>
      <c r="AP192" s="40"/>
      <c r="AQ192" s="49"/>
      <c r="AR192" s="41"/>
      <c r="AS192" s="41">
        <v>10</v>
      </c>
      <c r="AT192" s="34">
        <f>(J192*10)/100</f>
        <v>0</v>
      </c>
      <c r="AU192" s="43"/>
      <c r="AV192" s="44">
        <v>0</v>
      </c>
      <c r="AW192" s="46">
        <f t="shared" si="23"/>
        <v>0</v>
      </c>
      <c r="AX192" s="46">
        <f>O192</f>
        <v>0</v>
      </c>
      <c r="AY192" s="43"/>
    </row>
    <row r="193" spans="1:51" ht="15.75" customHeight="1" x14ac:dyDescent="0.25">
      <c r="A193" s="47"/>
      <c r="B193" s="40"/>
      <c r="C193" s="41"/>
      <c r="D193" s="39"/>
      <c r="E193" s="43"/>
      <c r="F193" s="40"/>
      <c r="G193" s="41"/>
      <c r="H193" s="43"/>
      <c r="I193" s="43"/>
      <c r="J193" s="44">
        <v>0</v>
      </c>
      <c r="K193" s="44">
        <v>0</v>
      </c>
      <c r="L193" s="55">
        <v>0</v>
      </c>
      <c r="M193" s="55">
        <v>0</v>
      </c>
      <c r="N193" s="44">
        <v>0</v>
      </c>
      <c r="O193" s="34">
        <f t="shared" si="24"/>
        <v>0</v>
      </c>
      <c r="P193" s="34">
        <f t="shared" si="24"/>
        <v>0</v>
      </c>
      <c r="Q193" s="43"/>
      <c r="R193" s="43"/>
      <c r="S193" s="43"/>
      <c r="T193" s="43"/>
      <c r="U193" s="48"/>
      <c r="V193" s="41"/>
      <c r="W193" s="41"/>
      <c r="X193" s="50"/>
      <c r="Y193" s="34" t="e">
        <f>P193/AA193</f>
        <v>#DIV/0!</v>
      </c>
      <c r="Z193" s="44" t="e">
        <f t="shared" si="17"/>
        <v>#DIV/0!</v>
      </c>
      <c r="AA193" s="44">
        <f t="shared" si="18"/>
        <v>0</v>
      </c>
      <c r="AB193" s="44">
        <v>0</v>
      </c>
      <c r="AC193" s="44">
        <v>0</v>
      </c>
      <c r="AD193" s="44">
        <v>0</v>
      </c>
      <c r="AE193" s="44"/>
      <c r="AF193" s="44" t="e">
        <f t="shared" si="19"/>
        <v>#DIV/0!</v>
      </c>
      <c r="AG193" s="44"/>
      <c r="AH193" s="44" t="e">
        <f t="shared" si="20"/>
        <v>#DIV/0!</v>
      </c>
      <c r="AI193" s="44" t="e">
        <f t="shared" si="21"/>
        <v>#DIV/0!</v>
      </c>
      <c r="AJ193" s="44" t="e">
        <f t="shared" si="22"/>
        <v>#DIV/0!</v>
      </c>
      <c r="AK193" s="43"/>
      <c r="AL193" s="40"/>
      <c r="AM193" s="40"/>
      <c r="AN193" s="40"/>
      <c r="AO193" s="40"/>
      <c r="AP193" s="40"/>
      <c r="AQ193" s="49"/>
      <c r="AR193" s="41"/>
      <c r="AS193" s="41">
        <v>10</v>
      </c>
      <c r="AT193" s="34">
        <f>(J193*10)/100</f>
        <v>0</v>
      </c>
      <c r="AU193" s="43"/>
      <c r="AV193" s="44">
        <v>0</v>
      </c>
      <c r="AW193" s="46">
        <f t="shared" si="23"/>
        <v>0</v>
      </c>
      <c r="AX193" s="46">
        <f>O193</f>
        <v>0</v>
      </c>
      <c r="AY193" s="43"/>
    </row>
    <row r="194" spans="1:51" ht="15.75" customHeight="1" x14ac:dyDescent="0.25">
      <c r="A194" s="47"/>
      <c r="B194" s="40"/>
      <c r="C194" s="41"/>
      <c r="D194" s="39"/>
      <c r="E194" s="43"/>
      <c r="F194" s="40"/>
      <c r="G194" s="41"/>
      <c r="H194" s="43"/>
      <c r="I194" s="43"/>
      <c r="J194" s="44">
        <v>0</v>
      </c>
      <c r="K194" s="44">
        <v>0</v>
      </c>
      <c r="L194" s="55">
        <v>0</v>
      </c>
      <c r="M194" s="55">
        <v>0</v>
      </c>
      <c r="N194" s="44">
        <v>0</v>
      </c>
      <c r="O194" s="34">
        <f t="shared" si="24"/>
        <v>0</v>
      </c>
      <c r="P194" s="34">
        <f t="shared" si="24"/>
        <v>0</v>
      </c>
      <c r="Q194" s="43"/>
      <c r="R194" s="43"/>
      <c r="S194" s="43"/>
      <c r="T194" s="43"/>
      <c r="U194" s="48"/>
      <c r="V194" s="41"/>
      <c r="W194" s="41"/>
      <c r="X194" s="50"/>
      <c r="Y194" s="34" t="e">
        <f>P194/AA194</f>
        <v>#DIV/0!</v>
      </c>
      <c r="Z194" s="44" t="e">
        <f t="shared" si="17"/>
        <v>#DIV/0!</v>
      </c>
      <c r="AA194" s="44">
        <f t="shared" si="18"/>
        <v>0</v>
      </c>
      <c r="AB194" s="44">
        <v>0</v>
      </c>
      <c r="AC194" s="44">
        <v>0</v>
      </c>
      <c r="AD194" s="44">
        <v>0</v>
      </c>
      <c r="AE194" s="44"/>
      <c r="AF194" s="44" t="e">
        <f t="shared" si="19"/>
        <v>#DIV/0!</v>
      </c>
      <c r="AG194" s="44"/>
      <c r="AH194" s="44" t="e">
        <f t="shared" si="20"/>
        <v>#DIV/0!</v>
      </c>
      <c r="AI194" s="44" t="e">
        <f t="shared" si="21"/>
        <v>#DIV/0!</v>
      </c>
      <c r="AJ194" s="44" t="e">
        <f t="shared" si="22"/>
        <v>#DIV/0!</v>
      </c>
      <c r="AK194" s="43"/>
      <c r="AL194" s="40"/>
      <c r="AM194" s="40"/>
      <c r="AN194" s="40"/>
      <c r="AO194" s="40"/>
      <c r="AP194" s="40"/>
      <c r="AQ194" s="49"/>
      <c r="AR194" s="41"/>
      <c r="AS194" s="41">
        <v>10</v>
      </c>
      <c r="AT194" s="34">
        <f>(J194*10)/100</f>
        <v>0</v>
      </c>
      <c r="AU194" s="43"/>
      <c r="AV194" s="44">
        <v>0</v>
      </c>
      <c r="AW194" s="46">
        <f t="shared" si="23"/>
        <v>0</v>
      </c>
      <c r="AX194" s="46">
        <f>O194</f>
        <v>0</v>
      </c>
      <c r="AY194" s="43"/>
    </row>
    <row r="195" spans="1:51" ht="15.75" customHeight="1" x14ac:dyDescent="0.25">
      <c r="A195" s="47"/>
      <c r="B195" s="40"/>
      <c r="C195" s="41"/>
      <c r="D195" s="39"/>
      <c r="E195" s="43"/>
      <c r="F195" s="40"/>
      <c r="G195" s="41"/>
      <c r="H195" s="43"/>
      <c r="I195" s="43"/>
      <c r="J195" s="44">
        <v>0</v>
      </c>
      <c r="K195" s="44">
        <v>0</v>
      </c>
      <c r="L195" s="55">
        <v>0</v>
      </c>
      <c r="M195" s="55">
        <v>0</v>
      </c>
      <c r="N195" s="44">
        <v>0</v>
      </c>
      <c r="O195" s="34">
        <f t="shared" si="24"/>
        <v>0</v>
      </c>
      <c r="P195" s="34">
        <f t="shared" si="24"/>
        <v>0</v>
      </c>
      <c r="Q195" s="43"/>
      <c r="R195" s="43"/>
      <c r="S195" s="43"/>
      <c r="T195" s="43"/>
      <c r="U195" s="48"/>
      <c r="V195" s="41"/>
      <c r="W195" s="41"/>
      <c r="X195" s="50"/>
      <c r="Y195" s="34" t="e">
        <f>P195/AA195</f>
        <v>#DIV/0!</v>
      </c>
      <c r="Z195" s="44" t="e">
        <f t="shared" ref="Z195:Z258" si="25">Y195*X195</f>
        <v>#DIV/0!</v>
      </c>
      <c r="AA195" s="44">
        <f t="shared" ref="AA195:AA258" si="26">AB195+AC195+AD195</f>
        <v>0</v>
      </c>
      <c r="AB195" s="44">
        <v>0</v>
      </c>
      <c r="AC195" s="44">
        <v>0</v>
      </c>
      <c r="AD195" s="44">
        <v>0</v>
      </c>
      <c r="AE195" s="44"/>
      <c r="AF195" s="44" t="e">
        <f t="shared" ref="AF195:AF258" si="27">Y195*AE195</f>
        <v>#DIV/0!</v>
      </c>
      <c r="AG195" s="44"/>
      <c r="AH195" s="44" t="e">
        <f t="shared" ref="AH195:AH258" si="28">Y195*AG195</f>
        <v>#DIV/0!</v>
      </c>
      <c r="AI195" s="44" t="e">
        <f t="shared" ref="AI195:AI258" si="29">AA195/X195</f>
        <v>#DIV/0!</v>
      </c>
      <c r="AJ195" s="44" t="e">
        <f t="shared" ref="AJ195:AJ258" si="30">_xlfn.CEILING.MATH(AI195)</f>
        <v>#DIV/0!</v>
      </c>
      <c r="AK195" s="43"/>
      <c r="AL195" s="40"/>
      <c r="AM195" s="40"/>
      <c r="AN195" s="40"/>
      <c r="AO195" s="40"/>
      <c r="AP195" s="40"/>
      <c r="AQ195" s="49"/>
      <c r="AR195" s="41"/>
      <c r="AS195" s="41">
        <v>10</v>
      </c>
      <c r="AT195" s="34">
        <f>(J195*10)/100</f>
        <v>0</v>
      </c>
      <c r="AU195" s="43"/>
      <c r="AV195" s="44">
        <v>0</v>
      </c>
      <c r="AW195" s="46">
        <f t="shared" ref="AW195:AW258" si="31">AX195-AV195</f>
        <v>0</v>
      </c>
      <c r="AX195" s="46">
        <f>O195</f>
        <v>0</v>
      </c>
      <c r="AY195" s="43"/>
    </row>
    <row r="196" spans="1:51" ht="15.75" customHeight="1" x14ac:dyDescent="0.25">
      <c r="A196" s="47"/>
      <c r="B196" s="40"/>
      <c r="C196" s="41"/>
      <c r="D196" s="39"/>
      <c r="E196" s="43"/>
      <c r="F196" s="40"/>
      <c r="G196" s="41"/>
      <c r="H196" s="43"/>
      <c r="I196" s="43"/>
      <c r="J196" s="44">
        <v>0</v>
      </c>
      <c r="K196" s="44">
        <v>0</v>
      </c>
      <c r="L196" s="55">
        <v>0</v>
      </c>
      <c r="M196" s="55">
        <v>0</v>
      </c>
      <c r="N196" s="44">
        <v>0</v>
      </c>
      <c r="O196" s="34">
        <f t="shared" si="24"/>
        <v>0</v>
      </c>
      <c r="P196" s="34">
        <f t="shared" si="24"/>
        <v>0</v>
      </c>
      <c r="Q196" s="43"/>
      <c r="R196" s="43"/>
      <c r="S196" s="43"/>
      <c r="T196" s="43"/>
      <c r="U196" s="48"/>
      <c r="V196" s="41"/>
      <c r="W196" s="41"/>
      <c r="X196" s="50"/>
      <c r="Y196" s="34" t="e">
        <f>P196/AA196</f>
        <v>#DIV/0!</v>
      </c>
      <c r="Z196" s="44" t="e">
        <f t="shared" si="25"/>
        <v>#DIV/0!</v>
      </c>
      <c r="AA196" s="44">
        <f t="shared" si="26"/>
        <v>0</v>
      </c>
      <c r="AB196" s="44">
        <v>0</v>
      </c>
      <c r="AC196" s="44">
        <v>0</v>
      </c>
      <c r="AD196" s="44">
        <v>0</v>
      </c>
      <c r="AE196" s="44"/>
      <c r="AF196" s="44" t="e">
        <f t="shared" si="27"/>
        <v>#DIV/0!</v>
      </c>
      <c r="AG196" s="44"/>
      <c r="AH196" s="44" t="e">
        <f t="shared" si="28"/>
        <v>#DIV/0!</v>
      </c>
      <c r="AI196" s="44" t="e">
        <f t="shared" si="29"/>
        <v>#DIV/0!</v>
      </c>
      <c r="AJ196" s="44" t="e">
        <f t="shared" si="30"/>
        <v>#DIV/0!</v>
      </c>
      <c r="AK196" s="43"/>
      <c r="AL196" s="40"/>
      <c r="AM196" s="40"/>
      <c r="AN196" s="40"/>
      <c r="AO196" s="40"/>
      <c r="AP196" s="40"/>
      <c r="AQ196" s="49"/>
      <c r="AR196" s="41"/>
      <c r="AS196" s="41">
        <v>10</v>
      </c>
      <c r="AT196" s="34">
        <f>(J196*10)/100</f>
        <v>0</v>
      </c>
      <c r="AU196" s="43"/>
      <c r="AV196" s="44">
        <v>0</v>
      </c>
      <c r="AW196" s="46">
        <f t="shared" si="31"/>
        <v>0</v>
      </c>
      <c r="AX196" s="46">
        <f>O196</f>
        <v>0</v>
      </c>
      <c r="AY196" s="43"/>
    </row>
    <row r="197" spans="1:51" ht="15.75" customHeight="1" x14ac:dyDescent="0.25">
      <c r="A197" s="47"/>
      <c r="B197" s="40"/>
      <c r="C197" s="41"/>
      <c r="D197" s="39"/>
      <c r="E197" s="43"/>
      <c r="F197" s="40"/>
      <c r="G197" s="41"/>
      <c r="H197" s="43"/>
      <c r="I197" s="43"/>
      <c r="J197" s="44">
        <v>0</v>
      </c>
      <c r="K197" s="44">
        <v>0</v>
      </c>
      <c r="L197" s="55">
        <v>0</v>
      </c>
      <c r="M197" s="55">
        <v>0</v>
      </c>
      <c r="N197" s="44">
        <v>0</v>
      </c>
      <c r="O197" s="34">
        <f t="shared" si="24"/>
        <v>0</v>
      </c>
      <c r="P197" s="34">
        <f t="shared" si="24"/>
        <v>0</v>
      </c>
      <c r="Q197" s="43"/>
      <c r="R197" s="43"/>
      <c r="S197" s="43"/>
      <c r="T197" s="43"/>
      <c r="U197" s="48"/>
      <c r="V197" s="41"/>
      <c r="W197" s="41"/>
      <c r="X197" s="50"/>
      <c r="Y197" s="34" t="e">
        <f>P197/AA197</f>
        <v>#DIV/0!</v>
      </c>
      <c r="Z197" s="44" t="e">
        <f t="shared" si="25"/>
        <v>#DIV/0!</v>
      </c>
      <c r="AA197" s="44">
        <f t="shared" si="26"/>
        <v>0</v>
      </c>
      <c r="AB197" s="44">
        <v>0</v>
      </c>
      <c r="AC197" s="44">
        <v>0</v>
      </c>
      <c r="AD197" s="44">
        <v>0</v>
      </c>
      <c r="AE197" s="44"/>
      <c r="AF197" s="44" t="e">
        <f t="shared" si="27"/>
        <v>#DIV/0!</v>
      </c>
      <c r="AG197" s="44"/>
      <c r="AH197" s="44" t="e">
        <f t="shared" si="28"/>
        <v>#DIV/0!</v>
      </c>
      <c r="AI197" s="44" t="e">
        <f t="shared" si="29"/>
        <v>#DIV/0!</v>
      </c>
      <c r="AJ197" s="44" t="e">
        <f t="shared" si="30"/>
        <v>#DIV/0!</v>
      </c>
      <c r="AK197" s="43"/>
      <c r="AL197" s="40"/>
      <c r="AM197" s="40"/>
      <c r="AN197" s="40"/>
      <c r="AO197" s="40"/>
      <c r="AP197" s="40"/>
      <c r="AQ197" s="49"/>
      <c r="AR197" s="41"/>
      <c r="AS197" s="41">
        <v>10</v>
      </c>
      <c r="AT197" s="34">
        <f>(J197*10)/100</f>
        <v>0</v>
      </c>
      <c r="AU197" s="43"/>
      <c r="AV197" s="44">
        <v>0</v>
      </c>
      <c r="AW197" s="46">
        <f t="shared" si="31"/>
        <v>0</v>
      </c>
      <c r="AX197" s="46">
        <f>O197</f>
        <v>0</v>
      </c>
      <c r="AY197" s="43"/>
    </row>
    <row r="198" spans="1:51" ht="15.75" customHeight="1" x14ac:dyDescent="0.25">
      <c r="A198" s="47"/>
      <c r="B198" s="40"/>
      <c r="C198" s="41"/>
      <c r="D198" s="39"/>
      <c r="E198" s="43"/>
      <c r="F198" s="40"/>
      <c r="G198" s="41"/>
      <c r="H198" s="43"/>
      <c r="I198" s="43"/>
      <c r="J198" s="44">
        <v>0</v>
      </c>
      <c r="K198" s="44">
        <v>0</v>
      </c>
      <c r="L198" s="55">
        <v>0</v>
      </c>
      <c r="M198" s="55">
        <v>0</v>
      </c>
      <c r="N198" s="44">
        <v>0</v>
      </c>
      <c r="O198" s="34">
        <f t="shared" si="24"/>
        <v>0</v>
      </c>
      <c r="P198" s="34">
        <f t="shared" si="24"/>
        <v>0</v>
      </c>
      <c r="Q198" s="43"/>
      <c r="R198" s="43"/>
      <c r="S198" s="43"/>
      <c r="T198" s="43"/>
      <c r="U198" s="48"/>
      <c r="V198" s="41"/>
      <c r="W198" s="41"/>
      <c r="X198" s="50"/>
      <c r="Y198" s="34" t="e">
        <f>P198/AA198</f>
        <v>#DIV/0!</v>
      </c>
      <c r="Z198" s="44" t="e">
        <f t="shared" si="25"/>
        <v>#DIV/0!</v>
      </c>
      <c r="AA198" s="44">
        <f t="shared" si="26"/>
        <v>0</v>
      </c>
      <c r="AB198" s="44">
        <v>0</v>
      </c>
      <c r="AC198" s="44">
        <v>0</v>
      </c>
      <c r="AD198" s="44">
        <v>0</v>
      </c>
      <c r="AE198" s="44"/>
      <c r="AF198" s="44" t="e">
        <f t="shared" si="27"/>
        <v>#DIV/0!</v>
      </c>
      <c r="AG198" s="44"/>
      <c r="AH198" s="44" t="e">
        <f t="shared" si="28"/>
        <v>#DIV/0!</v>
      </c>
      <c r="AI198" s="44" t="e">
        <f t="shared" si="29"/>
        <v>#DIV/0!</v>
      </c>
      <c r="AJ198" s="44" t="e">
        <f t="shared" si="30"/>
        <v>#DIV/0!</v>
      </c>
      <c r="AK198" s="43"/>
      <c r="AL198" s="40"/>
      <c r="AM198" s="40"/>
      <c r="AN198" s="40"/>
      <c r="AO198" s="40"/>
      <c r="AP198" s="40"/>
      <c r="AQ198" s="49"/>
      <c r="AR198" s="41"/>
      <c r="AS198" s="41">
        <v>10</v>
      </c>
      <c r="AT198" s="34">
        <f>(J198*10)/100</f>
        <v>0</v>
      </c>
      <c r="AU198" s="43"/>
      <c r="AV198" s="44">
        <v>0</v>
      </c>
      <c r="AW198" s="46">
        <f t="shared" si="31"/>
        <v>0</v>
      </c>
      <c r="AX198" s="46">
        <f>O198</f>
        <v>0</v>
      </c>
      <c r="AY198" s="43"/>
    </row>
    <row r="199" spans="1:51" ht="15.75" customHeight="1" x14ac:dyDescent="0.25">
      <c r="A199" s="47"/>
      <c r="B199" s="40"/>
      <c r="C199" s="41"/>
      <c r="D199" s="39"/>
      <c r="E199" s="43"/>
      <c r="F199" s="40"/>
      <c r="G199" s="41"/>
      <c r="H199" s="43"/>
      <c r="I199" s="43"/>
      <c r="J199" s="44">
        <v>0</v>
      </c>
      <c r="K199" s="44">
        <v>0</v>
      </c>
      <c r="L199" s="55">
        <v>0</v>
      </c>
      <c r="M199" s="55">
        <v>0</v>
      </c>
      <c r="N199" s="44">
        <v>0</v>
      </c>
      <c r="O199" s="34">
        <f t="shared" si="24"/>
        <v>0</v>
      </c>
      <c r="P199" s="34">
        <f t="shared" si="24"/>
        <v>0</v>
      </c>
      <c r="Q199" s="43"/>
      <c r="R199" s="43"/>
      <c r="S199" s="43"/>
      <c r="T199" s="43"/>
      <c r="U199" s="48"/>
      <c r="V199" s="41"/>
      <c r="W199" s="41"/>
      <c r="X199" s="50"/>
      <c r="Y199" s="34" t="e">
        <f>P199/AA199</f>
        <v>#DIV/0!</v>
      </c>
      <c r="Z199" s="44" t="e">
        <f t="shared" si="25"/>
        <v>#DIV/0!</v>
      </c>
      <c r="AA199" s="44">
        <f t="shared" si="26"/>
        <v>0</v>
      </c>
      <c r="AB199" s="44">
        <v>0</v>
      </c>
      <c r="AC199" s="44">
        <v>0</v>
      </c>
      <c r="AD199" s="44">
        <v>0</v>
      </c>
      <c r="AE199" s="44"/>
      <c r="AF199" s="44" t="e">
        <f t="shared" si="27"/>
        <v>#DIV/0!</v>
      </c>
      <c r="AG199" s="44"/>
      <c r="AH199" s="44" t="e">
        <f t="shared" si="28"/>
        <v>#DIV/0!</v>
      </c>
      <c r="AI199" s="44" t="e">
        <f t="shared" si="29"/>
        <v>#DIV/0!</v>
      </c>
      <c r="AJ199" s="44" t="e">
        <f t="shared" si="30"/>
        <v>#DIV/0!</v>
      </c>
      <c r="AK199" s="43"/>
      <c r="AL199" s="40"/>
      <c r="AM199" s="40"/>
      <c r="AN199" s="40"/>
      <c r="AO199" s="40"/>
      <c r="AP199" s="40"/>
      <c r="AQ199" s="49"/>
      <c r="AR199" s="41"/>
      <c r="AS199" s="41">
        <v>10</v>
      </c>
      <c r="AT199" s="34">
        <f>(J199*10)/100</f>
        <v>0</v>
      </c>
      <c r="AU199" s="43"/>
      <c r="AV199" s="44">
        <v>0</v>
      </c>
      <c r="AW199" s="46">
        <f t="shared" si="31"/>
        <v>0</v>
      </c>
      <c r="AX199" s="46">
        <f>O199</f>
        <v>0</v>
      </c>
      <c r="AY199" s="43"/>
    </row>
    <row r="200" spans="1:51" ht="15.75" customHeight="1" x14ac:dyDescent="0.25">
      <c r="A200" s="47"/>
      <c r="B200" s="40"/>
      <c r="C200" s="41"/>
      <c r="D200" s="39"/>
      <c r="E200" s="43"/>
      <c r="F200" s="40"/>
      <c r="G200" s="41"/>
      <c r="H200" s="43"/>
      <c r="I200" s="43"/>
      <c r="J200" s="44">
        <v>0</v>
      </c>
      <c r="K200" s="44">
        <v>0</v>
      </c>
      <c r="L200" s="55">
        <v>0</v>
      </c>
      <c r="M200" s="55">
        <v>0</v>
      </c>
      <c r="N200" s="44">
        <v>0</v>
      </c>
      <c r="O200" s="34">
        <f t="shared" si="24"/>
        <v>0</v>
      </c>
      <c r="P200" s="34">
        <f t="shared" si="24"/>
        <v>0</v>
      </c>
      <c r="Q200" s="43"/>
      <c r="R200" s="43"/>
      <c r="S200" s="43"/>
      <c r="T200" s="43"/>
      <c r="U200" s="48"/>
      <c r="V200" s="41"/>
      <c r="W200" s="41"/>
      <c r="X200" s="50"/>
      <c r="Y200" s="34" t="e">
        <f>P200/AA200</f>
        <v>#DIV/0!</v>
      </c>
      <c r="Z200" s="44" t="e">
        <f t="shared" si="25"/>
        <v>#DIV/0!</v>
      </c>
      <c r="AA200" s="44">
        <f t="shared" si="26"/>
        <v>0</v>
      </c>
      <c r="AB200" s="44">
        <v>0</v>
      </c>
      <c r="AC200" s="44">
        <v>0</v>
      </c>
      <c r="AD200" s="44">
        <v>0</v>
      </c>
      <c r="AE200" s="44"/>
      <c r="AF200" s="44" t="e">
        <f t="shared" si="27"/>
        <v>#DIV/0!</v>
      </c>
      <c r="AG200" s="44"/>
      <c r="AH200" s="44" t="e">
        <f t="shared" si="28"/>
        <v>#DIV/0!</v>
      </c>
      <c r="AI200" s="44" t="e">
        <f t="shared" si="29"/>
        <v>#DIV/0!</v>
      </c>
      <c r="AJ200" s="44" t="e">
        <f t="shared" si="30"/>
        <v>#DIV/0!</v>
      </c>
      <c r="AK200" s="43"/>
      <c r="AL200" s="40"/>
      <c r="AM200" s="40"/>
      <c r="AN200" s="40"/>
      <c r="AO200" s="40"/>
      <c r="AP200" s="40"/>
      <c r="AQ200" s="49"/>
      <c r="AR200" s="41"/>
      <c r="AS200" s="41">
        <v>10</v>
      </c>
      <c r="AT200" s="34">
        <f>(J200*10)/100</f>
        <v>0</v>
      </c>
      <c r="AU200" s="43"/>
      <c r="AV200" s="44">
        <v>0</v>
      </c>
      <c r="AW200" s="46">
        <f t="shared" si="31"/>
        <v>0</v>
      </c>
      <c r="AX200" s="46">
        <f>O200</f>
        <v>0</v>
      </c>
      <c r="AY200" s="43"/>
    </row>
    <row r="201" spans="1:51" ht="15.75" customHeight="1" x14ac:dyDescent="0.25">
      <c r="A201" s="47"/>
      <c r="B201" s="40"/>
      <c r="C201" s="41"/>
      <c r="D201" s="39"/>
      <c r="E201" s="43"/>
      <c r="F201" s="40"/>
      <c r="G201" s="41"/>
      <c r="H201" s="43"/>
      <c r="I201" s="43"/>
      <c r="J201" s="44">
        <v>0</v>
      </c>
      <c r="K201" s="44">
        <v>0</v>
      </c>
      <c r="L201" s="55">
        <v>0</v>
      </c>
      <c r="M201" s="55">
        <v>0</v>
      </c>
      <c r="N201" s="44">
        <v>0</v>
      </c>
      <c r="O201" s="34">
        <f t="shared" si="24"/>
        <v>0</v>
      </c>
      <c r="P201" s="34">
        <f t="shared" si="24"/>
        <v>0</v>
      </c>
      <c r="Q201" s="43"/>
      <c r="R201" s="43"/>
      <c r="S201" s="43"/>
      <c r="T201" s="43"/>
      <c r="U201" s="48"/>
      <c r="V201" s="41"/>
      <c r="W201" s="41"/>
      <c r="X201" s="50"/>
      <c r="Y201" s="34" t="e">
        <f>P201/AA201</f>
        <v>#DIV/0!</v>
      </c>
      <c r="Z201" s="44" t="e">
        <f t="shared" si="25"/>
        <v>#DIV/0!</v>
      </c>
      <c r="AA201" s="44">
        <f t="shared" si="26"/>
        <v>0</v>
      </c>
      <c r="AB201" s="44">
        <v>0</v>
      </c>
      <c r="AC201" s="44">
        <v>0</v>
      </c>
      <c r="AD201" s="44">
        <v>0</v>
      </c>
      <c r="AE201" s="44"/>
      <c r="AF201" s="44" t="e">
        <f t="shared" si="27"/>
        <v>#DIV/0!</v>
      </c>
      <c r="AG201" s="44"/>
      <c r="AH201" s="44" t="e">
        <f t="shared" si="28"/>
        <v>#DIV/0!</v>
      </c>
      <c r="AI201" s="44" t="e">
        <f t="shared" si="29"/>
        <v>#DIV/0!</v>
      </c>
      <c r="AJ201" s="44" t="e">
        <f t="shared" si="30"/>
        <v>#DIV/0!</v>
      </c>
      <c r="AK201" s="43"/>
      <c r="AL201" s="40"/>
      <c r="AM201" s="40"/>
      <c r="AN201" s="40"/>
      <c r="AO201" s="40"/>
      <c r="AP201" s="40"/>
      <c r="AQ201" s="49"/>
      <c r="AR201" s="41"/>
      <c r="AS201" s="41">
        <v>10</v>
      </c>
      <c r="AT201" s="34">
        <f>(J201*10)/100</f>
        <v>0</v>
      </c>
      <c r="AU201" s="43"/>
      <c r="AV201" s="44">
        <v>0</v>
      </c>
      <c r="AW201" s="46">
        <f t="shared" si="31"/>
        <v>0</v>
      </c>
      <c r="AX201" s="46">
        <f>O201</f>
        <v>0</v>
      </c>
      <c r="AY201" s="43"/>
    </row>
    <row r="202" spans="1:51" ht="15.75" customHeight="1" x14ac:dyDescent="0.25">
      <c r="A202" s="47"/>
      <c r="B202" s="40"/>
      <c r="C202" s="41"/>
      <c r="D202" s="39"/>
      <c r="E202" s="43"/>
      <c r="F202" s="40"/>
      <c r="G202" s="41"/>
      <c r="H202" s="43"/>
      <c r="I202" s="43"/>
      <c r="J202" s="44">
        <v>0</v>
      </c>
      <c r="K202" s="44">
        <v>0</v>
      </c>
      <c r="L202" s="55">
        <v>0</v>
      </c>
      <c r="M202" s="55">
        <v>0</v>
      </c>
      <c r="N202" s="44">
        <v>0</v>
      </c>
      <c r="O202" s="34">
        <f t="shared" si="24"/>
        <v>0</v>
      </c>
      <c r="P202" s="34">
        <f t="shared" si="24"/>
        <v>0</v>
      </c>
      <c r="Q202" s="43"/>
      <c r="R202" s="43"/>
      <c r="S202" s="43"/>
      <c r="T202" s="43"/>
      <c r="U202" s="48"/>
      <c r="V202" s="41"/>
      <c r="W202" s="41"/>
      <c r="X202" s="50"/>
      <c r="Y202" s="34" t="e">
        <f>P202/AA202</f>
        <v>#DIV/0!</v>
      </c>
      <c r="Z202" s="44" t="e">
        <f t="shared" si="25"/>
        <v>#DIV/0!</v>
      </c>
      <c r="AA202" s="44">
        <f t="shared" si="26"/>
        <v>0</v>
      </c>
      <c r="AB202" s="44">
        <v>0</v>
      </c>
      <c r="AC202" s="44">
        <v>0</v>
      </c>
      <c r="AD202" s="44">
        <v>0</v>
      </c>
      <c r="AE202" s="44"/>
      <c r="AF202" s="44" t="e">
        <f t="shared" si="27"/>
        <v>#DIV/0!</v>
      </c>
      <c r="AG202" s="44"/>
      <c r="AH202" s="44" t="e">
        <f t="shared" si="28"/>
        <v>#DIV/0!</v>
      </c>
      <c r="AI202" s="44" t="e">
        <f t="shared" si="29"/>
        <v>#DIV/0!</v>
      </c>
      <c r="AJ202" s="44" t="e">
        <f t="shared" si="30"/>
        <v>#DIV/0!</v>
      </c>
      <c r="AK202" s="43"/>
      <c r="AL202" s="40"/>
      <c r="AM202" s="40"/>
      <c r="AN202" s="40"/>
      <c r="AO202" s="40"/>
      <c r="AP202" s="40"/>
      <c r="AQ202" s="49"/>
      <c r="AR202" s="41"/>
      <c r="AS202" s="41">
        <v>10</v>
      </c>
      <c r="AT202" s="34">
        <f>(J202*10)/100</f>
        <v>0</v>
      </c>
      <c r="AU202" s="43"/>
      <c r="AV202" s="44">
        <v>0</v>
      </c>
      <c r="AW202" s="46">
        <f t="shared" si="31"/>
        <v>0</v>
      </c>
      <c r="AX202" s="46">
        <f>O202</f>
        <v>0</v>
      </c>
      <c r="AY202" s="43"/>
    </row>
    <row r="203" spans="1:51" ht="15.75" customHeight="1" x14ac:dyDescent="0.25">
      <c r="A203" s="47"/>
      <c r="B203" s="40"/>
      <c r="C203" s="41"/>
      <c r="D203" s="39"/>
      <c r="E203" s="43"/>
      <c r="F203" s="40"/>
      <c r="G203" s="41"/>
      <c r="H203" s="43"/>
      <c r="I203" s="43"/>
      <c r="J203" s="44">
        <v>0</v>
      </c>
      <c r="K203" s="44">
        <v>0</v>
      </c>
      <c r="L203" s="55">
        <v>0</v>
      </c>
      <c r="M203" s="55">
        <v>0</v>
      </c>
      <c r="N203" s="44">
        <v>0</v>
      </c>
      <c r="O203" s="34">
        <f t="shared" si="24"/>
        <v>0</v>
      </c>
      <c r="P203" s="34">
        <f t="shared" si="24"/>
        <v>0</v>
      </c>
      <c r="Q203" s="43"/>
      <c r="R203" s="43"/>
      <c r="S203" s="43"/>
      <c r="T203" s="43"/>
      <c r="U203" s="48"/>
      <c r="V203" s="41"/>
      <c r="W203" s="41"/>
      <c r="X203" s="50"/>
      <c r="Y203" s="34" t="e">
        <f>P203/AA203</f>
        <v>#DIV/0!</v>
      </c>
      <c r="Z203" s="44" t="e">
        <f t="shared" si="25"/>
        <v>#DIV/0!</v>
      </c>
      <c r="AA203" s="44">
        <f t="shared" si="26"/>
        <v>0</v>
      </c>
      <c r="AB203" s="44">
        <v>0</v>
      </c>
      <c r="AC203" s="44">
        <v>0</v>
      </c>
      <c r="AD203" s="44">
        <v>0</v>
      </c>
      <c r="AE203" s="44"/>
      <c r="AF203" s="44" t="e">
        <f t="shared" si="27"/>
        <v>#DIV/0!</v>
      </c>
      <c r="AG203" s="44"/>
      <c r="AH203" s="44" t="e">
        <f t="shared" si="28"/>
        <v>#DIV/0!</v>
      </c>
      <c r="AI203" s="44" t="e">
        <f t="shared" si="29"/>
        <v>#DIV/0!</v>
      </c>
      <c r="AJ203" s="44" t="e">
        <f t="shared" si="30"/>
        <v>#DIV/0!</v>
      </c>
      <c r="AK203" s="43"/>
      <c r="AL203" s="40"/>
      <c r="AM203" s="40"/>
      <c r="AN203" s="40"/>
      <c r="AO203" s="40"/>
      <c r="AP203" s="40"/>
      <c r="AQ203" s="49"/>
      <c r="AR203" s="41"/>
      <c r="AS203" s="41">
        <v>10</v>
      </c>
      <c r="AT203" s="34">
        <f>(J203*10)/100</f>
        <v>0</v>
      </c>
      <c r="AU203" s="43"/>
      <c r="AV203" s="44">
        <v>0</v>
      </c>
      <c r="AW203" s="46">
        <f t="shared" si="31"/>
        <v>0</v>
      </c>
      <c r="AX203" s="46">
        <f>O203</f>
        <v>0</v>
      </c>
      <c r="AY203" s="43"/>
    </row>
    <row r="204" spans="1:51" ht="15.75" customHeight="1" x14ac:dyDescent="0.25">
      <c r="A204" s="47"/>
      <c r="B204" s="40"/>
      <c r="C204" s="41"/>
      <c r="D204" s="39"/>
      <c r="E204" s="43"/>
      <c r="F204" s="40"/>
      <c r="G204" s="41"/>
      <c r="H204" s="43"/>
      <c r="I204" s="43"/>
      <c r="J204" s="44">
        <v>0</v>
      </c>
      <c r="K204" s="44">
        <v>0</v>
      </c>
      <c r="L204" s="55">
        <v>0</v>
      </c>
      <c r="M204" s="55">
        <v>0</v>
      </c>
      <c r="N204" s="44">
        <v>0</v>
      </c>
      <c r="O204" s="34">
        <f t="shared" si="24"/>
        <v>0</v>
      </c>
      <c r="P204" s="34">
        <f t="shared" si="24"/>
        <v>0</v>
      </c>
      <c r="Q204" s="43"/>
      <c r="R204" s="43"/>
      <c r="S204" s="43"/>
      <c r="T204" s="43"/>
      <c r="U204" s="48"/>
      <c r="V204" s="41"/>
      <c r="W204" s="41"/>
      <c r="X204" s="50"/>
      <c r="Y204" s="34" t="e">
        <f>P204/AA204</f>
        <v>#DIV/0!</v>
      </c>
      <c r="Z204" s="44" t="e">
        <f t="shared" si="25"/>
        <v>#DIV/0!</v>
      </c>
      <c r="AA204" s="44">
        <f t="shared" si="26"/>
        <v>0</v>
      </c>
      <c r="AB204" s="44">
        <v>0</v>
      </c>
      <c r="AC204" s="44">
        <v>0</v>
      </c>
      <c r="AD204" s="44">
        <v>0</v>
      </c>
      <c r="AE204" s="44"/>
      <c r="AF204" s="44" t="e">
        <f t="shared" si="27"/>
        <v>#DIV/0!</v>
      </c>
      <c r="AG204" s="44"/>
      <c r="AH204" s="44" t="e">
        <f t="shared" si="28"/>
        <v>#DIV/0!</v>
      </c>
      <c r="AI204" s="44" t="e">
        <f t="shared" si="29"/>
        <v>#DIV/0!</v>
      </c>
      <c r="AJ204" s="44" t="e">
        <f t="shared" si="30"/>
        <v>#DIV/0!</v>
      </c>
      <c r="AK204" s="43"/>
      <c r="AL204" s="40"/>
      <c r="AM204" s="40"/>
      <c r="AN204" s="40"/>
      <c r="AO204" s="40"/>
      <c r="AP204" s="40"/>
      <c r="AQ204" s="49"/>
      <c r="AR204" s="41"/>
      <c r="AS204" s="41">
        <v>10</v>
      </c>
      <c r="AT204" s="34">
        <f>(J204*10)/100</f>
        <v>0</v>
      </c>
      <c r="AU204" s="43"/>
      <c r="AV204" s="44">
        <v>0</v>
      </c>
      <c r="AW204" s="46">
        <f t="shared" si="31"/>
        <v>0</v>
      </c>
      <c r="AX204" s="46">
        <f>O204</f>
        <v>0</v>
      </c>
      <c r="AY204" s="43"/>
    </row>
    <row r="205" spans="1:51" ht="15.75" customHeight="1" x14ac:dyDescent="0.25">
      <c r="A205" s="47"/>
      <c r="B205" s="40"/>
      <c r="C205" s="41"/>
      <c r="D205" s="39"/>
      <c r="E205" s="43"/>
      <c r="F205" s="40"/>
      <c r="G205" s="41"/>
      <c r="H205" s="43"/>
      <c r="I205" s="43"/>
      <c r="J205" s="44">
        <v>0</v>
      </c>
      <c r="K205" s="44">
        <v>0</v>
      </c>
      <c r="L205" s="55">
        <v>0</v>
      </c>
      <c r="M205" s="55">
        <v>0</v>
      </c>
      <c r="N205" s="44">
        <v>0</v>
      </c>
      <c r="O205" s="34">
        <f t="shared" si="24"/>
        <v>0</v>
      </c>
      <c r="P205" s="34">
        <f t="shared" si="24"/>
        <v>0</v>
      </c>
      <c r="Q205" s="43"/>
      <c r="R205" s="43"/>
      <c r="S205" s="43"/>
      <c r="T205" s="43"/>
      <c r="U205" s="48"/>
      <c r="V205" s="41"/>
      <c r="W205" s="41"/>
      <c r="X205" s="50"/>
      <c r="Y205" s="34" t="e">
        <f>P205/AA205</f>
        <v>#DIV/0!</v>
      </c>
      <c r="Z205" s="44" t="e">
        <f t="shared" si="25"/>
        <v>#DIV/0!</v>
      </c>
      <c r="AA205" s="44">
        <f t="shared" si="26"/>
        <v>0</v>
      </c>
      <c r="AB205" s="44">
        <v>0</v>
      </c>
      <c r="AC205" s="44">
        <v>0</v>
      </c>
      <c r="AD205" s="44">
        <v>0</v>
      </c>
      <c r="AE205" s="44"/>
      <c r="AF205" s="44" t="e">
        <f t="shared" si="27"/>
        <v>#DIV/0!</v>
      </c>
      <c r="AG205" s="44"/>
      <c r="AH205" s="44" t="e">
        <f t="shared" si="28"/>
        <v>#DIV/0!</v>
      </c>
      <c r="AI205" s="44" t="e">
        <f t="shared" si="29"/>
        <v>#DIV/0!</v>
      </c>
      <c r="AJ205" s="44" t="e">
        <f t="shared" si="30"/>
        <v>#DIV/0!</v>
      </c>
      <c r="AK205" s="43"/>
      <c r="AL205" s="40"/>
      <c r="AM205" s="40"/>
      <c r="AN205" s="40"/>
      <c r="AO205" s="40"/>
      <c r="AP205" s="40"/>
      <c r="AQ205" s="49"/>
      <c r="AR205" s="41"/>
      <c r="AS205" s="41">
        <v>10</v>
      </c>
      <c r="AT205" s="34">
        <f>(J205*10)/100</f>
        <v>0</v>
      </c>
      <c r="AU205" s="43"/>
      <c r="AV205" s="44">
        <v>0</v>
      </c>
      <c r="AW205" s="46">
        <f t="shared" si="31"/>
        <v>0</v>
      </c>
      <c r="AX205" s="46">
        <f>O205</f>
        <v>0</v>
      </c>
      <c r="AY205" s="43"/>
    </row>
    <row r="206" spans="1:51" ht="15.75" customHeight="1" x14ac:dyDescent="0.25">
      <c r="A206" s="47"/>
      <c r="B206" s="40"/>
      <c r="C206" s="41"/>
      <c r="D206" s="39"/>
      <c r="E206" s="43"/>
      <c r="F206" s="40"/>
      <c r="G206" s="41"/>
      <c r="H206" s="43"/>
      <c r="I206" s="43"/>
      <c r="J206" s="44">
        <v>0</v>
      </c>
      <c r="K206" s="44">
        <v>0</v>
      </c>
      <c r="L206" s="55">
        <v>0</v>
      </c>
      <c r="M206" s="55">
        <v>0</v>
      </c>
      <c r="N206" s="44">
        <v>0</v>
      </c>
      <c r="O206" s="34">
        <f t="shared" si="24"/>
        <v>0</v>
      </c>
      <c r="P206" s="34">
        <f t="shared" si="24"/>
        <v>0</v>
      </c>
      <c r="Q206" s="43"/>
      <c r="R206" s="43"/>
      <c r="S206" s="43"/>
      <c r="T206" s="43"/>
      <c r="U206" s="48"/>
      <c r="V206" s="41"/>
      <c r="W206" s="41"/>
      <c r="X206" s="50"/>
      <c r="Y206" s="34" t="e">
        <f>P206/AA206</f>
        <v>#DIV/0!</v>
      </c>
      <c r="Z206" s="44" t="e">
        <f t="shared" si="25"/>
        <v>#DIV/0!</v>
      </c>
      <c r="AA206" s="44">
        <f t="shared" si="26"/>
        <v>0</v>
      </c>
      <c r="AB206" s="44">
        <v>0</v>
      </c>
      <c r="AC206" s="44">
        <v>0</v>
      </c>
      <c r="AD206" s="44">
        <v>0</v>
      </c>
      <c r="AE206" s="44"/>
      <c r="AF206" s="44" t="e">
        <f t="shared" si="27"/>
        <v>#DIV/0!</v>
      </c>
      <c r="AG206" s="44"/>
      <c r="AH206" s="44" t="e">
        <f t="shared" si="28"/>
        <v>#DIV/0!</v>
      </c>
      <c r="AI206" s="44" t="e">
        <f t="shared" si="29"/>
        <v>#DIV/0!</v>
      </c>
      <c r="AJ206" s="44" t="e">
        <f t="shared" si="30"/>
        <v>#DIV/0!</v>
      </c>
      <c r="AK206" s="43"/>
      <c r="AL206" s="40"/>
      <c r="AM206" s="40"/>
      <c r="AN206" s="40"/>
      <c r="AO206" s="40"/>
      <c r="AP206" s="40"/>
      <c r="AQ206" s="49"/>
      <c r="AR206" s="41"/>
      <c r="AS206" s="41">
        <v>10</v>
      </c>
      <c r="AT206" s="34">
        <f>(J206*10)/100</f>
        <v>0</v>
      </c>
      <c r="AU206" s="43"/>
      <c r="AV206" s="44">
        <v>0</v>
      </c>
      <c r="AW206" s="46">
        <f t="shared" si="31"/>
        <v>0</v>
      </c>
      <c r="AX206" s="46">
        <f>O206</f>
        <v>0</v>
      </c>
      <c r="AY206" s="43"/>
    </row>
    <row r="207" spans="1:51" ht="15.75" customHeight="1" x14ac:dyDescent="0.25">
      <c r="A207" s="47"/>
      <c r="B207" s="40"/>
      <c r="C207" s="41"/>
      <c r="D207" s="39"/>
      <c r="E207" s="43"/>
      <c r="F207" s="40"/>
      <c r="G207" s="41"/>
      <c r="H207" s="43"/>
      <c r="I207" s="43"/>
      <c r="J207" s="44">
        <v>0</v>
      </c>
      <c r="K207" s="44">
        <v>0</v>
      </c>
      <c r="L207" s="55">
        <v>0</v>
      </c>
      <c r="M207" s="55">
        <v>0</v>
      </c>
      <c r="N207" s="44">
        <v>0</v>
      </c>
      <c r="O207" s="34">
        <f t="shared" si="24"/>
        <v>0</v>
      </c>
      <c r="P207" s="34">
        <f t="shared" si="24"/>
        <v>0</v>
      </c>
      <c r="Q207" s="43"/>
      <c r="R207" s="43"/>
      <c r="S207" s="43"/>
      <c r="T207" s="43"/>
      <c r="U207" s="48"/>
      <c r="V207" s="41"/>
      <c r="W207" s="41"/>
      <c r="X207" s="50"/>
      <c r="Y207" s="34" t="e">
        <f>P207/AA207</f>
        <v>#DIV/0!</v>
      </c>
      <c r="Z207" s="44" t="e">
        <f t="shared" si="25"/>
        <v>#DIV/0!</v>
      </c>
      <c r="AA207" s="44">
        <f t="shared" si="26"/>
        <v>0</v>
      </c>
      <c r="AB207" s="44">
        <v>0</v>
      </c>
      <c r="AC207" s="44">
        <v>0</v>
      </c>
      <c r="AD207" s="44">
        <v>0</v>
      </c>
      <c r="AE207" s="44"/>
      <c r="AF207" s="44" t="e">
        <f t="shared" si="27"/>
        <v>#DIV/0!</v>
      </c>
      <c r="AG207" s="44"/>
      <c r="AH207" s="44" t="e">
        <f t="shared" si="28"/>
        <v>#DIV/0!</v>
      </c>
      <c r="AI207" s="44" t="e">
        <f t="shared" si="29"/>
        <v>#DIV/0!</v>
      </c>
      <c r="AJ207" s="44" t="e">
        <f t="shared" si="30"/>
        <v>#DIV/0!</v>
      </c>
      <c r="AK207" s="43"/>
      <c r="AL207" s="40"/>
      <c r="AM207" s="40"/>
      <c r="AN207" s="40"/>
      <c r="AO207" s="40"/>
      <c r="AP207" s="40"/>
      <c r="AQ207" s="49"/>
      <c r="AR207" s="41"/>
      <c r="AS207" s="41">
        <v>10</v>
      </c>
      <c r="AT207" s="34">
        <f>(J207*10)/100</f>
        <v>0</v>
      </c>
      <c r="AU207" s="43"/>
      <c r="AV207" s="44">
        <v>0</v>
      </c>
      <c r="AW207" s="46">
        <f t="shared" si="31"/>
        <v>0</v>
      </c>
      <c r="AX207" s="46">
        <f>O207</f>
        <v>0</v>
      </c>
      <c r="AY207" s="43"/>
    </row>
    <row r="208" spans="1:51" ht="15.75" customHeight="1" x14ac:dyDescent="0.25">
      <c r="A208" s="47"/>
      <c r="B208" s="40"/>
      <c r="C208" s="41"/>
      <c r="D208" s="39"/>
      <c r="E208" s="43"/>
      <c r="F208" s="40"/>
      <c r="G208" s="41"/>
      <c r="H208" s="43"/>
      <c r="I208" s="43"/>
      <c r="J208" s="44">
        <v>0</v>
      </c>
      <c r="K208" s="44">
        <v>0</v>
      </c>
      <c r="L208" s="55">
        <v>0</v>
      </c>
      <c r="M208" s="55">
        <v>0</v>
      </c>
      <c r="N208" s="44">
        <v>0</v>
      </c>
      <c r="O208" s="34">
        <f t="shared" si="24"/>
        <v>0</v>
      </c>
      <c r="P208" s="34">
        <f t="shared" si="24"/>
        <v>0</v>
      </c>
      <c r="Q208" s="43"/>
      <c r="R208" s="43"/>
      <c r="S208" s="43"/>
      <c r="T208" s="43"/>
      <c r="U208" s="48"/>
      <c r="V208" s="41"/>
      <c r="W208" s="41"/>
      <c r="X208" s="50"/>
      <c r="Y208" s="34" t="e">
        <f>P208/AA208</f>
        <v>#DIV/0!</v>
      </c>
      <c r="Z208" s="44" t="e">
        <f t="shared" si="25"/>
        <v>#DIV/0!</v>
      </c>
      <c r="AA208" s="44">
        <f t="shared" si="26"/>
        <v>0</v>
      </c>
      <c r="AB208" s="44">
        <v>0</v>
      </c>
      <c r="AC208" s="44">
        <v>0</v>
      </c>
      <c r="AD208" s="44">
        <v>0</v>
      </c>
      <c r="AE208" s="44"/>
      <c r="AF208" s="44" t="e">
        <f t="shared" si="27"/>
        <v>#DIV/0!</v>
      </c>
      <c r="AG208" s="44"/>
      <c r="AH208" s="44" t="e">
        <f t="shared" si="28"/>
        <v>#DIV/0!</v>
      </c>
      <c r="AI208" s="44" t="e">
        <f t="shared" si="29"/>
        <v>#DIV/0!</v>
      </c>
      <c r="AJ208" s="44" t="e">
        <f t="shared" si="30"/>
        <v>#DIV/0!</v>
      </c>
      <c r="AK208" s="43"/>
      <c r="AL208" s="40"/>
      <c r="AM208" s="40"/>
      <c r="AN208" s="40"/>
      <c r="AO208" s="40"/>
      <c r="AP208" s="40"/>
      <c r="AQ208" s="49"/>
      <c r="AR208" s="41"/>
      <c r="AS208" s="41">
        <v>10</v>
      </c>
      <c r="AT208" s="34">
        <f>(J208*10)/100</f>
        <v>0</v>
      </c>
      <c r="AU208" s="43"/>
      <c r="AV208" s="44">
        <v>0</v>
      </c>
      <c r="AW208" s="46">
        <f t="shared" si="31"/>
        <v>0</v>
      </c>
      <c r="AX208" s="46">
        <f>O208</f>
        <v>0</v>
      </c>
      <c r="AY208" s="43"/>
    </row>
    <row r="209" spans="1:51" ht="15.75" customHeight="1" x14ac:dyDescent="0.25">
      <c r="A209" s="47"/>
      <c r="B209" s="40"/>
      <c r="C209" s="41"/>
      <c r="D209" s="39"/>
      <c r="E209" s="43"/>
      <c r="F209" s="40"/>
      <c r="G209" s="41"/>
      <c r="H209" s="43"/>
      <c r="I209" s="43"/>
      <c r="J209" s="44">
        <v>0</v>
      </c>
      <c r="K209" s="44">
        <v>0</v>
      </c>
      <c r="L209" s="55">
        <v>0</v>
      </c>
      <c r="M209" s="55">
        <v>0</v>
      </c>
      <c r="N209" s="44">
        <v>0</v>
      </c>
      <c r="O209" s="34">
        <f t="shared" si="24"/>
        <v>0</v>
      </c>
      <c r="P209" s="34">
        <f t="shared" si="24"/>
        <v>0</v>
      </c>
      <c r="Q209" s="43"/>
      <c r="R209" s="43"/>
      <c r="S209" s="43"/>
      <c r="T209" s="43"/>
      <c r="U209" s="48"/>
      <c r="V209" s="41"/>
      <c r="W209" s="41"/>
      <c r="X209" s="50"/>
      <c r="Y209" s="34" t="e">
        <f>P209/AA209</f>
        <v>#DIV/0!</v>
      </c>
      <c r="Z209" s="44" t="e">
        <f t="shared" si="25"/>
        <v>#DIV/0!</v>
      </c>
      <c r="AA209" s="44">
        <f t="shared" si="26"/>
        <v>0</v>
      </c>
      <c r="AB209" s="44">
        <v>0</v>
      </c>
      <c r="AC209" s="44">
        <v>0</v>
      </c>
      <c r="AD209" s="44">
        <v>0</v>
      </c>
      <c r="AE209" s="44"/>
      <c r="AF209" s="44" t="e">
        <f t="shared" si="27"/>
        <v>#DIV/0!</v>
      </c>
      <c r="AG209" s="44"/>
      <c r="AH209" s="44" t="e">
        <f t="shared" si="28"/>
        <v>#DIV/0!</v>
      </c>
      <c r="AI209" s="44" t="e">
        <f t="shared" si="29"/>
        <v>#DIV/0!</v>
      </c>
      <c r="AJ209" s="44" t="e">
        <f t="shared" si="30"/>
        <v>#DIV/0!</v>
      </c>
      <c r="AK209" s="43"/>
      <c r="AL209" s="40"/>
      <c r="AM209" s="40"/>
      <c r="AN209" s="40"/>
      <c r="AO209" s="40"/>
      <c r="AP209" s="40"/>
      <c r="AQ209" s="49"/>
      <c r="AR209" s="41"/>
      <c r="AS209" s="41">
        <v>10</v>
      </c>
      <c r="AT209" s="34">
        <f>(J209*10)/100</f>
        <v>0</v>
      </c>
      <c r="AU209" s="43"/>
      <c r="AV209" s="44">
        <v>0</v>
      </c>
      <c r="AW209" s="46">
        <f t="shared" si="31"/>
        <v>0</v>
      </c>
      <c r="AX209" s="46">
        <f>O209</f>
        <v>0</v>
      </c>
      <c r="AY209" s="43"/>
    </row>
    <row r="210" spans="1:51" ht="15.75" customHeight="1" x14ac:dyDescent="0.25">
      <c r="A210" s="47"/>
      <c r="B210" s="40"/>
      <c r="C210" s="41"/>
      <c r="D210" s="39"/>
      <c r="E210" s="43"/>
      <c r="F210" s="40"/>
      <c r="G210" s="41"/>
      <c r="H210" s="43"/>
      <c r="I210" s="43"/>
      <c r="J210" s="44">
        <v>0</v>
      </c>
      <c r="K210" s="44">
        <v>0</v>
      </c>
      <c r="L210" s="55">
        <v>0</v>
      </c>
      <c r="M210" s="55">
        <v>0</v>
      </c>
      <c r="N210" s="44">
        <v>0</v>
      </c>
      <c r="O210" s="34">
        <f t="shared" si="24"/>
        <v>0</v>
      </c>
      <c r="P210" s="34">
        <f t="shared" si="24"/>
        <v>0</v>
      </c>
      <c r="Q210" s="43"/>
      <c r="R210" s="43"/>
      <c r="S210" s="43"/>
      <c r="T210" s="43"/>
      <c r="U210" s="48"/>
      <c r="V210" s="41"/>
      <c r="W210" s="41"/>
      <c r="X210" s="50"/>
      <c r="Y210" s="34" t="e">
        <f>P210/AA210</f>
        <v>#DIV/0!</v>
      </c>
      <c r="Z210" s="44" t="e">
        <f t="shared" si="25"/>
        <v>#DIV/0!</v>
      </c>
      <c r="AA210" s="44">
        <f t="shared" si="26"/>
        <v>0</v>
      </c>
      <c r="AB210" s="44">
        <v>0</v>
      </c>
      <c r="AC210" s="44">
        <v>0</v>
      </c>
      <c r="AD210" s="44">
        <v>0</v>
      </c>
      <c r="AE210" s="44"/>
      <c r="AF210" s="44" t="e">
        <f t="shared" si="27"/>
        <v>#DIV/0!</v>
      </c>
      <c r="AG210" s="44"/>
      <c r="AH210" s="44" t="e">
        <f t="shared" si="28"/>
        <v>#DIV/0!</v>
      </c>
      <c r="AI210" s="44" t="e">
        <f t="shared" si="29"/>
        <v>#DIV/0!</v>
      </c>
      <c r="AJ210" s="44" t="e">
        <f t="shared" si="30"/>
        <v>#DIV/0!</v>
      </c>
      <c r="AK210" s="43"/>
      <c r="AL210" s="40"/>
      <c r="AM210" s="40"/>
      <c r="AN210" s="40"/>
      <c r="AO210" s="40"/>
      <c r="AP210" s="40"/>
      <c r="AQ210" s="49"/>
      <c r="AR210" s="41"/>
      <c r="AS210" s="41">
        <v>10</v>
      </c>
      <c r="AT210" s="34">
        <f>(J210*10)/100</f>
        <v>0</v>
      </c>
      <c r="AU210" s="43"/>
      <c r="AV210" s="44">
        <v>0</v>
      </c>
      <c r="AW210" s="46">
        <f t="shared" si="31"/>
        <v>0</v>
      </c>
      <c r="AX210" s="46">
        <f>O210</f>
        <v>0</v>
      </c>
      <c r="AY210" s="43"/>
    </row>
    <row r="211" spans="1:51" ht="15.75" customHeight="1" x14ac:dyDescent="0.25">
      <c r="A211" s="47"/>
      <c r="B211" s="40"/>
      <c r="C211" s="41"/>
      <c r="D211" s="39"/>
      <c r="E211" s="43"/>
      <c r="F211" s="40"/>
      <c r="G211" s="41"/>
      <c r="H211" s="43"/>
      <c r="I211" s="43"/>
      <c r="J211" s="44">
        <v>0</v>
      </c>
      <c r="K211" s="44">
        <v>0</v>
      </c>
      <c r="L211" s="55">
        <v>0</v>
      </c>
      <c r="M211" s="55">
        <v>0</v>
      </c>
      <c r="N211" s="44">
        <v>0</v>
      </c>
      <c r="O211" s="34">
        <f t="shared" si="24"/>
        <v>0</v>
      </c>
      <c r="P211" s="34">
        <f t="shared" si="24"/>
        <v>0</v>
      </c>
      <c r="Q211" s="43"/>
      <c r="R211" s="43"/>
      <c r="S211" s="43"/>
      <c r="T211" s="43"/>
      <c r="U211" s="48"/>
      <c r="V211" s="41"/>
      <c r="W211" s="41"/>
      <c r="X211" s="50"/>
      <c r="Y211" s="34" t="e">
        <f>P211/AA211</f>
        <v>#DIV/0!</v>
      </c>
      <c r="Z211" s="44" t="e">
        <f t="shared" si="25"/>
        <v>#DIV/0!</v>
      </c>
      <c r="AA211" s="44">
        <f t="shared" si="26"/>
        <v>0</v>
      </c>
      <c r="AB211" s="44">
        <v>0</v>
      </c>
      <c r="AC211" s="44">
        <v>0</v>
      </c>
      <c r="AD211" s="44">
        <v>0</v>
      </c>
      <c r="AE211" s="44"/>
      <c r="AF211" s="44" t="e">
        <f t="shared" si="27"/>
        <v>#DIV/0!</v>
      </c>
      <c r="AG211" s="44"/>
      <c r="AH211" s="44" t="e">
        <f t="shared" si="28"/>
        <v>#DIV/0!</v>
      </c>
      <c r="AI211" s="44" t="e">
        <f t="shared" si="29"/>
        <v>#DIV/0!</v>
      </c>
      <c r="AJ211" s="44" t="e">
        <f t="shared" si="30"/>
        <v>#DIV/0!</v>
      </c>
      <c r="AK211" s="43"/>
      <c r="AL211" s="40"/>
      <c r="AM211" s="40"/>
      <c r="AN211" s="40"/>
      <c r="AO211" s="40"/>
      <c r="AP211" s="40"/>
      <c r="AQ211" s="49"/>
      <c r="AR211" s="41"/>
      <c r="AS211" s="41">
        <v>10</v>
      </c>
      <c r="AT211" s="34">
        <f>(J211*10)/100</f>
        <v>0</v>
      </c>
      <c r="AU211" s="43"/>
      <c r="AV211" s="44">
        <v>0</v>
      </c>
      <c r="AW211" s="46">
        <f t="shared" si="31"/>
        <v>0</v>
      </c>
      <c r="AX211" s="46">
        <f>O211</f>
        <v>0</v>
      </c>
      <c r="AY211" s="43"/>
    </row>
    <row r="212" spans="1:51" ht="15.75" customHeight="1" x14ac:dyDescent="0.25">
      <c r="A212" s="47"/>
      <c r="B212" s="40"/>
      <c r="C212" s="41"/>
      <c r="D212" s="39"/>
      <c r="E212" s="43"/>
      <c r="F212" s="40"/>
      <c r="G212" s="41"/>
      <c r="H212" s="43"/>
      <c r="I212" s="43"/>
      <c r="J212" s="44">
        <v>0</v>
      </c>
      <c r="K212" s="44">
        <v>0</v>
      </c>
      <c r="L212" s="55">
        <v>0</v>
      </c>
      <c r="M212" s="55">
        <v>0</v>
      </c>
      <c r="N212" s="44">
        <v>0</v>
      </c>
      <c r="O212" s="34">
        <f t="shared" si="24"/>
        <v>0</v>
      </c>
      <c r="P212" s="34">
        <f t="shared" si="24"/>
        <v>0</v>
      </c>
      <c r="Q212" s="43"/>
      <c r="R212" s="43"/>
      <c r="S212" s="43"/>
      <c r="T212" s="43"/>
      <c r="U212" s="48"/>
      <c r="V212" s="41"/>
      <c r="W212" s="41"/>
      <c r="X212" s="50"/>
      <c r="Y212" s="34" t="e">
        <f>P212/AA212</f>
        <v>#DIV/0!</v>
      </c>
      <c r="Z212" s="44" t="e">
        <f t="shared" si="25"/>
        <v>#DIV/0!</v>
      </c>
      <c r="AA212" s="44">
        <f t="shared" si="26"/>
        <v>0</v>
      </c>
      <c r="AB212" s="44">
        <v>0</v>
      </c>
      <c r="AC212" s="44">
        <v>0</v>
      </c>
      <c r="AD212" s="44">
        <v>0</v>
      </c>
      <c r="AE212" s="44"/>
      <c r="AF212" s="44" t="e">
        <f t="shared" si="27"/>
        <v>#DIV/0!</v>
      </c>
      <c r="AG212" s="44"/>
      <c r="AH212" s="44" t="e">
        <f t="shared" si="28"/>
        <v>#DIV/0!</v>
      </c>
      <c r="AI212" s="44" t="e">
        <f t="shared" si="29"/>
        <v>#DIV/0!</v>
      </c>
      <c r="AJ212" s="44" t="e">
        <f t="shared" si="30"/>
        <v>#DIV/0!</v>
      </c>
      <c r="AK212" s="43"/>
      <c r="AL212" s="40"/>
      <c r="AM212" s="40"/>
      <c r="AN212" s="40"/>
      <c r="AO212" s="40"/>
      <c r="AP212" s="40"/>
      <c r="AQ212" s="49"/>
      <c r="AR212" s="41"/>
      <c r="AS212" s="41">
        <v>10</v>
      </c>
      <c r="AT212" s="34">
        <f>(J212*10)/100</f>
        <v>0</v>
      </c>
      <c r="AU212" s="43"/>
      <c r="AV212" s="44">
        <v>0</v>
      </c>
      <c r="AW212" s="46">
        <f t="shared" si="31"/>
        <v>0</v>
      </c>
      <c r="AX212" s="46">
        <f>O212</f>
        <v>0</v>
      </c>
      <c r="AY212" s="43"/>
    </row>
    <row r="213" spans="1:51" ht="15.75" customHeight="1" x14ac:dyDescent="0.25">
      <c r="A213" s="47"/>
      <c r="B213" s="40"/>
      <c r="C213" s="41"/>
      <c r="D213" s="39"/>
      <c r="E213" s="43"/>
      <c r="F213" s="40"/>
      <c r="G213" s="41"/>
      <c r="H213" s="43"/>
      <c r="I213" s="43"/>
      <c r="J213" s="44">
        <v>0</v>
      </c>
      <c r="K213" s="44">
        <v>0</v>
      </c>
      <c r="L213" s="55">
        <v>0</v>
      </c>
      <c r="M213" s="55">
        <v>0</v>
      </c>
      <c r="N213" s="44">
        <v>0</v>
      </c>
      <c r="O213" s="34">
        <f t="shared" si="24"/>
        <v>0</v>
      </c>
      <c r="P213" s="34">
        <f t="shared" si="24"/>
        <v>0</v>
      </c>
      <c r="Q213" s="43"/>
      <c r="R213" s="43"/>
      <c r="S213" s="43"/>
      <c r="T213" s="43"/>
      <c r="U213" s="48"/>
      <c r="V213" s="41"/>
      <c r="W213" s="41"/>
      <c r="X213" s="50"/>
      <c r="Y213" s="34" t="e">
        <f>P213/AA213</f>
        <v>#DIV/0!</v>
      </c>
      <c r="Z213" s="44" t="e">
        <f t="shared" si="25"/>
        <v>#DIV/0!</v>
      </c>
      <c r="AA213" s="44">
        <f t="shared" si="26"/>
        <v>0</v>
      </c>
      <c r="AB213" s="44">
        <v>0</v>
      </c>
      <c r="AC213" s="44">
        <v>0</v>
      </c>
      <c r="AD213" s="44">
        <v>0</v>
      </c>
      <c r="AE213" s="44"/>
      <c r="AF213" s="44" t="e">
        <f t="shared" si="27"/>
        <v>#DIV/0!</v>
      </c>
      <c r="AG213" s="44"/>
      <c r="AH213" s="44" t="e">
        <f t="shared" si="28"/>
        <v>#DIV/0!</v>
      </c>
      <c r="AI213" s="44" t="e">
        <f t="shared" si="29"/>
        <v>#DIV/0!</v>
      </c>
      <c r="AJ213" s="44" t="e">
        <f t="shared" si="30"/>
        <v>#DIV/0!</v>
      </c>
      <c r="AK213" s="43"/>
      <c r="AL213" s="40"/>
      <c r="AM213" s="40"/>
      <c r="AN213" s="40"/>
      <c r="AO213" s="40"/>
      <c r="AP213" s="40"/>
      <c r="AQ213" s="49"/>
      <c r="AR213" s="41"/>
      <c r="AS213" s="41">
        <v>10</v>
      </c>
      <c r="AT213" s="34">
        <f>(J213*10)/100</f>
        <v>0</v>
      </c>
      <c r="AU213" s="43"/>
      <c r="AV213" s="44">
        <v>0</v>
      </c>
      <c r="AW213" s="46">
        <f t="shared" si="31"/>
        <v>0</v>
      </c>
      <c r="AX213" s="46">
        <f>O213</f>
        <v>0</v>
      </c>
      <c r="AY213" s="43"/>
    </row>
    <row r="214" spans="1:51" ht="15.75" customHeight="1" x14ac:dyDescent="0.25">
      <c r="A214" s="47"/>
      <c r="B214" s="40"/>
      <c r="C214" s="41"/>
      <c r="D214" s="39"/>
      <c r="E214" s="43"/>
      <c r="F214" s="40"/>
      <c r="G214" s="41"/>
      <c r="H214" s="43"/>
      <c r="I214" s="43"/>
      <c r="J214" s="44">
        <v>0</v>
      </c>
      <c r="K214" s="44">
        <v>0</v>
      </c>
      <c r="L214" s="55">
        <v>0</v>
      </c>
      <c r="M214" s="55">
        <v>0</v>
      </c>
      <c r="N214" s="44">
        <v>0</v>
      </c>
      <c r="O214" s="34">
        <f t="shared" si="24"/>
        <v>0</v>
      </c>
      <c r="P214" s="34">
        <f t="shared" si="24"/>
        <v>0</v>
      </c>
      <c r="Q214" s="43"/>
      <c r="R214" s="43"/>
      <c r="S214" s="43"/>
      <c r="T214" s="43"/>
      <c r="U214" s="48"/>
      <c r="V214" s="41"/>
      <c r="W214" s="41"/>
      <c r="X214" s="50"/>
      <c r="Y214" s="34" t="e">
        <f>P214/AA214</f>
        <v>#DIV/0!</v>
      </c>
      <c r="Z214" s="44" t="e">
        <f t="shared" si="25"/>
        <v>#DIV/0!</v>
      </c>
      <c r="AA214" s="44">
        <f t="shared" si="26"/>
        <v>0</v>
      </c>
      <c r="AB214" s="44">
        <v>0</v>
      </c>
      <c r="AC214" s="44">
        <v>0</v>
      </c>
      <c r="AD214" s="44">
        <v>0</v>
      </c>
      <c r="AE214" s="44"/>
      <c r="AF214" s="44" t="e">
        <f t="shared" si="27"/>
        <v>#DIV/0!</v>
      </c>
      <c r="AG214" s="44"/>
      <c r="AH214" s="44" t="e">
        <f t="shared" si="28"/>
        <v>#DIV/0!</v>
      </c>
      <c r="AI214" s="44" t="e">
        <f t="shared" si="29"/>
        <v>#DIV/0!</v>
      </c>
      <c r="AJ214" s="44" t="e">
        <f t="shared" si="30"/>
        <v>#DIV/0!</v>
      </c>
      <c r="AK214" s="43"/>
      <c r="AL214" s="40"/>
      <c r="AM214" s="40"/>
      <c r="AN214" s="40"/>
      <c r="AO214" s="40"/>
      <c r="AP214" s="40"/>
      <c r="AQ214" s="49"/>
      <c r="AR214" s="41"/>
      <c r="AS214" s="41">
        <v>10</v>
      </c>
      <c r="AT214" s="34">
        <f>(J214*10)/100</f>
        <v>0</v>
      </c>
      <c r="AU214" s="43"/>
      <c r="AV214" s="44">
        <v>0</v>
      </c>
      <c r="AW214" s="46">
        <f t="shared" si="31"/>
        <v>0</v>
      </c>
      <c r="AX214" s="46">
        <f>O214</f>
        <v>0</v>
      </c>
      <c r="AY214" s="43"/>
    </row>
    <row r="215" spans="1:51" ht="15.75" customHeight="1" x14ac:dyDescent="0.25">
      <c r="A215" s="47"/>
      <c r="B215" s="40"/>
      <c r="C215" s="41"/>
      <c r="D215" s="39"/>
      <c r="E215" s="43"/>
      <c r="F215" s="40"/>
      <c r="G215" s="41"/>
      <c r="H215" s="43"/>
      <c r="I215" s="43"/>
      <c r="J215" s="44">
        <v>0</v>
      </c>
      <c r="K215" s="44">
        <v>0</v>
      </c>
      <c r="L215" s="55">
        <v>0</v>
      </c>
      <c r="M215" s="55">
        <v>0</v>
      </c>
      <c r="N215" s="44">
        <v>0</v>
      </c>
      <c r="O215" s="34">
        <f t="shared" si="24"/>
        <v>0</v>
      </c>
      <c r="P215" s="34">
        <f t="shared" si="24"/>
        <v>0</v>
      </c>
      <c r="Q215" s="43"/>
      <c r="R215" s="43"/>
      <c r="S215" s="43"/>
      <c r="T215" s="43"/>
      <c r="U215" s="48"/>
      <c r="V215" s="41"/>
      <c r="W215" s="41"/>
      <c r="X215" s="50"/>
      <c r="Y215" s="34" t="e">
        <f>P215/AA215</f>
        <v>#DIV/0!</v>
      </c>
      <c r="Z215" s="44" t="e">
        <f t="shared" si="25"/>
        <v>#DIV/0!</v>
      </c>
      <c r="AA215" s="44">
        <f t="shared" si="26"/>
        <v>0</v>
      </c>
      <c r="AB215" s="44">
        <v>0</v>
      </c>
      <c r="AC215" s="44">
        <v>0</v>
      </c>
      <c r="AD215" s="44">
        <v>0</v>
      </c>
      <c r="AE215" s="44"/>
      <c r="AF215" s="44" t="e">
        <f t="shared" si="27"/>
        <v>#DIV/0!</v>
      </c>
      <c r="AG215" s="44"/>
      <c r="AH215" s="44" t="e">
        <f t="shared" si="28"/>
        <v>#DIV/0!</v>
      </c>
      <c r="AI215" s="44" t="e">
        <f t="shared" si="29"/>
        <v>#DIV/0!</v>
      </c>
      <c r="AJ215" s="44" t="e">
        <f t="shared" si="30"/>
        <v>#DIV/0!</v>
      </c>
      <c r="AK215" s="43"/>
      <c r="AL215" s="40"/>
      <c r="AM215" s="40"/>
      <c r="AN215" s="40"/>
      <c r="AO215" s="40"/>
      <c r="AP215" s="40"/>
      <c r="AQ215" s="49"/>
      <c r="AR215" s="41"/>
      <c r="AS215" s="41">
        <v>10</v>
      </c>
      <c r="AT215" s="34">
        <f>(J215*10)/100</f>
        <v>0</v>
      </c>
      <c r="AU215" s="43"/>
      <c r="AV215" s="44">
        <v>0</v>
      </c>
      <c r="AW215" s="46">
        <f t="shared" si="31"/>
        <v>0</v>
      </c>
      <c r="AX215" s="46">
        <f>O215</f>
        <v>0</v>
      </c>
      <c r="AY215" s="43"/>
    </row>
    <row r="216" spans="1:51" ht="15.75" customHeight="1" x14ac:dyDescent="0.25">
      <c r="A216" s="47"/>
      <c r="B216" s="40"/>
      <c r="C216" s="41"/>
      <c r="D216" s="39"/>
      <c r="E216" s="43"/>
      <c r="F216" s="40"/>
      <c r="G216" s="41"/>
      <c r="H216" s="43"/>
      <c r="I216" s="43"/>
      <c r="J216" s="44">
        <v>0</v>
      </c>
      <c r="K216" s="44">
        <v>0</v>
      </c>
      <c r="L216" s="55">
        <v>0</v>
      </c>
      <c r="M216" s="55">
        <v>0</v>
      </c>
      <c r="N216" s="44">
        <v>0</v>
      </c>
      <c r="O216" s="34">
        <f t="shared" si="24"/>
        <v>0</v>
      </c>
      <c r="P216" s="34">
        <f t="shared" si="24"/>
        <v>0</v>
      </c>
      <c r="Q216" s="43"/>
      <c r="R216" s="43"/>
      <c r="S216" s="43"/>
      <c r="T216" s="43"/>
      <c r="U216" s="48"/>
      <c r="V216" s="41"/>
      <c r="W216" s="41"/>
      <c r="X216" s="50"/>
      <c r="Y216" s="34" t="e">
        <f>P216/AA216</f>
        <v>#DIV/0!</v>
      </c>
      <c r="Z216" s="44" t="e">
        <f t="shared" si="25"/>
        <v>#DIV/0!</v>
      </c>
      <c r="AA216" s="44">
        <f t="shared" si="26"/>
        <v>0</v>
      </c>
      <c r="AB216" s="44">
        <v>0</v>
      </c>
      <c r="AC216" s="44">
        <v>0</v>
      </c>
      <c r="AD216" s="44">
        <v>0</v>
      </c>
      <c r="AE216" s="44"/>
      <c r="AF216" s="44" t="e">
        <f t="shared" si="27"/>
        <v>#DIV/0!</v>
      </c>
      <c r="AG216" s="44"/>
      <c r="AH216" s="44" t="e">
        <f t="shared" si="28"/>
        <v>#DIV/0!</v>
      </c>
      <c r="AI216" s="44" t="e">
        <f t="shared" si="29"/>
        <v>#DIV/0!</v>
      </c>
      <c r="AJ216" s="44" t="e">
        <f t="shared" si="30"/>
        <v>#DIV/0!</v>
      </c>
      <c r="AK216" s="43"/>
      <c r="AL216" s="40"/>
      <c r="AM216" s="40"/>
      <c r="AN216" s="40"/>
      <c r="AO216" s="40"/>
      <c r="AP216" s="40"/>
      <c r="AQ216" s="49"/>
      <c r="AR216" s="41"/>
      <c r="AS216" s="41">
        <v>10</v>
      </c>
      <c r="AT216" s="34">
        <f>(J216*10)/100</f>
        <v>0</v>
      </c>
      <c r="AU216" s="43"/>
      <c r="AV216" s="44">
        <v>0</v>
      </c>
      <c r="AW216" s="46">
        <f t="shared" si="31"/>
        <v>0</v>
      </c>
      <c r="AX216" s="46">
        <f>O216</f>
        <v>0</v>
      </c>
      <c r="AY216" s="43"/>
    </row>
    <row r="217" spans="1:51" ht="15.75" customHeight="1" x14ac:dyDescent="0.25">
      <c r="A217" s="47"/>
      <c r="B217" s="40"/>
      <c r="C217" s="41"/>
      <c r="D217" s="39"/>
      <c r="E217" s="43"/>
      <c r="F217" s="40"/>
      <c r="G217" s="41"/>
      <c r="H217" s="43"/>
      <c r="I217" s="43"/>
      <c r="J217" s="44">
        <v>0</v>
      </c>
      <c r="K217" s="44">
        <v>0</v>
      </c>
      <c r="L217" s="55">
        <v>0</v>
      </c>
      <c r="M217" s="55">
        <v>0</v>
      </c>
      <c r="N217" s="44">
        <v>0</v>
      </c>
      <c r="O217" s="34">
        <f t="shared" si="24"/>
        <v>0</v>
      </c>
      <c r="P217" s="34">
        <f t="shared" si="24"/>
        <v>0</v>
      </c>
      <c r="Q217" s="43"/>
      <c r="R217" s="43"/>
      <c r="S217" s="43"/>
      <c r="T217" s="43"/>
      <c r="U217" s="48"/>
      <c r="V217" s="41"/>
      <c r="W217" s="41"/>
      <c r="X217" s="50"/>
      <c r="Y217" s="34" t="e">
        <f>P217/AA217</f>
        <v>#DIV/0!</v>
      </c>
      <c r="Z217" s="44" t="e">
        <f t="shared" si="25"/>
        <v>#DIV/0!</v>
      </c>
      <c r="AA217" s="44">
        <f t="shared" si="26"/>
        <v>0</v>
      </c>
      <c r="AB217" s="44">
        <v>0</v>
      </c>
      <c r="AC217" s="44">
        <v>0</v>
      </c>
      <c r="AD217" s="44">
        <v>0</v>
      </c>
      <c r="AE217" s="44"/>
      <c r="AF217" s="44" t="e">
        <f t="shared" si="27"/>
        <v>#DIV/0!</v>
      </c>
      <c r="AG217" s="44"/>
      <c r="AH217" s="44" t="e">
        <f t="shared" si="28"/>
        <v>#DIV/0!</v>
      </c>
      <c r="AI217" s="44" t="e">
        <f t="shared" si="29"/>
        <v>#DIV/0!</v>
      </c>
      <c r="AJ217" s="44" t="e">
        <f t="shared" si="30"/>
        <v>#DIV/0!</v>
      </c>
      <c r="AK217" s="43"/>
      <c r="AL217" s="40"/>
      <c r="AM217" s="40"/>
      <c r="AN217" s="40"/>
      <c r="AO217" s="40"/>
      <c r="AP217" s="40"/>
      <c r="AQ217" s="49"/>
      <c r="AR217" s="41"/>
      <c r="AS217" s="41">
        <v>10</v>
      </c>
      <c r="AT217" s="34">
        <f>(J217*10)/100</f>
        <v>0</v>
      </c>
      <c r="AU217" s="43"/>
      <c r="AV217" s="44">
        <v>0</v>
      </c>
      <c r="AW217" s="46">
        <f t="shared" si="31"/>
        <v>0</v>
      </c>
      <c r="AX217" s="46">
        <f>O217</f>
        <v>0</v>
      </c>
      <c r="AY217" s="43"/>
    </row>
    <row r="218" spans="1:51" ht="15.75" customHeight="1" x14ac:dyDescent="0.25">
      <c r="A218" s="47"/>
      <c r="B218" s="40"/>
      <c r="C218" s="41"/>
      <c r="D218" s="39"/>
      <c r="E218" s="43"/>
      <c r="F218" s="40"/>
      <c r="G218" s="41"/>
      <c r="H218" s="43"/>
      <c r="I218" s="43"/>
      <c r="J218" s="44">
        <v>0</v>
      </c>
      <c r="K218" s="44">
        <v>0</v>
      </c>
      <c r="L218" s="55">
        <v>0</v>
      </c>
      <c r="M218" s="55">
        <v>0</v>
      </c>
      <c r="N218" s="44">
        <v>0</v>
      </c>
      <c r="O218" s="34">
        <f t="shared" si="24"/>
        <v>0</v>
      </c>
      <c r="P218" s="34">
        <f t="shared" si="24"/>
        <v>0</v>
      </c>
      <c r="Q218" s="43"/>
      <c r="R218" s="43"/>
      <c r="S218" s="43"/>
      <c r="T218" s="43"/>
      <c r="U218" s="48"/>
      <c r="V218" s="41"/>
      <c r="W218" s="41"/>
      <c r="X218" s="50"/>
      <c r="Y218" s="34" t="e">
        <f>P218/AA218</f>
        <v>#DIV/0!</v>
      </c>
      <c r="Z218" s="44" t="e">
        <f t="shared" si="25"/>
        <v>#DIV/0!</v>
      </c>
      <c r="AA218" s="44">
        <f t="shared" si="26"/>
        <v>0</v>
      </c>
      <c r="AB218" s="44">
        <v>0</v>
      </c>
      <c r="AC218" s="44">
        <v>0</v>
      </c>
      <c r="AD218" s="44">
        <v>0</v>
      </c>
      <c r="AE218" s="44"/>
      <c r="AF218" s="44" t="e">
        <f t="shared" si="27"/>
        <v>#DIV/0!</v>
      </c>
      <c r="AG218" s="44"/>
      <c r="AH218" s="44" t="e">
        <f t="shared" si="28"/>
        <v>#DIV/0!</v>
      </c>
      <c r="AI218" s="44" t="e">
        <f t="shared" si="29"/>
        <v>#DIV/0!</v>
      </c>
      <c r="AJ218" s="44" t="e">
        <f t="shared" si="30"/>
        <v>#DIV/0!</v>
      </c>
      <c r="AK218" s="43"/>
      <c r="AL218" s="40"/>
      <c r="AM218" s="40"/>
      <c r="AN218" s="40"/>
      <c r="AO218" s="40"/>
      <c r="AP218" s="40"/>
      <c r="AQ218" s="49"/>
      <c r="AR218" s="41"/>
      <c r="AS218" s="41">
        <v>10</v>
      </c>
      <c r="AT218" s="34">
        <f>(J218*10)/100</f>
        <v>0</v>
      </c>
      <c r="AU218" s="43"/>
      <c r="AV218" s="44">
        <v>0</v>
      </c>
      <c r="AW218" s="46">
        <f t="shared" si="31"/>
        <v>0</v>
      </c>
      <c r="AX218" s="46">
        <f>O218</f>
        <v>0</v>
      </c>
      <c r="AY218" s="43"/>
    </row>
    <row r="219" spans="1:51" ht="15.75" customHeight="1" x14ac:dyDescent="0.25">
      <c r="A219" s="47"/>
      <c r="B219" s="40"/>
      <c r="C219" s="41"/>
      <c r="D219" s="39"/>
      <c r="E219" s="43"/>
      <c r="F219" s="40"/>
      <c r="G219" s="41"/>
      <c r="H219" s="43"/>
      <c r="I219" s="43"/>
      <c r="J219" s="44">
        <v>0</v>
      </c>
      <c r="K219" s="44">
        <v>0</v>
      </c>
      <c r="L219" s="55">
        <v>0</v>
      </c>
      <c r="M219" s="55">
        <v>0</v>
      </c>
      <c r="N219" s="44">
        <v>0</v>
      </c>
      <c r="O219" s="34">
        <f t="shared" si="24"/>
        <v>0</v>
      </c>
      <c r="P219" s="34">
        <f t="shared" si="24"/>
        <v>0</v>
      </c>
      <c r="Q219" s="43"/>
      <c r="R219" s="43"/>
      <c r="S219" s="43"/>
      <c r="T219" s="43"/>
      <c r="U219" s="48"/>
      <c r="V219" s="41"/>
      <c r="W219" s="41"/>
      <c r="X219" s="50"/>
      <c r="Y219" s="34" t="e">
        <f>P219/AA219</f>
        <v>#DIV/0!</v>
      </c>
      <c r="Z219" s="44" t="e">
        <f t="shared" si="25"/>
        <v>#DIV/0!</v>
      </c>
      <c r="AA219" s="44">
        <f t="shared" si="26"/>
        <v>0</v>
      </c>
      <c r="AB219" s="44">
        <v>0</v>
      </c>
      <c r="AC219" s="44">
        <v>0</v>
      </c>
      <c r="AD219" s="44">
        <v>0</v>
      </c>
      <c r="AE219" s="44"/>
      <c r="AF219" s="44" t="e">
        <f t="shared" si="27"/>
        <v>#DIV/0!</v>
      </c>
      <c r="AG219" s="44"/>
      <c r="AH219" s="44" t="e">
        <f t="shared" si="28"/>
        <v>#DIV/0!</v>
      </c>
      <c r="AI219" s="44" t="e">
        <f t="shared" si="29"/>
        <v>#DIV/0!</v>
      </c>
      <c r="AJ219" s="44" t="e">
        <f t="shared" si="30"/>
        <v>#DIV/0!</v>
      </c>
      <c r="AK219" s="43"/>
      <c r="AL219" s="40"/>
      <c r="AM219" s="40"/>
      <c r="AN219" s="40"/>
      <c r="AO219" s="40"/>
      <c r="AP219" s="40"/>
      <c r="AQ219" s="49"/>
      <c r="AR219" s="41"/>
      <c r="AS219" s="41">
        <v>10</v>
      </c>
      <c r="AT219" s="34">
        <f>(J219*10)/100</f>
        <v>0</v>
      </c>
      <c r="AU219" s="43"/>
      <c r="AV219" s="44">
        <v>0</v>
      </c>
      <c r="AW219" s="46">
        <f t="shared" si="31"/>
        <v>0</v>
      </c>
      <c r="AX219" s="46">
        <f>O219</f>
        <v>0</v>
      </c>
      <c r="AY219" s="43"/>
    </row>
    <row r="220" spans="1:51" ht="15.75" customHeight="1" x14ac:dyDescent="0.25">
      <c r="A220" s="47"/>
      <c r="B220" s="40"/>
      <c r="C220" s="41"/>
      <c r="D220" s="39"/>
      <c r="E220" s="43"/>
      <c r="F220" s="40"/>
      <c r="G220" s="41"/>
      <c r="H220" s="43"/>
      <c r="I220" s="43"/>
      <c r="J220" s="44">
        <v>0</v>
      </c>
      <c r="K220" s="44">
        <v>0</v>
      </c>
      <c r="L220" s="55">
        <v>0</v>
      </c>
      <c r="M220" s="55">
        <v>0</v>
      </c>
      <c r="N220" s="44">
        <v>0</v>
      </c>
      <c r="O220" s="34">
        <f t="shared" si="24"/>
        <v>0</v>
      </c>
      <c r="P220" s="34">
        <f t="shared" si="24"/>
        <v>0</v>
      </c>
      <c r="Q220" s="43"/>
      <c r="R220" s="43"/>
      <c r="S220" s="43"/>
      <c r="T220" s="43"/>
      <c r="U220" s="48"/>
      <c r="V220" s="41"/>
      <c r="W220" s="41"/>
      <c r="X220" s="50"/>
      <c r="Y220" s="34" t="e">
        <f>P220/AA220</f>
        <v>#DIV/0!</v>
      </c>
      <c r="Z220" s="44" t="e">
        <f t="shared" si="25"/>
        <v>#DIV/0!</v>
      </c>
      <c r="AA220" s="44">
        <f t="shared" si="26"/>
        <v>0</v>
      </c>
      <c r="AB220" s="44">
        <v>0</v>
      </c>
      <c r="AC220" s="44">
        <v>0</v>
      </c>
      <c r="AD220" s="44">
        <v>0</v>
      </c>
      <c r="AE220" s="44"/>
      <c r="AF220" s="44" t="e">
        <f t="shared" si="27"/>
        <v>#DIV/0!</v>
      </c>
      <c r="AG220" s="44"/>
      <c r="AH220" s="44" t="e">
        <f t="shared" si="28"/>
        <v>#DIV/0!</v>
      </c>
      <c r="AI220" s="44" t="e">
        <f t="shared" si="29"/>
        <v>#DIV/0!</v>
      </c>
      <c r="AJ220" s="44" t="e">
        <f t="shared" si="30"/>
        <v>#DIV/0!</v>
      </c>
      <c r="AK220" s="43"/>
      <c r="AL220" s="40"/>
      <c r="AM220" s="40"/>
      <c r="AN220" s="40"/>
      <c r="AO220" s="40"/>
      <c r="AP220" s="40"/>
      <c r="AQ220" s="49"/>
      <c r="AR220" s="41"/>
      <c r="AS220" s="41">
        <v>10</v>
      </c>
      <c r="AT220" s="34">
        <f>(J220*10)/100</f>
        <v>0</v>
      </c>
      <c r="AU220" s="43"/>
      <c r="AV220" s="44">
        <v>0</v>
      </c>
      <c r="AW220" s="46">
        <f t="shared" si="31"/>
        <v>0</v>
      </c>
      <c r="AX220" s="46">
        <f>O220</f>
        <v>0</v>
      </c>
      <c r="AY220" s="43"/>
    </row>
    <row r="221" spans="1:51" ht="15.75" customHeight="1" x14ac:dyDescent="0.25">
      <c r="A221" s="47"/>
      <c r="B221" s="40"/>
      <c r="C221" s="41"/>
      <c r="D221" s="39"/>
      <c r="E221" s="43"/>
      <c r="F221" s="40"/>
      <c r="G221" s="41"/>
      <c r="H221" s="43"/>
      <c r="I221" s="43"/>
      <c r="J221" s="44">
        <v>0</v>
      </c>
      <c r="K221" s="44">
        <v>0</v>
      </c>
      <c r="L221" s="55">
        <v>0</v>
      </c>
      <c r="M221" s="55">
        <v>0</v>
      </c>
      <c r="N221" s="44">
        <v>0</v>
      </c>
      <c r="O221" s="34">
        <f t="shared" si="24"/>
        <v>0</v>
      </c>
      <c r="P221" s="34">
        <f t="shared" si="24"/>
        <v>0</v>
      </c>
      <c r="Q221" s="43"/>
      <c r="R221" s="43"/>
      <c r="S221" s="43"/>
      <c r="T221" s="43"/>
      <c r="U221" s="48"/>
      <c r="V221" s="41"/>
      <c r="W221" s="41"/>
      <c r="X221" s="50"/>
      <c r="Y221" s="34" t="e">
        <f>P221/AA221</f>
        <v>#DIV/0!</v>
      </c>
      <c r="Z221" s="44" t="e">
        <f t="shared" si="25"/>
        <v>#DIV/0!</v>
      </c>
      <c r="AA221" s="44">
        <f t="shared" si="26"/>
        <v>0</v>
      </c>
      <c r="AB221" s="44">
        <v>0</v>
      </c>
      <c r="AC221" s="44">
        <v>0</v>
      </c>
      <c r="AD221" s="44">
        <v>0</v>
      </c>
      <c r="AE221" s="44"/>
      <c r="AF221" s="44" t="e">
        <f t="shared" si="27"/>
        <v>#DIV/0!</v>
      </c>
      <c r="AG221" s="44"/>
      <c r="AH221" s="44" t="e">
        <f t="shared" si="28"/>
        <v>#DIV/0!</v>
      </c>
      <c r="AI221" s="44" t="e">
        <f t="shared" si="29"/>
        <v>#DIV/0!</v>
      </c>
      <c r="AJ221" s="44" t="e">
        <f t="shared" si="30"/>
        <v>#DIV/0!</v>
      </c>
      <c r="AK221" s="43"/>
      <c r="AL221" s="40"/>
      <c r="AM221" s="40"/>
      <c r="AN221" s="40"/>
      <c r="AO221" s="40"/>
      <c r="AP221" s="40"/>
      <c r="AQ221" s="49"/>
      <c r="AR221" s="41"/>
      <c r="AS221" s="41">
        <v>10</v>
      </c>
      <c r="AT221" s="34">
        <f>(J221*10)/100</f>
        <v>0</v>
      </c>
      <c r="AU221" s="43"/>
      <c r="AV221" s="44">
        <v>0</v>
      </c>
      <c r="AW221" s="46">
        <f t="shared" si="31"/>
        <v>0</v>
      </c>
      <c r="AX221" s="46">
        <f>O221</f>
        <v>0</v>
      </c>
      <c r="AY221" s="43"/>
    </row>
    <row r="222" spans="1:51" ht="15.75" customHeight="1" x14ac:dyDescent="0.25">
      <c r="A222" s="47"/>
      <c r="B222" s="40"/>
      <c r="C222" s="41"/>
      <c r="D222" s="39"/>
      <c r="E222" s="43"/>
      <c r="F222" s="40"/>
      <c r="G222" s="41"/>
      <c r="H222" s="43"/>
      <c r="I222" s="43"/>
      <c r="J222" s="44">
        <v>0</v>
      </c>
      <c r="K222" s="44">
        <v>0</v>
      </c>
      <c r="L222" s="55">
        <v>0</v>
      </c>
      <c r="M222" s="55">
        <v>0</v>
      </c>
      <c r="N222" s="44">
        <v>0</v>
      </c>
      <c r="O222" s="34">
        <f t="shared" si="24"/>
        <v>0</v>
      </c>
      <c r="P222" s="34">
        <f t="shared" si="24"/>
        <v>0</v>
      </c>
      <c r="Q222" s="43"/>
      <c r="R222" s="43"/>
      <c r="S222" s="43"/>
      <c r="T222" s="43"/>
      <c r="U222" s="48"/>
      <c r="V222" s="41"/>
      <c r="W222" s="41"/>
      <c r="X222" s="50"/>
      <c r="Y222" s="34" t="e">
        <f>P222/AA222</f>
        <v>#DIV/0!</v>
      </c>
      <c r="Z222" s="44" t="e">
        <f t="shared" si="25"/>
        <v>#DIV/0!</v>
      </c>
      <c r="AA222" s="44">
        <f t="shared" si="26"/>
        <v>0</v>
      </c>
      <c r="AB222" s="44">
        <v>0</v>
      </c>
      <c r="AC222" s="44">
        <v>0</v>
      </c>
      <c r="AD222" s="44">
        <v>0</v>
      </c>
      <c r="AE222" s="44"/>
      <c r="AF222" s="44" t="e">
        <f t="shared" si="27"/>
        <v>#DIV/0!</v>
      </c>
      <c r="AG222" s="44"/>
      <c r="AH222" s="44" t="e">
        <f t="shared" si="28"/>
        <v>#DIV/0!</v>
      </c>
      <c r="AI222" s="44" t="e">
        <f t="shared" si="29"/>
        <v>#DIV/0!</v>
      </c>
      <c r="AJ222" s="44" t="e">
        <f t="shared" si="30"/>
        <v>#DIV/0!</v>
      </c>
      <c r="AK222" s="43"/>
      <c r="AL222" s="40"/>
      <c r="AM222" s="40"/>
      <c r="AN222" s="40"/>
      <c r="AO222" s="40"/>
      <c r="AP222" s="40"/>
      <c r="AQ222" s="49"/>
      <c r="AR222" s="41"/>
      <c r="AS222" s="41">
        <v>10</v>
      </c>
      <c r="AT222" s="34">
        <f>(J222*10)/100</f>
        <v>0</v>
      </c>
      <c r="AU222" s="43"/>
      <c r="AV222" s="44">
        <v>0</v>
      </c>
      <c r="AW222" s="46">
        <f t="shared" si="31"/>
        <v>0</v>
      </c>
      <c r="AX222" s="46">
        <f>O222</f>
        <v>0</v>
      </c>
      <c r="AY222" s="43"/>
    </row>
    <row r="223" spans="1:51" ht="15.75" customHeight="1" x14ac:dyDescent="0.25">
      <c r="A223" s="47"/>
      <c r="B223" s="40"/>
      <c r="C223" s="41"/>
      <c r="D223" s="39"/>
      <c r="E223" s="43"/>
      <c r="F223" s="40"/>
      <c r="G223" s="41"/>
      <c r="H223" s="43"/>
      <c r="I223" s="43"/>
      <c r="J223" s="44">
        <v>0</v>
      </c>
      <c r="K223" s="44">
        <v>0</v>
      </c>
      <c r="L223" s="55">
        <v>0</v>
      </c>
      <c r="M223" s="55">
        <v>0</v>
      </c>
      <c r="N223" s="44">
        <v>0</v>
      </c>
      <c r="O223" s="34">
        <f t="shared" si="24"/>
        <v>0</v>
      </c>
      <c r="P223" s="34">
        <f t="shared" si="24"/>
        <v>0</v>
      </c>
      <c r="Q223" s="43"/>
      <c r="R223" s="43"/>
      <c r="S223" s="43"/>
      <c r="T223" s="43"/>
      <c r="U223" s="48"/>
      <c r="V223" s="41"/>
      <c r="W223" s="41"/>
      <c r="X223" s="50"/>
      <c r="Y223" s="34" t="e">
        <f>P223/AA223</f>
        <v>#DIV/0!</v>
      </c>
      <c r="Z223" s="44" t="e">
        <f t="shared" si="25"/>
        <v>#DIV/0!</v>
      </c>
      <c r="AA223" s="44">
        <f t="shared" si="26"/>
        <v>0</v>
      </c>
      <c r="AB223" s="44">
        <v>0</v>
      </c>
      <c r="AC223" s="44">
        <v>0</v>
      </c>
      <c r="AD223" s="44">
        <v>0</v>
      </c>
      <c r="AE223" s="44"/>
      <c r="AF223" s="44" t="e">
        <f t="shared" si="27"/>
        <v>#DIV/0!</v>
      </c>
      <c r="AG223" s="44"/>
      <c r="AH223" s="44" t="e">
        <f t="shared" si="28"/>
        <v>#DIV/0!</v>
      </c>
      <c r="AI223" s="44" t="e">
        <f t="shared" si="29"/>
        <v>#DIV/0!</v>
      </c>
      <c r="AJ223" s="44" t="e">
        <f t="shared" si="30"/>
        <v>#DIV/0!</v>
      </c>
      <c r="AK223" s="43"/>
      <c r="AL223" s="40"/>
      <c r="AM223" s="40"/>
      <c r="AN223" s="40"/>
      <c r="AO223" s="40"/>
      <c r="AP223" s="40"/>
      <c r="AQ223" s="49"/>
      <c r="AR223" s="41"/>
      <c r="AS223" s="41">
        <v>10</v>
      </c>
      <c r="AT223" s="34">
        <f>(J223*10)/100</f>
        <v>0</v>
      </c>
      <c r="AU223" s="43"/>
      <c r="AV223" s="44">
        <v>0</v>
      </c>
      <c r="AW223" s="46">
        <f t="shared" si="31"/>
        <v>0</v>
      </c>
      <c r="AX223" s="46">
        <f>O223</f>
        <v>0</v>
      </c>
      <c r="AY223" s="43"/>
    </row>
    <row r="224" spans="1:51" ht="15.75" customHeight="1" x14ac:dyDescent="0.25">
      <c r="A224" s="47"/>
      <c r="B224" s="40"/>
      <c r="C224" s="41"/>
      <c r="D224" s="39"/>
      <c r="E224" s="43"/>
      <c r="F224" s="40"/>
      <c r="G224" s="41"/>
      <c r="H224" s="43"/>
      <c r="I224" s="43"/>
      <c r="J224" s="44">
        <v>0</v>
      </c>
      <c r="K224" s="44">
        <v>0</v>
      </c>
      <c r="L224" s="55">
        <v>0</v>
      </c>
      <c r="M224" s="55">
        <v>0</v>
      </c>
      <c r="N224" s="44">
        <v>0</v>
      </c>
      <c r="O224" s="34">
        <f t="shared" si="24"/>
        <v>0</v>
      </c>
      <c r="P224" s="34">
        <f t="shared" si="24"/>
        <v>0</v>
      </c>
      <c r="Q224" s="43"/>
      <c r="R224" s="43"/>
      <c r="S224" s="43"/>
      <c r="T224" s="43"/>
      <c r="U224" s="48"/>
      <c r="V224" s="41"/>
      <c r="W224" s="41"/>
      <c r="X224" s="50"/>
      <c r="Y224" s="34" t="e">
        <f>P224/AA224</f>
        <v>#DIV/0!</v>
      </c>
      <c r="Z224" s="44" t="e">
        <f t="shared" si="25"/>
        <v>#DIV/0!</v>
      </c>
      <c r="AA224" s="44">
        <f t="shared" si="26"/>
        <v>0</v>
      </c>
      <c r="AB224" s="44">
        <v>0</v>
      </c>
      <c r="AC224" s="44">
        <v>0</v>
      </c>
      <c r="AD224" s="44">
        <v>0</v>
      </c>
      <c r="AE224" s="44"/>
      <c r="AF224" s="44" t="e">
        <f t="shared" si="27"/>
        <v>#DIV/0!</v>
      </c>
      <c r="AG224" s="44"/>
      <c r="AH224" s="44" t="e">
        <f t="shared" si="28"/>
        <v>#DIV/0!</v>
      </c>
      <c r="AI224" s="44" t="e">
        <f t="shared" si="29"/>
        <v>#DIV/0!</v>
      </c>
      <c r="AJ224" s="44" t="e">
        <f t="shared" si="30"/>
        <v>#DIV/0!</v>
      </c>
      <c r="AK224" s="43"/>
      <c r="AL224" s="40"/>
      <c r="AM224" s="40"/>
      <c r="AN224" s="40"/>
      <c r="AO224" s="40"/>
      <c r="AP224" s="40"/>
      <c r="AQ224" s="49"/>
      <c r="AR224" s="41"/>
      <c r="AS224" s="41">
        <v>10</v>
      </c>
      <c r="AT224" s="34">
        <f>(J224*10)/100</f>
        <v>0</v>
      </c>
      <c r="AU224" s="43"/>
      <c r="AV224" s="44">
        <v>0</v>
      </c>
      <c r="AW224" s="46">
        <f t="shared" si="31"/>
        <v>0</v>
      </c>
      <c r="AX224" s="46">
        <f>O224</f>
        <v>0</v>
      </c>
      <c r="AY224" s="43"/>
    </row>
    <row r="225" spans="1:51" ht="15.75" customHeight="1" x14ac:dyDescent="0.25">
      <c r="A225" s="47"/>
      <c r="B225" s="40"/>
      <c r="C225" s="41"/>
      <c r="D225" s="39"/>
      <c r="E225" s="43"/>
      <c r="F225" s="40"/>
      <c r="G225" s="41"/>
      <c r="H225" s="43"/>
      <c r="I225" s="43"/>
      <c r="J225" s="44">
        <v>0</v>
      </c>
      <c r="K225" s="44">
        <v>0</v>
      </c>
      <c r="L225" s="55">
        <v>0</v>
      </c>
      <c r="M225" s="55">
        <v>0</v>
      </c>
      <c r="N225" s="44">
        <v>0</v>
      </c>
      <c r="O225" s="34">
        <f t="shared" si="24"/>
        <v>0</v>
      </c>
      <c r="P225" s="34">
        <f t="shared" si="24"/>
        <v>0</v>
      </c>
      <c r="Q225" s="43"/>
      <c r="R225" s="43"/>
      <c r="S225" s="43"/>
      <c r="T225" s="43"/>
      <c r="U225" s="48"/>
      <c r="V225" s="41"/>
      <c r="W225" s="41"/>
      <c r="X225" s="50"/>
      <c r="Y225" s="34" t="e">
        <f>P225/AA225</f>
        <v>#DIV/0!</v>
      </c>
      <c r="Z225" s="44" t="e">
        <f t="shared" si="25"/>
        <v>#DIV/0!</v>
      </c>
      <c r="AA225" s="44">
        <f t="shared" si="26"/>
        <v>0</v>
      </c>
      <c r="AB225" s="44">
        <v>0</v>
      </c>
      <c r="AC225" s="44">
        <v>0</v>
      </c>
      <c r="AD225" s="44">
        <v>0</v>
      </c>
      <c r="AE225" s="44"/>
      <c r="AF225" s="44" t="e">
        <f t="shared" si="27"/>
        <v>#DIV/0!</v>
      </c>
      <c r="AG225" s="44"/>
      <c r="AH225" s="44" t="e">
        <f t="shared" si="28"/>
        <v>#DIV/0!</v>
      </c>
      <c r="AI225" s="44" t="e">
        <f t="shared" si="29"/>
        <v>#DIV/0!</v>
      </c>
      <c r="AJ225" s="44" t="e">
        <f t="shared" si="30"/>
        <v>#DIV/0!</v>
      </c>
      <c r="AK225" s="43"/>
      <c r="AL225" s="40"/>
      <c r="AM225" s="40"/>
      <c r="AN225" s="40"/>
      <c r="AO225" s="40"/>
      <c r="AP225" s="40"/>
      <c r="AQ225" s="49"/>
      <c r="AR225" s="41"/>
      <c r="AS225" s="41">
        <v>10</v>
      </c>
      <c r="AT225" s="34">
        <f>(J225*10)/100</f>
        <v>0</v>
      </c>
      <c r="AU225" s="43"/>
      <c r="AV225" s="44">
        <v>0</v>
      </c>
      <c r="AW225" s="46">
        <f t="shared" si="31"/>
        <v>0</v>
      </c>
      <c r="AX225" s="46">
        <f>O225</f>
        <v>0</v>
      </c>
      <c r="AY225" s="43"/>
    </row>
    <row r="226" spans="1:51" ht="15.75" customHeight="1" x14ac:dyDescent="0.25">
      <c r="A226" s="47"/>
      <c r="B226" s="40"/>
      <c r="C226" s="41"/>
      <c r="D226" s="39"/>
      <c r="E226" s="43"/>
      <c r="F226" s="40"/>
      <c r="G226" s="41"/>
      <c r="H226" s="43"/>
      <c r="I226" s="43"/>
      <c r="J226" s="44">
        <v>0</v>
      </c>
      <c r="K226" s="44">
        <v>0</v>
      </c>
      <c r="L226" s="55">
        <v>0</v>
      </c>
      <c r="M226" s="55">
        <v>0</v>
      </c>
      <c r="N226" s="44">
        <v>0</v>
      </c>
      <c r="O226" s="34">
        <f t="shared" si="24"/>
        <v>0</v>
      </c>
      <c r="P226" s="34">
        <f t="shared" si="24"/>
        <v>0</v>
      </c>
      <c r="Q226" s="43"/>
      <c r="R226" s="43"/>
      <c r="S226" s="43"/>
      <c r="T226" s="43"/>
      <c r="U226" s="48"/>
      <c r="V226" s="41"/>
      <c r="W226" s="41"/>
      <c r="X226" s="50"/>
      <c r="Y226" s="34" t="e">
        <f>P226/AA226</f>
        <v>#DIV/0!</v>
      </c>
      <c r="Z226" s="44" t="e">
        <f t="shared" si="25"/>
        <v>#DIV/0!</v>
      </c>
      <c r="AA226" s="44">
        <f t="shared" si="26"/>
        <v>0</v>
      </c>
      <c r="AB226" s="44">
        <v>0</v>
      </c>
      <c r="AC226" s="44">
        <v>0</v>
      </c>
      <c r="AD226" s="44">
        <v>0</v>
      </c>
      <c r="AE226" s="44"/>
      <c r="AF226" s="44" t="e">
        <f t="shared" si="27"/>
        <v>#DIV/0!</v>
      </c>
      <c r="AG226" s="44"/>
      <c r="AH226" s="44" t="e">
        <f t="shared" si="28"/>
        <v>#DIV/0!</v>
      </c>
      <c r="AI226" s="44" t="e">
        <f t="shared" si="29"/>
        <v>#DIV/0!</v>
      </c>
      <c r="AJ226" s="44" t="e">
        <f t="shared" si="30"/>
        <v>#DIV/0!</v>
      </c>
      <c r="AK226" s="43"/>
      <c r="AL226" s="40"/>
      <c r="AM226" s="40"/>
      <c r="AN226" s="40"/>
      <c r="AO226" s="40"/>
      <c r="AP226" s="40"/>
      <c r="AQ226" s="49"/>
      <c r="AR226" s="41"/>
      <c r="AS226" s="41">
        <v>10</v>
      </c>
      <c r="AT226" s="34">
        <f>(J226*10)/100</f>
        <v>0</v>
      </c>
      <c r="AU226" s="43"/>
      <c r="AV226" s="44">
        <v>0</v>
      </c>
      <c r="AW226" s="46">
        <f t="shared" si="31"/>
        <v>0</v>
      </c>
      <c r="AX226" s="46">
        <f>O226</f>
        <v>0</v>
      </c>
      <c r="AY226" s="43"/>
    </row>
    <row r="227" spans="1:51" ht="15.75" customHeight="1" x14ac:dyDescent="0.25">
      <c r="A227" s="47"/>
      <c r="B227" s="40"/>
      <c r="C227" s="41"/>
      <c r="D227" s="39"/>
      <c r="E227" s="43"/>
      <c r="F227" s="40"/>
      <c r="G227" s="41"/>
      <c r="H227" s="43"/>
      <c r="I227" s="43"/>
      <c r="J227" s="44">
        <v>0</v>
      </c>
      <c r="K227" s="44">
        <v>0</v>
      </c>
      <c r="L227" s="55">
        <v>0</v>
      </c>
      <c r="M227" s="55">
        <v>0</v>
      </c>
      <c r="N227" s="44">
        <v>0</v>
      </c>
      <c r="O227" s="34">
        <f t="shared" si="24"/>
        <v>0</v>
      </c>
      <c r="P227" s="34">
        <f t="shared" si="24"/>
        <v>0</v>
      </c>
      <c r="Q227" s="43"/>
      <c r="R227" s="43"/>
      <c r="S227" s="43"/>
      <c r="T227" s="43"/>
      <c r="U227" s="48"/>
      <c r="V227" s="41"/>
      <c r="W227" s="41"/>
      <c r="X227" s="50"/>
      <c r="Y227" s="34" t="e">
        <f>P227/AA227</f>
        <v>#DIV/0!</v>
      </c>
      <c r="Z227" s="44" t="e">
        <f t="shared" si="25"/>
        <v>#DIV/0!</v>
      </c>
      <c r="AA227" s="44">
        <f t="shared" si="26"/>
        <v>0</v>
      </c>
      <c r="AB227" s="44">
        <v>0</v>
      </c>
      <c r="AC227" s="44">
        <v>0</v>
      </c>
      <c r="AD227" s="44">
        <v>0</v>
      </c>
      <c r="AE227" s="44"/>
      <c r="AF227" s="44" t="e">
        <f t="shared" si="27"/>
        <v>#DIV/0!</v>
      </c>
      <c r="AG227" s="44"/>
      <c r="AH227" s="44" t="e">
        <f t="shared" si="28"/>
        <v>#DIV/0!</v>
      </c>
      <c r="AI227" s="44" t="e">
        <f t="shared" si="29"/>
        <v>#DIV/0!</v>
      </c>
      <c r="AJ227" s="44" t="e">
        <f t="shared" si="30"/>
        <v>#DIV/0!</v>
      </c>
      <c r="AK227" s="43"/>
      <c r="AL227" s="40"/>
      <c r="AM227" s="40"/>
      <c r="AN227" s="40"/>
      <c r="AO227" s="40"/>
      <c r="AP227" s="40"/>
      <c r="AQ227" s="49"/>
      <c r="AR227" s="41"/>
      <c r="AS227" s="41">
        <v>10</v>
      </c>
      <c r="AT227" s="34">
        <f>(J227*10)/100</f>
        <v>0</v>
      </c>
      <c r="AU227" s="43"/>
      <c r="AV227" s="44">
        <v>0</v>
      </c>
      <c r="AW227" s="46">
        <f t="shared" si="31"/>
        <v>0</v>
      </c>
      <c r="AX227" s="46">
        <f>O227</f>
        <v>0</v>
      </c>
      <c r="AY227" s="43"/>
    </row>
    <row r="228" spans="1:51" ht="15.75" customHeight="1" x14ac:dyDescent="0.25">
      <c r="A228" s="47"/>
      <c r="B228" s="40"/>
      <c r="C228" s="41"/>
      <c r="D228" s="39"/>
      <c r="E228" s="43"/>
      <c r="F228" s="40"/>
      <c r="G228" s="41"/>
      <c r="H228" s="43"/>
      <c r="I228" s="43"/>
      <c r="J228" s="44">
        <v>0</v>
      </c>
      <c r="K228" s="44">
        <v>0</v>
      </c>
      <c r="L228" s="55">
        <v>0</v>
      </c>
      <c r="M228" s="55">
        <v>0</v>
      </c>
      <c r="N228" s="44">
        <v>0</v>
      </c>
      <c r="O228" s="34">
        <f t="shared" si="24"/>
        <v>0</v>
      </c>
      <c r="P228" s="34">
        <f t="shared" si="24"/>
        <v>0</v>
      </c>
      <c r="Q228" s="43"/>
      <c r="R228" s="43"/>
      <c r="S228" s="43"/>
      <c r="T228" s="43"/>
      <c r="U228" s="48"/>
      <c r="V228" s="41"/>
      <c r="W228" s="41"/>
      <c r="X228" s="50"/>
      <c r="Y228" s="34" t="e">
        <f>P228/AA228</f>
        <v>#DIV/0!</v>
      </c>
      <c r="Z228" s="44" t="e">
        <f t="shared" si="25"/>
        <v>#DIV/0!</v>
      </c>
      <c r="AA228" s="44">
        <f t="shared" si="26"/>
        <v>0</v>
      </c>
      <c r="AB228" s="44">
        <v>0</v>
      </c>
      <c r="AC228" s="44">
        <v>0</v>
      </c>
      <c r="AD228" s="44">
        <v>0</v>
      </c>
      <c r="AE228" s="44"/>
      <c r="AF228" s="44" t="e">
        <f t="shared" si="27"/>
        <v>#DIV/0!</v>
      </c>
      <c r="AG228" s="44"/>
      <c r="AH228" s="44" t="e">
        <f t="shared" si="28"/>
        <v>#DIV/0!</v>
      </c>
      <c r="AI228" s="44" t="e">
        <f t="shared" si="29"/>
        <v>#DIV/0!</v>
      </c>
      <c r="AJ228" s="44" t="e">
        <f t="shared" si="30"/>
        <v>#DIV/0!</v>
      </c>
      <c r="AK228" s="43"/>
      <c r="AL228" s="40"/>
      <c r="AM228" s="40"/>
      <c r="AN228" s="40"/>
      <c r="AO228" s="40"/>
      <c r="AP228" s="40"/>
      <c r="AQ228" s="49"/>
      <c r="AR228" s="41"/>
      <c r="AS228" s="41">
        <v>10</v>
      </c>
      <c r="AT228" s="34">
        <f>(J228*10)/100</f>
        <v>0</v>
      </c>
      <c r="AU228" s="43"/>
      <c r="AV228" s="44">
        <v>0</v>
      </c>
      <c r="AW228" s="46">
        <f t="shared" si="31"/>
        <v>0</v>
      </c>
      <c r="AX228" s="46">
        <f>O228</f>
        <v>0</v>
      </c>
      <c r="AY228" s="43"/>
    </row>
    <row r="229" spans="1:51" ht="15.75" customHeight="1" x14ac:dyDescent="0.25">
      <c r="A229" s="47"/>
      <c r="B229" s="40"/>
      <c r="C229" s="41"/>
      <c r="D229" s="39"/>
      <c r="E229" s="43"/>
      <c r="F229" s="40"/>
      <c r="G229" s="41"/>
      <c r="H229" s="43"/>
      <c r="I229" s="43"/>
      <c r="J229" s="44">
        <v>0</v>
      </c>
      <c r="K229" s="44">
        <v>0</v>
      </c>
      <c r="L229" s="55">
        <v>0</v>
      </c>
      <c r="M229" s="55">
        <v>0</v>
      </c>
      <c r="N229" s="44">
        <v>0</v>
      </c>
      <c r="O229" s="34">
        <f t="shared" si="24"/>
        <v>0</v>
      </c>
      <c r="P229" s="34">
        <f t="shared" si="24"/>
        <v>0</v>
      </c>
      <c r="Q229" s="43"/>
      <c r="R229" s="43"/>
      <c r="S229" s="43"/>
      <c r="T229" s="43"/>
      <c r="U229" s="48"/>
      <c r="V229" s="41"/>
      <c r="W229" s="41"/>
      <c r="X229" s="50"/>
      <c r="Y229" s="34" t="e">
        <f>P229/AA229</f>
        <v>#DIV/0!</v>
      </c>
      <c r="Z229" s="44" t="e">
        <f t="shared" si="25"/>
        <v>#DIV/0!</v>
      </c>
      <c r="AA229" s="44">
        <f t="shared" si="26"/>
        <v>0</v>
      </c>
      <c r="AB229" s="44">
        <v>0</v>
      </c>
      <c r="AC229" s="44">
        <v>0</v>
      </c>
      <c r="AD229" s="44">
        <v>0</v>
      </c>
      <c r="AE229" s="44"/>
      <c r="AF229" s="44" t="e">
        <f t="shared" si="27"/>
        <v>#DIV/0!</v>
      </c>
      <c r="AG229" s="44"/>
      <c r="AH229" s="44" t="e">
        <f t="shared" si="28"/>
        <v>#DIV/0!</v>
      </c>
      <c r="AI229" s="44" t="e">
        <f t="shared" si="29"/>
        <v>#DIV/0!</v>
      </c>
      <c r="AJ229" s="44" t="e">
        <f t="shared" si="30"/>
        <v>#DIV/0!</v>
      </c>
      <c r="AK229" s="43"/>
      <c r="AL229" s="40"/>
      <c r="AM229" s="40"/>
      <c r="AN229" s="40"/>
      <c r="AO229" s="40"/>
      <c r="AP229" s="40"/>
      <c r="AQ229" s="49"/>
      <c r="AR229" s="41"/>
      <c r="AS229" s="41">
        <v>10</v>
      </c>
      <c r="AT229" s="34">
        <f>(J229*10)/100</f>
        <v>0</v>
      </c>
      <c r="AU229" s="43"/>
      <c r="AV229" s="44">
        <v>0</v>
      </c>
      <c r="AW229" s="46">
        <f t="shared" si="31"/>
        <v>0</v>
      </c>
      <c r="AX229" s="46">
        <f>O229</f>
        <v>0</v>
      </c>
      <c r="AY229" s="43"/>
    </row>
    <row r="230" spans="1:51" ht="15.75" customHeight="1" x14ac:dyDescent="0.25">
      <c r="A230" s="47"/>
      <c r="B230" s="40"/>
      <c r="C230" s="41"/>
      <c r="D230" s="39"/>
      <c r="E230" s="43"/>
      <c r="F230" s="40"/>
      <c r="G230" s="41"/>
      <c r="H230" s="43"/>
      <c r="I230" s="43"/>
      <c r="J230" s="44">
        <v>0</v>
      </c>
      <c r="K230" s="44">
        <v>0</v>
      </c>
      <c r="L230" s="55">
        <v>0</v>
      </c>
      <c r="M230" s="55">
        <v>0</v>
      </c>
      <c r="N230" s="44">
        <v>0</v>
      </c>
      <c r="O230" s="34">
        <f t="shared" ref="O230:P255" si="32">N230</f>
        <v>0</v>
      </c>
      <c r="P230" s="34">
        <f t="shared" si="32"/>
        <v>0</v>
      </c>
      <c r="Q230" s="43"/>
      <c r="R230" s="43"/>
      <c r="S230" s="43"/>
      <c r="T230" s="43"/>
      <c r="U230" s="48"/>
      <c r="V230" s="41"/>
      <c r="W230" s="41"/>
      <c r="X230" s="50"/>
      <c r="Y230" s="34" t="e">
        <f>P230/AA230</f>
        <v>#DIV/0!</v>
      </c>
      <c r="Z230" s="44" t="e">
        <f t="shared" si="25"/>
        <v>#DIV/0!</v>
      </c>
      <c r="AA230" s="44">
        <f t="shared" si="26"/>
        <v>0</v>
      </c>
      <c r="AB230" s="44">
        <v>0</v>
      </c>
      <c r="AC230" s="44">
        <v>0</v>
      </c>
      <c r="AD230" s="44">
        <v>0</v>
      </c>
      <c r="AE230" s="44"/>
      <c r="AF230" s="44" t="e">
        <f t="shared" si="27"/>
        <v>#DIV/0!</v>
      </c>
      <c r="AG230" s="44"/>
      <c r="AH230" s="44" t="e">
        <f t="shared" si="28"/>
        <v>#DIV/0!</v>
      </c>
      <c r="AI230" s="44" t="e">
        <f t="shared" si="29"/>
        <v>#DIV/0!</v>
      </c>
      <c r="AJ230" s="44" t="e">
        <f t="shared" si="30"/>
        <v>#DIV/0!</v>
      </c>
      <c r="AK230" s="43"/>
      <c r="AL230" s="40"/>
      <c r="AM230" s="40"/>
      <c r="AN230" s="40"/>
      <c r="AO230" s="40"/>
      <c r="AP230" s="40"/>
      <c r="AQ230" s="49"/>
      <c r="AR230" s="41"/>
      <c r="AS230" s="41">
        <v>10</v>
      </c>
      <c r="AT230" s="34">
        <f>(J230*10)/100</f>
        <v>0</v>
      </c>
      <c r="AU230" s="43"/>
      <c r="AV230" s="44">
        <v>0</v>
      </c>
      <c r="AW230" s="46">
        <f t="shared" si="31"/>
        <v>0</v>
      </c>
      <c r="AX230" s="46">
        <f>O230</f>
        <v>0</v>
      </c>
      <c r="AY230" s="43"/>
    </row>
    <row r="231" spans="1:51" ht="15.75" customHeight="1" x14ac:dyDescent="0.25">
      <c r="A231" s="47"/>
      <c r="B231" s="40"/>
      <c r="C231" s="41"/>
      <c r="D231" s="39"/>
      <c r="E231" s="43"/>
      <c r="F231" s="40"/>
      <c r="G231" s="41"/>
      <c r="H231" s="43"/>
      <c r="I231" s="43"/>
      <c r="J231" s="44">
        <v>0</v>
      </c>
      <c r="K231" s="44">
        <v>0</v>
      </c>
      <c r="L231" s="55">
        <v>0</v>
      </c>
      <c r="M231" s="55">
        <v>0</v>
      </c>
      <c r="N231" s="44">
        <v>0</v>
      </c>
      <c r="O231" s="34">
        <f t="shared" si="32"/>
        <v>0</v>
      </c>
      <c r="P231" s="34">
        <f t="shared" si="32"/>
        <v>0</v>
      </c>
      <c r="Q231" s="43"/>
      <c r="R231" s="43"/>
      <c r="S231" s="43"/>
      <c r="T231" s="43"/>
      <c r="U231" s="48"/>
      <c r="V231" s="41"/>
      <c r="W231" s="41"/>
      <c r="X231" s="50"/>
      <c r="Y231" s="34" t="e">
        <f>P231/AA231</f>
        <v>#DIV/0!</v>
      </c>
      <c r="Z231" s="44" t="e">
        <f t="shared" si="25"/>
        <v>#DIV/0!</v>
      </c>
      <c r="AA231" s="44">
        <f t="shared" si="26"/>
        <v>0</v>
      </c>
      <c r="AB231" s="44">
        <v>0</v>
      </c>
      <c r="AC231" s="44">
        <v>0</v>
      </c>
      <c r="AD231" s="44">
        <v>0</v>
      </c>
      <c r="AE231" s="44"/>
      <c r="AF231" s="44" t="e">
        <f t="shared" si="27"/>
        <v>#DIV/0!</v>
      </c>
      <c r="AG231" s="44"/>
      <c r="AH231" s="44" t="e">
        <f t="shared" si="28"/>
        <v>#DIV/0!</v>
      </c>
      <c r="AI231" s="44" t="e">
        <f t="shared" si="29"/>
        <v>#DIV/0!</v>
      </c>
      <c r="AJ231" s="44" t="e">
        <f t="shared" si="30"/>
        <v>#DIV/0!</v>
      </c>
      <c r="AK231" s="43"/>
      <c r="AL231" s="40"/>
      <c r="AM231" s="40"/>
      <c r="AN231" s="40"/>
      <c r="AO231" s="40"/>
      <c r="AP231" s="40"/>
      <c r="AQ231" s="49"/>
      <c r="AR231" s="41"/>
      <c r="AS231" s="41">
        <v>10</v>
      </c>
      <c r="AT231" s="34">
        <f>(J231*10)/100</f>
        <v>0</v>
      </c>
      <c r="AU231" s="43"/>
      <c r="AV231" s="44">
        <v>0</v>
      </c>
      <c r="AW231" s="46">
        <f t="shared" si="31"/>
        <v>0</v>
      </c>
      <c r="AX231" s="46">
        <f>O231</f>
        <v>0</v>
      </c>
      <c r="AY231" s="43"/>
    </row>
    <row r="232" spans="1:51" ht="15.75" customHeight="1" x14ac:dyDescent="0.25">
      <c r="A232" s="47"/>
      <c r="B232" s="40"/>
      <c r="C232" s="41"/>
      <c r="D232" s="39"/>
      <c r="E232" s="43"/>
      <c r="F232" s="40"/>
      <c r="G232" s="41"/>
      <c r="H232" s="43"/>
      <c r="I232" s="43"/>
      <c r="J232" s="44">
        <v>0</v>
      </c>
      <c r="K232" s="44">
        <v>0</v>
      </c>
      <c r="L232" s="55">
        <v>0</v>
      </c>
      <c r="M232" s="55">
        <v>0</v>
      </c>
      <c r="N232" s="44">
        <v>0</v>
      </c>
      <c r="O232" s="34">
        <f t="shared" si="32"/>
        <v>0</v>
      </c>
      <c r="P232" s="34">
        <f t="shared" si="32"/>
        <v>0</v>
      </c>
      <c r="Q232" s="43"/>
      <c r="R232" s="43"/>
      <c r="S232" s="43"/>
      <c r="T232" s="43"/>
      <c r="U232" s="48"/>
      <c r="V232" s="41"/>
      <c r="W232" s="41"/>
      <c r="X232" s="50"/>
      <c r="Y232" s="34" t="e">
        <f>P232/AA232</f>
        <v>#DIV/0!</v>
      </c>
      <c r="Z232" s="44" t="e">
        <f t="shared" si="25"/>
        <v>#DIV/0!</v>
      </c>
      <c r="AA232" s="44">
        <f t="shared" si="26"/>
        <v>0</v>
      </c>
      <c r="AB232" s="44">
        <v>0</v>
      </c>
      <c r="AC232" s="44">
        <v>0</v>
      </c>
      <c r="AD232" s="44">
        <v>0</v>
      </c>
      <c r="AE232" s="44"/>
      <c r="AF232" s="44" t="e">
        <f t="shared" si="27"/>
        <v>#DIV/0!</v>
      </c>
      <c r="AG232" s="44"/>
      <c r="AH232" s="44" t="e">
        <f t="shared" si="28"/>
        <v>#DIV/0!</v>
      </c>
      <c r="AI232" s="44" t="e">
        <f t="shared" si="29"/>
        <v>#DIV/0!</v>
      </c>
      <c r="AJ232" s="44" t="e">
        <f t="shared" si="30"/>
        <v>#DIV/0!</v>
      </c>
      <c r="AK232" s="43"/>
      <c r="AL232" s="40"/>
      <c r="AM232" s="40"/>
      <c r="AN232" s="40"/>
      <c r="AO232" s="40"/>
      <c r="AP232" s="40"/>
      <c r="AQ232" s="49"/>
      <c r="AR232" s="41"/>
      <c r="AS232" s="41">
        <v>10</v>
      </c>
      <c r="AT232" s="34">
        <f>(J232*10)/100</f>
        <v>0</v>
      </c>
      <c r="AU232" s="43"/>
      <c r="AV232" s="44">
        <v>0</v>
      </c>
      <c r="AW232" s="46">
        <f t="shared" si="31"/>
        <v>0</v>
      </c>
      <c r="AX232" s="46">
        <f>O232</f>
        <v>0</v>
      </c>
      <c r="AY232" s="43"/>
    </row>
    <row r="233" spans="1:51" ht="15.75" customHeight="1" x14ac:dyDescent="0.25">
      <c r="A233" s="47"/>
      <c r="B233" s="40"/>
      <c r="C233" s="41"/>
      <c r="D233" s="39"/>
      <c r="E233" s="43"/>
      <c r="F233" s="40"/>
      <c r="G233" s="41"/>
      <c r="H233" s="43"/>
      <c r="I233" s="43"/>
      <c r="J233" s="44">
        <v>0</v>
      </c>
      <c r="K233" s="44">
        <v>0</v>
      </c>
      <c r="L233" s="55">
        <v>0</v>
      </c>
      <c r="M233" s="55">
        <v>0</v>
      </c>
      <c r="N233" s="44">
        <v>0</v>
      </c>
      <c r="O233" s="34">
        <f t="shared" si="32"/>
        <v>0</v>
      </c>
      <c r="P233" s="34">
        <f t="shared" si="32"/>
        <v>0</v>
      </c>
      <c r="Q233" s="43"/>
      <c r="R233" s="43"/>
      <c r="S233" s="43"/>
      <c r="T233" s="43"/>
      <c r="U233" s="48"/>
      <c r="V233" s="41"/>
      <c r="W233" s="41"/>
      <c r="X233" s="50"/>
      <c r="Y233" s="34" t="e">
        <f>P233/AA233</f>
        <v>#DIV/0!</v>
      </c>
      <c r="Z233" s="44" t="e">
        <f t="shared" si="25"/>
        <v>#DIV/0!</v>
      </c>
      <c r="AA233" s="44">
        <f t="shared" si="26"/>
        <v>0</v>
      </c>
      <c r="AB233" s="44">
        <v>0</v>
      </c>
      <c r="AC233" s="44">
        <v>0</v>
      </c>
      <c r="AD233" s="44">
        <v>0</v>
      </c>
      <c r="AE233" s="44"/>
      <c r="AF233" s="44" t="e">
        <f t="shared" si="27"/>
        <v>#DIV/0!</v>
      </c>
      <c r="AG233" s="44"/>
      <c r="AH233" s="44" t="e">
        <f t="shared" si="28"/>
        <v>#DIV/0!</v>
      </c>
      <c r="AI233" s="44" t="e">
        <f t="shared" si="29"/>
        <v>#DIV/0!</v>
      </c>
      <c r="AJ233" s="44" t="e">
        <f t="shared" si="30"/>
        <v>#DIV/0!</v>
      </c>
      <c r="AK233" s="43"/>
      <c r="AL233" s="40"/>
      <c r="AM233" s="40"/>
      <c r="AN233" s="40"/>
      <c r="AO233" s="40"/>
      <c r="AP233" s="40"/>
      <c r="AQ233" s="49"/>
      <c r="AR233" s="41"/>
      <c r="AS233" s="41">
        <v>10</v>
      </c>
      <c r="AT233" s="34">
        <f>(J233*10)/100</f>
        <v>0</v>
      </c>
      <c r="AU233" s="43"/>
      <c r="AV233" s="44">
        <v>0</v>
      </c>
      <c r="AW233" s="46">
        <f t="shared" si="31"/>
        <v>0</v>
      </c>
      <c r="AX233" s="46">
        <f>O233</f>
        <v>0</v>
      </c>
      <c r="AY233" s="43"/>
    </row>
    <row r="234" spans="1:51" ht="15.75" customHeight="1" x14ac:dyDescent="0.25">
      <c r="A234" s="47"/>
      <c r="B234" s="40"/>
      <c r="C234" s="41"/>
      <c r="D234" s="39"/>
      <c r="E234" s="43"/>
      <c r="F234" s="40"/>
      <c r="G234" s="41"/>
      <c r="H234" s="43"/>
      <c r="I234" s="43"/>
      <c r="J234" s="44">
        <v>0</v>
      </c>
      <c r="K234" s="44">
        <v>0</v>
      </c>
      <c r="L234" s="55">
        <v>0</v>
      </c>
      <c r="M234" s="55">
        <v>0</v>
      </c>
      <c r="N234" s="44">
        <v>0</v>
      </c>
      <c r="O234" s="34">
        <f t="shared" si="32"/>
        <v>0</v>
      </c>
      <c r="P234" s="34">
        <f t="shared" si="32"/>
        <v>0</v>
      </c>
      <c r="Q234" s="43"/>
      <c r="R234" s="43"/>
      <c r="S234" s="43"/>
      <c r="T234" s="43"/>
      <c r="U234" s="48"/>
      <c r="V234" s="41"/>
      <c r="W234" s="41"/>
      <c r="X234" s="50"/>
      <c r="Y234" s="34" t="e">
        <f>P234/AA234</f>
        <v>#DIV/0!</v>
      </c>
      <c r="Z234" s="44" t="e">
        <f t="shared" si="25"/>
        <v>#DIV/0!</v>
      </c>
      <c r="AA234" s="44">
        <f t="shared" si="26"/>
        <v>0</v>
      </c>
      <c r="AB234" s="44">
        <v>0</v>
      </c>
      <c r="AC234" s="44">
        <v>0</v>
      </c>
      <c r="AD234" s="44">
        <v>0</v>
      </c>
      <c r="AE234" s="44"/>
      <c r="AF234" s="44" t="e">
        <f t="shared" si="27"/>
        <v>#DIV/0!</v>
      </c>
      <c r="AG234" s="44"/>
      <c r="AH234" s="44" t="e">
        <f t="shared" si="28"/>
        <v>#DIV/0!</v>
      </c>
      <c r="AI234" s="44" t="e">
        <f t="shared" si="29"/>
        <v>#DIV/0!</v>
      </c>
      <c r="AJ234" s="44" t="e">
        <f t="shared" si="30"/>
        <v>#DIV/0!</v>
      </c>
      <c r="AK234" s="43"/>
      <c r="AL234" s="40"/>
      <c r="AM234" s="40"/>
      <c r="AN234" s="40"/>
      <c r="AO234" s="40"/>
      <c r="AP234" s="40"/>
      <c r="AQ234" s="49"/>
      <c r="AR234" s="41"/>
      <c r="AS234" s="41">
        <v>10</v>
      </c>
      <c r="AT234" s="34">
        <f>(J234*10)/100</f>
        <v>0</v>
      </c>
      <c r="AU234" s="43"/>
      <c r="AV234" s="44">
        <v>0</v>
      </c>
      <c r="AW234" s="46">
        <f t="shared" si="31"/>
        <v>0</v>
      </c>
      <c r="AX234" s="46">
        <f>O234</f>
        <v>0</v>
      </c>
      <c r="AY234" s="43"/>
    </row>
    <row r="235" spans="1:51" ht="15.75" customHeight="1" x14ac:dyDescent="0.25">
      <c r="A235" s="47"/>
      <c r="B235" s="40"/>
      <c r="C235" s="41"/>
      <c r="D235" s="39"/>
      <c r="E235" s="43"/>
      <c r="F235" s="40"/>
      <c r="G235" s="41"/>
      <c r="H235" s="43"/>
      <c r="I235" s="43"/>
      <c r="J235" s="44">
        <v>0</v>
      </c>
      <c r="K235" s="44">
        <v>0</v>
      </c>
      <c r="L235" s="55">
        <v>0</v>
      </c>
      <c r="M235" s="55">
        <v>0</v>
      </c>
      <c r="N235" s="44">
        <v>0</v>
      </c>
      <c r="O235" s="34">
        <f t="shared" si="32"/>
        <v>0</v>
      </c>
      <c r="P235" s="34">
        <f t="shared" si="32"/>
        <v>0</v>
      </c>
      <c r="Q235" s="43"/>
      <c r="R235" s="43"/>
      <c r="S235" s="43"/>
      <c r="T235" s="43"/>
      <c r="U235" s="48"/>
      <c r="V235" s="41"/>
      <c r="W235" s="41"/>
      <c r="X235" s="50"/>
      <c r="Y235" s="34" t="e">
        <f>P235/AA235</f>
        <v>#DIV/0!</v>
      </c>
      <c r="Z235" s="44" t="e">
        <f t="shared" si="25"/>
        <v>#DIV/0!</v>
      </c>
      <c r="AA235" s="44">
        <f t="shared" si="26"/>
        <v>0</v>
      </c>
      <c r="AB235" s="44">
        <v>0</v>
      </c>
      <c r="AC235" s="44">
        <v>0</v>
      </c>
      <c r="AD235" s="44">
        <v>0</v>
      </c>
      <c r="AE235" s="44"/>
      <c r="AF235" s="44" t="e">
        <f t="shared" si="27"/>
        <v>#DIV/0!</v>
      </c>
      <c r="AG235" s="44"/>
      <c r="AH235" s="44" t="e">
        <f t="shared" si="28"/>
        <v>#DIV/0!</v>
      </c>
      <c r="AI235" s="44" t="e">
        <f t="shared" si="29"/>
        <v>#DIV/0!</v>
      </c>
      <c r="AJ235" s="44" t="e">
        <f t="shared" si="30"/>
        <v>#DIV/0!</v>
      </c>
      <c r="AK235" s="43"/>
      <c r="AL235" s="40"/>
      <c r="AM235" s="40"/>
      <c r="AN235" s="40"/>
      <c r="AO235" s="40"/>
      <c r="AP235" s="40"/>
      <c r="AQ235" s="49"/>
      <c r="AR235" s="41"/>
      <c r="AS235" s="41">
        <v>10</v>
      </c>
      <c r="AT235" s="34">
        <f>(J235*10)/100</f>
        <v>0</v>
      </c>
      <c r="AU235" s="43"/>
      <c r="AV235" s="44">
        <v>0</v>
      </c>
      <c r="AW235" s="46">
        <f t="shared" si="31"/>
        <v>0</v>
      </c>
      <c r="AX235" s="46">
        <f>O235</f>
        <v>0</v>
      </c>
      <c r="AY235" s="43"/>
    </row>
    <row r="236" spans="1:51" ht="15.75" customHeight="1" x14ac:dyDescent="0.25">
      <c r="A236" s="47"/>
      <c r="B236" s="40"/>
      <c r="C236" s="41"/>
      <c r="D236" s="39"/>
      <c r="E236" s="43"/>
      <c r="F236" s="40"/>
      <c r="G236" s="41"/>
      <c r="H236" s="43"/>
      <c r="I236" s="43"/>
      <c r="J236" s="44">
        <v>0</v>
      </c>
      <c r="K236" s="44">
        <v>0</v>
      </c>
      <c r="L236" s="55">
        <v>0</v>
      </c>
      <c r="M236" s="55">
        <v>0</v>
      </c>
      <c r="N236" s="44">
        <v>0</v>
      </c>
      <c r="O236" s="34">
        <f t="shared" si="32"/>
        <v>0</v>
      </c>
      <c r="P236" s="34">
        <f t="shared" si="32"/>
        <v>0</v>
      </c>
      <c r="Q236" s="43"/>
      <c r="R236" s="43"/>
      <c r="S236" s="43"/>
      <c r="T236" s="43"/>
      <c r="U236" s="48"/>
      <c r="V236" s="41"/>
      <c r="W236" s="41"/>
      <c r="X236" s="50"/>
      <c r="Y236" s="34" t="e">
        <f>P236/AA236</f>
        <v>#DIV/0!</v>
      </c>
      <c r="Z236" s="44" t="e">
        <f t="shared" si="25"/>
        <v>#DIV/0!</v>
      </c>
      <c r="AA236" s="44">
        <f t="shared" si="26"/>
        <v>0</v>
      </c>
      <c r="AB236" s="44">
        <v>0</v>
      </c>
      <c r="AC236" s="44">
        <v>0</v>
      </c>
      <c r="AD236" s="44">
        <v>0</v>
      </c>
      <c r="AE236" s="44"/>
      <c r="AF236" s="44" t="e">
        <f t="shared" si="27"/>
        <v>#DIV/0!</v>
      </c>
      <c r="AG236" s="44"/>
      <c r="AH236" s="44" t="e">
        <f t="shared" si="28"/>
        <v>#DIV/0!</v>
      </c>
      <c r="AI236" s="44" t="e">
        <f t="shared" si="29"/>
        <v>#DIV/0!</v>
      </c>
      <c r="AJ236" s="44" t="e">
        <f t="shared" si="30"/>
        <v>#DIV/0!</v>
      </c>
      <c r="AK236" s="43"/>
      <c r="AL236" s="40"/>
      <c r="AM236" s="40"/>
      <c r="AN236" s="40"/>
      <c r="AO236" s="40"/>
      <c r="AP236" s="40"/>
      <c r="AQ236" s="49"/>
      <c r="AR236" s="41"/>
      <c r="AS236" s="41">
        <v>10</v>
      </c>
      <c r="AT236" s="34">
        <f>(J236*10)/100</f>
        <v>0</v>
      </c>
      <c r="AU236" s="43"/>
      <c r="AV236" s="44">
        <v>0</v>
      </c>
      <c r="AW236" s="46">
        <f t="shared" si="31"/>
        <v>0</v>
      </c>
      <c r="AX236" s="46">
        <f>O236</f>
        <v>0</v>
      </c>
      <c r="AY236" s="43"/>
    </row>
    <row r="237" spans="1:51" ht="15.75" customHeight="1" x14ac:dyDescent="0.25">
      <c r="A237" s="47"/>
      <c r="B237" s="40"/>
      <c r="C237" s="41"/>
      <c r="D237" s="39"/>
      <c r="E237" s="43"/>
      <c r="F237" s="40"/>
      <c r="G237" s="41"/>
      <c r="H237" s="43"/>
      <c r="I237" s="43"/>
      <c r="J237" s="44">
        <v>0</v>
      </c>
      <c r="K237" s="44">
        <v>0</v>
      </c>
      <c r="L237" s="55">
        <v>0</v>
      </c>
      <c r="M237" s="55">
        <v>0</v>
      </c>
      <c r="N237" s="44">
        <v>0</v>
      </c>
      <c r="O237" s="34">
        <f t="shared" si="32"/>
        <v>0</v>
      </c>
      <c r="P237" s="34">
        <f t="shared" si="32"/>
        <v>0</v>
      </c>
      <c r="Q237" s="43"/>
      <c r="R237" s="43"/>
      <c r="S237" s="43"/>
      <c r="T237" s="43"/>
      <c r="U237" s="48"/>
      <c r="V237" s="41"/>
      <c r="W237" s="41"/>
      <c r="X237" s="50"/>
      <c r="Y237" s="34" t="e">
        <f>P237/AA237</f>
        <v>#DIV/0!</v>
      </c>
      <c r="Z237" s="44" t="e">
        <f t="shared" si="25"/>
        <v>#DIV/0!</v>
      </c>
      <c r="AA237" s="44">
        <f t="shared" si="26"/>
        <v>0</v>
      </c>
      <c r="AB237" s="44">
        <v>0</v>
      </c>
      <c r="AC237" s="44">
        <v>0</v>
      </c>
      <c r="AD237" s="44">
        <v>0</v>
      </c>
      <c r="AE237" s="44"/>
      <c r="AF237" s="44" t="e">
        <f t="shared" si="27"/>
        <v>#DIV/0!</v>
      </c>
      <c r="AG237" s="44"/>
      <c r="AH237" s="44" t="e">
        <f t="shared" si="28"/>
        <v>#DIV/0!</v>
      </c>
      <c r="AI237" s="44" t="e">
        <f t="shared" si="29"/>
        <v>#DIV/0!</v>
      </c>
      <c r="AJ237" s="44" t="e">
        <f t="shared" si="30"/>
        <v>#DIV/0!</v>
      </c>
      <c r="AK237" s="43"/>
      <c r="AL237" s="40"/>
      <c r="AM237" s="40"/>
      <c r="AN237" s="40"/>
      <c r="AO237" s="40"/>
      <c r="AP237" s="40"/>
      <c r="AQ237" s="49"/>
      <c r="AR237" s="41"/>
      <c r="AS237" s="41">
        <v>10</v>
      </c>
      <c r="AT237" s="34">
        <f>(J237*10)/100</f>
        <v>0</v>
      </c>
      <c r="AU237" s="43"/>
      <c r="AV237" s="44">
        <v>0</v>
      </c>
      <c r="AW237" s="46">
        <f t="shared" si="31"/>
        <v>0</v>
      </c>
      <c r="AX237" s="46">
        <f>O237</f>
        <v>0</v>
      </c>
      <c r="AY237" s="43"/>
    </row>
    <row r="238" spans="1:51" ht="15.75" customHeight="1" x14ac:dyDescent="0.25">
      <c r="A238" s="47"/>
      <c r="B238" s="40"/>
      <c r="C238" s="41"/>
      <c r="D238" s="39"/>
      <c r="E238" s="43"/>
      <c r="F238" s="40"/>
      <c r="G238" s="41"/>
      <c r="H238" s="43"/>
      <c r="I238" s="43"/>
      <c r="J238" s="44">
        <v>0</v>
      </c>
      <c r="K238" s="44">
        <v>0</v>
      </c>
      <c r="L238" s="55">
        <v>0</v>
      </c>
      <c r="M238" s="55">
        <v>0</v>
      </c>
      <c r="N238" s="44">
        <v>0</v>
      </c>
      <c r="O238" s="34">
        <f t="shared" si="32"/>
        <v>0</v>
      </c>
      <c r="P238" s="34">
        <f t="shared" si="32"/>
        <v>0</v>
      </c>
      <c r="Q238" s="43"/>
      <c r="R238" s="43"/>
      <c r="S238" s="43"/>
      <c r="T238" s="43"/>
      <c r="U238" s="48"/>
      <c r="V238" s="41"/>
      <c r="W238" s="41"/>
      <c r="X238" s="50"/>
      <c r="Y238" s="34" t="e">
        <f>P238/AA238</f>
        <v>#DIV/0!</v>
      </c>
      <c r="Z238" s="44" t="e">
        <f t="shared" si="25"/>
        <v>#DIV/0!</v>
      </c>
      <c r="AA238" s="44">
        <f t="shared" si="26"/>
        <v>0</v>
      </c>
      <c r="AB238" s="44">
        <v>0</v>
      </c>
      <c r="AC238" s="44">
        <v>0</v>
      </c>
      <c r="AD238" s="44">
        <v>0</v>
      </c>
      <c r="AE238" s="44"/>
      <c r="AF238" s="44" t="e">
        <f t="shared" si="27"/>
        <v>#DIV/0!</v>
      </c>
      <c r="AG238" s="44"/>
      <c r="AH238" s="44" t="e">
        <f t="shared" si="28"/>
        <v>#DIV/0!</v>
      </c>
      <c r="AI238" s="44" t="e">
        <f t="shared" si="29"/>
        <v>#DIV/0!</v>
      </c>
      <c r="AJ238" s="44" t="e">
        <f t="shared" si="30"/>
        <v>#DIV/0!</v>
      </c>
      <c r="AK238" s="43"/>
      <c r="AL238" s="40"/>
      <c r="AM238" s="40"/>
      <c r="AN238" s="40"/>
      <c r="AO238" s="40"/>
      <c r="AP238" s="40"/>
      <c r="AQ238" s="49"/>
      <c r="AR238" s="41"/>
      <c r="AS238" s="41">
        <v>10</v>
      </c>
      <c r="AT238" s="34">
        <f>(J238*10)/100</f>
        <v>0</v>
      </c>
      <c r="AU238" s="43"/>
      <c r="AV238" s="44">
        <v>0</v>
      </c>
      <c r="AW238" s="46">
        <f t="shared" si="31"/>
        <v>0</v>
      </c>
      <c r="AX238" s="46">
        <f>O238</f>
        <v>0</v>
      </c>
      <c r="AY238" s="43"/>
    </row>
    <row r="239" spans="1:51" ht="15.75" customHeight="1" x14ac:dyDescent="0.25">
      <c r="A239" s="47"/>
      <c r="B239" s="40"/>
      <c r="C239" s="41"/>
      <c r="D239" s="39"/>
      <c r="E239" s="43"/>
      <c r="F239" s="40"/>
      <c r="G239" s="41"/>
      <c r="H239" s="43"/>
      <c r="I239" s="43"/>
      <c r="J239" s="44">
        <v>0</v>
      </c>
      <c r="K239" s="44">
        <v>0</v>
      </c>
      <c r="L239" s="55">
        <v>0</v>
      </c>
      <c r="M239" s="55">
        <v>0</v>
      </c>
      <c r="N239" s="44">
        <v>0</v>
      </c>
      <c r="O239" s="34">
        <f t="shared" si="32"/>
        <v>0</v>
      </c>
      <c r="P239" s="34">
        <f t="shared" si="32"/>
        <v>0</v>
      </c>
      <c r="Q239" s="43"/>
      <c r="R239" s="43"/>
      <c r="S239" s="43"/>
      <c r="T239" s="43"/>
      <c r="U239" s="48"/>
      <c r="V239" s="41"/>
      <c r="W239" s="41"/>
      <c r="X239" s="50"/>
      <c r="Y239" s="34" t="e">
        <f>P239/AA239</f>
        <v>#DIV/0!</v>
      </c>
      <c r="Z239" s="44" t="e">
        <f t="shared" si="25"/>
        <v>#DIV/0!</v>
      </c>
      <c r="AA239" s="44">
        <f t="shared" si="26"/>
        <v>0</v>
      </c>
      <c r="AB239" s="44">
        <v>0</v>
      </c>
      <c r="AC239" s="44">
        <v>0</v>
      </c>
      <c r="AD239" s="44">
        <v>0</v>
      </c>
      <c r="AE239" s="44"/>
      <c r="AF239" s="44" t="e">
        <f t="shared" si="27"/>
        <v>#DIV/0!</v>
      </c>
      <c r="AG239" s="44"/>
      <c r="AH239" s="44" t="e">
        <f t="shared" si="28"/>
        <v>#DIV/0!</v>
      </c>
      <c r="AI239" s="44" t="e">
        <f t="shared" si="29"/>
        <v>#DIV/0!</v>
      </c>
      <c r="AJ239" s="44" t="e">
        <f t="shared" si="30"/>
        <v>#DIV/0!</v>
      </c>
      <c r="AK239" s="43"/>
      <c r="AL239" s="40"/>
      <c r="AM239" s="40"/>
      <c r="AN239" s="40"/>
      <c r="AO239" s="40"/>
      <c r="AP239" s="40"/>
      <c r="AQ239" s="49"/>
      <c r="AR239" s="41"/>
      <c r="AS239" s="41">
        <v>10</v>
      </c>
      <c r="AT239" s="34">
        <f>(J239*10)/100</f>
        <v>0</v>
      </c>
      <c r="AU239" s="43"/>
      <c r="AV239" s="44">
        <v>0</v>
      </c>
      <c r="AW239" s="46">
        <f t="shared" si="31"/>
        <v>0</v>
      </c>
      <c r="AX239" s="46">
        <f>O239</f>
        <v>0</v>
      </c>
      <c r="AY239" s="43"/>
    </row>
    <row r="240" spans="1:51" ht="15.75" customHeight="1" x14ac:dyDescent="0.25">
      <c r="A240" s="47"/>
      <c r="B240" s="40"/>
      <c r="C240" s="41"/>
      <c r="D240" s="39"/>
      <c r="E240" s="43"/>
      <c r="F240" s="40"/>
      <c r="G240" s="41"/>
      <c r="H240" s="43"/>
      <c r="I240" s="43"/>
      <c r="J240" s="44">
        <v>0</v>
      </c>
      <c r="K240" s="44">
        <v>0</v>
      </c>
      <c r="L240" s="55">
        <v>0</v>
      </c>
      <c r="M240" s="55">
        <v>0</v>
      </c>
      <c r="N240" s="44">
        <v>0</v>
      </c>
      <c r="O240" s="34">
        <f t="shared" si="32"/>
        <v>0</v>
      </c>
      <c r="P240" s="34">
        <f t="shared" si="32"/>
        <v>0</v>
      </c>
      <c r="Q240" s="43"/>
      <c r="R240" s="43"/>
      <c r="S240" s="43"/>
      <c r="T240" s="43"/>
      <c r="U240" s="48"/>
      <c r="V240" s="41"/>
      <c r="W240" s="41"/>
      <c r="X240" s="50"/>
      <c r="Y240" s="34" t="e">
        <f>P240/AA240</f>
        <v>#DIV/0!</v>
      </c>
      <c r="Z240" s="44" t="e">
        <f t="shared" si="25"/>
        <v>#DIV/0!</v>
      </c>
      <c r="AA240" s="44">
        <f t="shared" si="26"/>
        <v>0</v>
      </c>
      <c r="AB240" s="44">
        <v>0</v>
      </c>
      <c r="AC240" s="44">
        <v>0</v>
      </c>
      <c r="AD240" s="44">
        <v>0</v>
      </c>
      <c r="AE240" s="44"/>
      <c r="AF240" s="44" t="e">
        <f t="shared" si="27"/>
        <v>#DIV/0!</v>
      </c>
      <c r="AG240" s="44"/>
      <c r="AH240" s="44" t="e">
        <f t="shared" si="28"/>
        <v>#DIV/0!</v>
      </c>
      <c r="AI240" s="44" t="e">
        <f t="shared" si="29"/>
        <v>#DIV/0!</v>
      </c>
      <c r="AJ240" s="44" t="e">
        <f t="shared" si="30"/>
        <v>#DIV/0!</v>
      </c>
      <c r="AK240" s="43"/>
      <c r="AL240" s="40"/>
      <c r="AM240" s="40"/>
      <c r="AN240" s="40"/>
      <c r="AO240" s="40"/>
      <c r="AP240" s="40"/>
      <c r="AQ240" s="49"/>
      <c r="AR240" s="41"/>
      <c r="AS240" s="41">
        <v>10</v>
      </c>
      <c r="AT240" s="34">
        <f>(J240*10)/100</f>
        <v>0</v>
      </c>
      <c r="AU240" s="43"/>
      <c r="AV240" s="44">
        <v>0</v>
      </c>
      <c r="AW240" s="46">
        <f t="shared" si="31"/>
        <v>0</v>
      </c>
      <c r="AX240" s="46">
        <f>O240</f>
        <v>0</v>
      </c>
      <c r="AY240" s="43"/>
    </row>
    <row r="241" spans="1:51" ht="15.75" customHeight="1" x14ac:dyDescent="0.25">
      <c r="A241" s="47"/>
      <c r="B241" s="40"/>
      <c r="C241" s="41"/>
      <c r="D241" s="39"/>
      <c r="E241" s="43"/>
      <c r="F241" s="40"/>
      <c r="G241" s="41"/>
      <c r="H241" s="43"/>
      <c r="I241" s="43"/>
      <c r="J241" s="44">
        <v>0</v>
      </c>
      <c r="K241" s="44">
        <v>0</v>
      </c>
      <c r="L241" s="55">
        <v>0</v>
      </c>
      <c r="M241" s="55">
        <v>0</v>
      </c>
      <c r="N241" s="44">
        <v>0</v>
      </c>
      <c r="O241" s="34">
        <f t="shared" si="32"/>
        <v>0</v>
      </c>
      <c r="P241" s="34">
        <f t="shared" si="32"/>
        <v>0</v>
      </c>
      <c r="Q241" s="43"/>
      <c r="R241" s="43"/>
      <c r="S241" s="43"/>
      <c r="T241" s="43"/>
      <c r="U241" s="48"/>
      <c r="V241" s="41"/>
      <c r="W241" s="41"/>
      <c r="X241" s="50"/>
      <c r="Y241" s="34" t="e">
        <f>P241/AA241</f>
        <v>#DIV/0!</v>
      </c>
      <c r="Z241" s="44" t="e">
        <f t="shared" si="25"/>
        <v>#DIV/0!</v>
      </c>
      <c r="AA241" s="44">
        <f t="shared" si="26"/>
        <v>0</v>
      </c>
      <c r="AB241" s="44">
        <v>0</v>
      </c>
      <c r="AC241" s="44">
        <v>0</v>
      </c>
      <c r="AD241" s="44">
        <v>0</v>
      </c>
      <c r="AE241" s="44"/>
      <c r="AF241" s="44" t="e">
        <f t="shared" si="27"/>
        <v>#DIV/0!</v>
      </c>
      <c r="AG241" s="44"/>
      <c r="AH241" s="44" t="e">
        <f t="shared" si="28"/>
        <v>#DIV/0!</v>
      </c>
      <c r="AI241" s="44" t="e">
        <f t="shared" si="29"/>
        <v>#DIV/0!</v>
      </c>
      <c r="AJ241" s="44" t="e">
        <f t="shared" si="30"/>
        <v>#DIV/0!</v>
      </c>
      <c r="AK241" s="43"/>
      <c r="AL241" s="40"/>
      <c r="AM241" s="40"/>
      <c r="AN241" s="40"/>
      <c r="AO241" s="40"/>
      <c r="AP241" s="40"/>
      <c r="AQ241" s="49"/>
      <c r="AR241" s="41"/>
      <c r="AS241" s="41">
        <v>10</v>
      </c>
      <c r="AT241" s="34">
        <f>(J241*10)/100</f>
        <v>0</v>
      </c>
      <c r="AU241" s="43"/>
      <c r="AV241" s="44">
        <v>0</v>
      </c>
      <c r="AW241" s="46">
        <f t="shared" si="31"/>
        <v>0</v>
      </c>
      <c r="AX241" s="46">
        <f>O241</f>
        <v>0</v>
      </c>
      <c r="AY241" s="43"/>
    </row>
    <row r="242" spans="1:51" ht="15.75" customHeight="1" x14ac:dyDescent="0.25">
      <c r="A242" s="47"/>
      <c r="B242" s="40"/>
      <c r="C242" s="41"/>
      <c r="D242" s="39"/>
      <c r="E242" s="43"/>
      <c r="F242" s="40"/>
      <c r="G242" s="41"/>
      <c r="H242" s="43"/>
      <c r="I242" s="43"/>
      <c r="J242" s="44">
        <v>0</v>
      </c>
      <c r="K242" s="44">
        <v>0</v>
      </c>
      <c r="L242" s="55">
        <v>0</v>
      </c>
      <c r="M242" s="55">
        <v>0</v>
      </c>
      <c r="N242" s="44">
        <v>0</v>
      </c>
      <c r="O242" s="34">
        <f t="shared" si="32"/>
        <v>0</v>
      </c>
      <c r="P242" s="34">
        <f t="shared" si="32"/>
        <v>0</v>
      </c>
      <c r="Q242" s="43"/>
      <c r="R242" s="43"/>
      <c r="S242" s="43"/>
      <c r="T242" s="43"/>
      <c r="U242" s="48"/>
      <c r="V242" s="41"/>
      <c r="W242" s="41"/>
      <c r="X242" s="50"/>
      <c r="Y242" s="34" t="e">
        <f>P242/AA242</f>
        <v>#DIV/0!</v>
      </c>
      <c r="Z242" s="44" t="e">
        <f t="shared" si="25"/>
        <v>#DIV/0!</v>
      </c>
      <c r="AA242" s="44">
        <f t="shared" si="26"/>
        <v>0</v>
      </c>
      <c r="AB242" s="44">
        <v>0</v>
      </c>
      <c r="AC242" s="44">
        <v>0</v>
      </c>
      <c r="AD242" s="44">
        <v>0</v>
      </c>
      <c r="AE242" s="44"/>
      <c r="AF242" s="44" t="e">
        <f t="shared" si="27"/>
        <v>#DIV/0!</v>
      </c>
      <c r="AG242" s="44"/>
      <c r="AH242" s="44" t="e">
        <f t="shared" si="28"/>
        <v>#DIV/0!</v>
      </c>
      <c r="AI242" s="44" t="e">
        <f t="shared" si="29"/>
        <v>#DIV/0!</v>
      </c>
      <c r="AJ242" s="44" t="e">
        <f t="shared" si="30"/>
        <v>#DIV/0!</v>
      </c>
      <c r="AK242" s="43"/>
      <c r="AL242" s="40"/>
      <c r="AM242" s="40"/>
      <c r="AN242" s="40"/>
      <c r="AO242" s="40"/>
      <c r="AP242" s="40"/>
      <c r="AQ242" s="49"/>
      <c r="AR242" s="41"/>
      <c r="AS242" s="41">
        <v>10</v>
      </c>
      <c r="AT242" s="34">
        <f>(J242*10)/100</f>
        <v>0</v>
      </c>
      <c r="AU242" s="43"/>
      <c r="AV242" s="44">
        <v>0</v>
      </c>
      <c r="AW242" s="46">
        <f t="shared" si="31"/>
        <v>0</v>
      </c>
      <c r="AX242" s="46">
        <f>O242</f>
        <v>0</v>
      </c>
      <c r="AY242" s="43"/>
    </row>
    <row r="243" spans="1:51" ht="15.75" customHeight="1" x14ac:dyDescent="0.25">
      <c r="A243" s="47"/>
      <c r="B243" s="40"/>
      <c r="C243" s="41"/>
      <c r="D243" s="39"/>
      <c r="E243" s="43"/>
      <c r="F243" s="40"/>
      <c r="G243" s="41"/>
      <c r="H243" s="43"/>
      <c r="I243" s="43"/>
      <c r="J243" s="44">
        <v>0</v>
      </c>
      <c r="K243" s="44">
        <v>0</v>
      </c>
      <c r="L243" s="55">
        <v>0</v>
      </c>
      <c r="M243" s="55">
        <v>0</v>
      </c>
      <c r="N243" s="44">
        <v>0</v>
      </c>
      <c r="O243" s="34">
        <f t="shared" si="32"/>
        <v>0</v>
      </c>
      <c r="P243" s="34">
        <f t="shared" si="32"/>
        <v>0</v>
      </c>
      <c r="Q243" s="43"/>
      <c r="R243" s="43"/>
      <c r="S243" s="43"/>
      <c r="T243" s="43"/>
      <c r="U243" s="48"/>
      <c r="V243" s="41"/>
      <c r="W243" s="41"/>
      <c r="X243" s="50"/>
      <c r="Y243" s="34" t="e">
        <f>P243/AA243</f>
        <v>#DIV/0!</v>
      </c>
      <c r="Z243" s="44" t="e">
        <f t="shared" si="25"/>
        <v>#DIV/0!</v>
      </c>
      <c r="AA243" s="44">
        <f t="shared" si="26"/>
        <v>0</v>
      </c>
      <c r="AB243" s="44">
        <v>0</v>
      </c>
      <c r="AC243" s="44">
        <v>0</v>
      </c>
      <c r="AD243" s="44">
        <v>0</v>
      </c>
      <c r="AE243" s="44"/>
      <c r="AF243" s="44" t="e">
        <f t="shared" si="27"/>
        <v>#DIV/0!</v>
      </c>
      <c r="AG243" s="44"/>
      <c r="AH243" s="44" t="e">
        <f t="shared" si="28"/>
        <v>#DIV/0!</v>
      </c>
      <c r="AI243" s="44" t="e">
        <f t="shared" si="29"/>
        <v>#DIV/0!</v>
      </c>
      <c r="AJ243" s="44" t="e">
        <f t="shared" si="30"/>
        <v>#DIV/0!</v>
      </c>
      <c r="AK243" s="43"/>
      <c r="AL243" s="40"/>
      <c r="AM243" s="40"/>
      <c r="AN243" s="40"/>
      <c r="AO243" s="40"/>
      <c r="AP243" s="40"/>
      <c r="AQ243" s="49"/>
      <c r="AR243" s="41"/>
      <c r="AS243" s="41">
        <v>10</v>
      </c>
      <c r="AT243" s="34">
        <f>(J243*10)/100</f>
        <v>0</v>
      </c>
      <c r="AU243" s="43"/>
      <c r="AV243" s="44">
        <v>0</v>
      </c>
      <c r="AW243" s="46">
        <f t="shared" si="31"/>
        <v>0</v>
      </c>
      <c r="AX243" s="46">
        <f>O243</f>
        <v>0</v>
      </c>
      <c r="AY243" s="43"/>
    </row>
    <row r="244" spans="1:51" ht="15.75" customHeight="1" x14ac:dyDescent="0.25">
      <c r="A244" s="47"/>
      <c r="B244" s="40"/>
      <c r="C244" s="41"/>
      <c r="D244" s="39"/>
      <c r="E244" s="43"/>
      <c r="F244" s="40"/>
      <c r="G244" s="41"/>
      <c r="H244" s="43"/>
      <c r="I244" s="43"/>
      <c r="J244" s="44">
        <v>0</v>
      </c>
      <c r="K244" s="44">
        <v>0</v>
      </c>
      <c r="L244" s="55">
        <v>0</v>
      </c>
      <c r="M244" s="55">
        <v>0</v>
      </c>
      <c r="N244" s="44">
        <v>0</v>
      </c>
      <c r="O244" s="34">
        <f t="shared" si="32"/>
        <v>0</v>
      </c>
      <c r="P244" s="34">
        <f t="shared" si="32"/>
        <v>0</v>
      </c>
      <c r="Q244" s="43"/>
      <c r="R244" s="43"/>
      <c r="S244" s="43"/>
      <c r="T244" s="43"/>
      <c r="U244" s="48"/>
      <c r="V244" s="41"/>
      <c r="W244" s="41"/>
      <c r="X244" s="50"/>
      <c r="Y244" s="34" t="e">
        <f>P244/AA244</f>
        <v>#DIV/0!</v>
      </c>
      <c r="Z244" s="44" t="e">
        <f t="shared" si="25"/>
        <v>#DIV/0!</v>
      </c>
      <c r="AA244" s="44">
        <f t="shared" si="26"/>
        <v>0</v>
      </c>
      <c r="AB244" s="44">
        <v>0</v>
      </c>
      <c r="AC244" s="44">
        <v>0</v>
      </c>
      <c r="AD244" s="44">
        <v>0</v>
      </c>
      <c r="AE244" s="44"/>
      <c r="AF244" s="44" t="e">
        <f t="shared" si="27"/>
        <v>#DIV/0!</v>
      </c>
      <c r="AG244" s="44"/>
      <c r="AH244" s="44" t="e">
        <f t="shared" si="28"/>
        <v>#DIV/0!</v>
      </c>
      <c r="AI244" s="44" t="e">
        <f t="shared" si="29"/>
        <v>#DIV/0!</v>
      </c>
      <c r="AJ244" s="44" t="e">
        <f t="shared" si="30"/>
        <v>#DIV/0!</v>
      </c>
      <c r="AK244" s="43"/>
      <c r="AL244" s="40"/>
      <c r="AM244" s="40"/>
      <c r="AN244" s="40"/>
      <c r="AO244" s="40"/>
      <c r="AP244" s="40"/>
      <c r="AQ244" s="49"/>
      <c r="AR244" s="41"/>
      <c r="AS244" s="41">
        <v>10</v>
      </c>
      <c r="AT244" s="34">
        <f>(J244*10)/100</f>
        <v>0</v>
      </c>
      <c r="AU244" s="43"/>
      <c r="AV244" s="44">
        <v>0</v>
      </c>
      <c r="AW244" s="46">
        <f t="shared" si="31"/>
        <v>0</v>
      </c>
      <c r="AX244" s="46">
        <f>O244</f>
        <v>0</v>
      </c>
      <c r="AY244" s="43"/>
    </row>
    <row r="245" spans="1:51" ht="15.75" customHeight="1" x14ac:dyDescent="0.25">
      <c r="A245" s="47"/>
      <c r="B245" s="40"/>
      <c r="C245" s="41"/>
      <c r="D245" s="39"/>
      <c r="E245" s="43"/>
      <c r="F245" s="40"/>
      <c r="G245" s="41"/>
      <c r="H245" s="43"/>
      <c r="I245" s="43"/>
      <c r="J245" s="44">
        <v>0</v>
      </c>
      <c r="K245" s="44">
        <v>0</v>
      </c>
      <c r="L245" s="55">
        <v>0</v>
      </c>
      <c r="M245" s="55">
        <v>0</v>
      </c>
      <c r="N245" s="44">
        <v>0</v>
      </c>
      <c r="O245" s="34">
        <f t="shared" si="32"/>
        <v>0</v>
      </c>
      <c r="P245" s="34">
        <f t="shared" si="32"/>
        <v>0</v>
      </c>
      <c r="Q245" s="43"/>
      <c r="R245" s="43"/>
      <c r="S245" s="43"/>
      <c r="T245" s="43"/>
      <c r="U245" s="48"/>
      <c r="V245" s="41"/>
      <c r="W245" s="41"/>
      <c r="X245" s="50"/>
      <c r="Y245" s="34" t="e">
        <f>P245/AA245</f>
        <v>#DIV/0!</v>
      </c>
      <c r="Z245" s="44" t="e">
        <f t="shared" si="25"/>
        <v>#DIV/0!</v>
      </c>
      <c r="AA245" s="44">
        <f t="shared" si="26"/>
        <v>0</v>
      </c>
      <c r="AB245" s="44">
        <v>0</v>
      </c>
      <c r="AC245" s="44">
        <v>0</v>
      </c>
      <c r="AD245" s="44">
        <v>0</v>
      </c>
      <c r="AE245" s="44"/>
      <c r="AF245" s="44" t="e">
        <f t="shared" si="27"/>
        <v>#DIV/0!</v>
      </c>
      <c r="AG245" s="44"/>
      <c r="AH245" s="44" t="e">
        <f t="shared" si="28"/>
        <v>#DIV/0!</v>
      </c>
      <c r="AI245" s="44" t="e">
        <f t="shared" si="29"/>
        <v>#DIV/0!</v>
      </c>
      <c r="AJ245" s="44" t="e">
        <f t="shared" si="30"/>
        <v>#DIV/0!</v>
      </c>
      <c r="AK245" s="43"/>
      <c r="AL245" s="40"/>
      <c r="AM245" s="40"/>
      <c r="AN245" s="40"/>
      <c r="AO245" s="40"/>
      <c r="AP245" s="40"/>
      <c r="AQ245" s="49"/>
      <c r="AR245" s="41"/>
      <c r="AS245" s="41">
        <v>10</v>
      </c>
      <c r="AT245" s="34">
        <f>(J245*10)/100</f>
        <v>0</v>
      </c>
      <c r="AU245" s="43"/>
      <c r="AV245" s="44">
        <v>0</v>
      </c>
      <c r="AW245" s="46">
        <f t="shared" si="31"/>
        <v>0</v>
      </c>
      <c r="AX245" s="46">
        <f>O245</f>
        <v>0</v>
      </c>
      <c r="AY245" s="43"/>
    </row>
    <row r="246" spans="1:51" ht="15.75" customHeight="1" x14ac:dyDescent="0.25">
      <c r="A246" s="47"/>
      <c r="B246" s="40"/>
      <c r="C246" s="41"/>
      <c r="D246" s="39"/>
      <c r="E246" s="43"/>
      <c r="F246" s="40"/>
      <c r="G246" s="41"/>
      <c r="H246" s="43"/>
      <c r="I246" s="43"/>
      <c r="J246" s="44">
        <v>0</v>
      </c>
      <c r="K246" s="44">
        <v>0</v>
      </c>
      <c r="L246" s="55">
        <v>0</v>
      </c>
      <c r="M246" s="55">
        <v>0</v>
      </c>
      <c r="N246" s="44">
        <v>0</v>
      </c>
      <c r="O246" s="34">
        <f t="shared" si="32"/>
        <v>0</v>
      </c>
      <c r="P246" s="34">
        <f t="shared" si="32"/>
        <v>0</v>
      </c>
      <c r="Q246" s="43"/>
      <c r="R246" s="43"/>
      <c r="S246" s="43"/>
      <c r="T246" s="43"/>
      <c r="U246" s="48"/>
      <c r="V246" s="41"/>
      <c r="W246" s="41"/>
      <c r="X246" s="50"/>
      <c r="Y246" s="34" t="e">
        <f>P246/AA246</f>
        <v>#DIV/0!</v>
      </c>
      <c r="Z246" s="44" t="e">
        <f t="shared" si="25"/>
        <v>#DIV/0!</v>
      </c>
      <c r="AA246" s="44">
        <f t="shared" si="26"/>
        <v>0</v>
      </c>
      <c r="AB246" s="44">
        <v>0</v>
      </c>
      <c r="AC246" s="44">
        <v>0</v>
      </c>
      <c r="AD246" s="44">
        <v>0</v>
      </c>
      <c r="AE246" s="44"/>
      <c r="AF246" s="44" t="e">
        <f t="shared" si="27"/>
        <v>#DIV/0!</v>
      </c>
      <c r="AG246" s="44"/>
      <c r="AH246" s="44" t="e">
        <f t="shared" si="28"/>
        <v>#DIV/0!</v>
      </c>
      <c r="AI246" s="44" t="e">
        <f t="shared" si="29"/>
        <v>#DIV/0!</v>
      </c>
      <c r="AJ246" s="44" t="e">
        <f t="shared" si="30"/>
        <v>#DIV/0!</v>
      </c>
      <c r="AK246" s="43"/>
      <c r="AL246" s="40"/>
      <c r="AM246" s="40"/>
      <c r="AN246" s="40"/>
      <c r="AO246" s="40"/>
      <c r="AP246" s="40"/>
      <c r="AQ246" s="49"/>
      <c r="AR246" s="41"/>
      <c r="AS246" s="41">
        <v>10</v>
      </c>
      <c r="AT246" s="34">
        <f>(J246*10)/100</f>
        <v>0</v>
      </c>
      <c r="AU246" s="43"/>
      <c r="AV246" s="44">
        <v>0</v>
      </c>
      <c r="AW246" s="46">
        <f t="shared" si="31"/>
        <v>0</v>
      </c>
      <c r="AX246" s="46">
        <f>O246</f>
        <v>0</v>
      </c>
      <c r="AY246" s="43"/>
    </row>
    <row r="247" spans="1:51" ht="15.75" customHeight="1" x14ac:dyDescent="0.25">
      <c r="A247" s="47"/>
      <c r="B247" s="40"/>
      <c r="C247" s="41"/>
      <c r="D247" s="39"/>
      <c r="E247" s="43"/>
      <c r="F247" s="40"/>
      <c r="G247" s="41"/>
      <c r="H247" s="43"/>
      <c r="I247" s="43"/>
      <c r="J247" s="44">
        <v>0</v>
      </c>
      <c r="K247" s="44">
        <v>0</v>
      </c>
      <c r="L247" s="55">
        <v>0</v>
      </c>
      <c r="M247" s="55">
        <v>0</v>
      </c>
      <c r="N247" s="44">
        <v>0</v>
      </c>
      <c r="O247" s="34">
        <f t="shared" si="32"/>
        <v>0</v>
      </c>
      <c r="P247" s="34">
        <f t="shared" si="32"/>
        <v>0</v>
      </c>
      <c r="Q247" s="43"/>
      <c r="R247" s="43"/>
      <c r="S247" s="43"/>
      <c r="T247" s="43"/>
      <c r="U247" s="48"/>
      <c r="V247" s="41"/>
      <c r="W247" s="41"/>
      <c r="X247" s="50"/>
      <c r="Y247" s="34" t="e">
        <f>P247/AA247</f>
        <v>#DIV/0!</v>
      </c>
      <c r="Z247" s="44" t="e">
        <f t="shared" si="25"/>
        <v>#DIV/0!</v>
      </c>
      <c r="AA247" s="44">
        <f t="shared" si="26"/>
        <v>0</v>
      </c>
      <c r="AB247" s="44">
        <v>0</v>
      </c>
      <c r="AC247" s="44">
        <v>0</v>
      </c>
      <c r="AD247" s="44">
        <v>0</v>
      </c>
      <c r="AE247" s="44"/>
      <c r="AF247" s="44" t="e">
        <f t="shared" si="27"/>
        <v>#DIV/0!</v>
      </c>
      <c r="AG247" s="44"/>
      <c r="AH247" s="44" t="e">
        <f t="shared" si="28"/>
        <v>#DIV/0!</v>
      </c>
      <c r="AI247" s="44" t="e">
        <f t="shared" si="29"/>
        <v>#DIV/0!</v>
      </c>
      <c r="AJ247" s="44" t="e">
        <f t="shared" si="30"/>
        <v>#DIV/0!</v>
      </c>
      <c r="AK247" s="43"/>
      <c r="AL247" s="40"/>
      <c r="AM247" s="40"/>
      <c r="AN247" s="40"/>
      <c r="AO247" s="40"/>
      <c r="AP247" s="40"/>
      <c r="AQ247" s="49"/>
      <c r="AR247" s="41"/>
      <c r="AS247" s="41">
        <v>10</v>
      </c>
      <c r="AT247" s="34">
        <f>(J247*10)/100</f>
        <v>0</v>
      </c>
      <c r="AU247" s="43"/>
      <c r="AV247" s="44">
        <v>0</v>
      </c>
      <c r="AW247" s="46">
        <f t="shared" si="31"/>
        <v>0</v>
      </c>
      <c r="AX247" s="46">
        <f>O247</f>
        <v>0</v>
      </c>
      <c r="AY247" s="43"/>
    </row>
    <row r="248" spans="1:51" ht="15.75" customHeight="1" x14ac:dyDescent="0.25">
      <c r="A248" s="47"/>
      <c r="B248" s="40"/>
      <c r="C248" s="41"/>
      <c r="D248" s="39"/>
      <c r="E248" s="43"/>
      <c r="F248" s="40"/>
      <c r="G248" s="41"/>
      <c r="H248" s="43"/>
      <c r="I248" s="43"/>
      <c r="J248" s="44">
        <v>0</v>
      </c>
      <c r="K248" s="44">
        <v>0</v>
      </c>
      <c r="L248" s="55">
        <v>0</v>
      </c>
      <c r="M248" s="55">
        <v>0</v>
      </c>
      <c r="N248" s="44">
        <v>0</v>
      </c>
      <c r="O248" s="34">
        <f t="shared" si="32"/>
        <v>0</v>
      </c>
      <c r="P248" s="34">
        <f t="shared" si="32"/>
        <v>0</v>
      </c>
      <c r="Q248" s="43"/>
      <c r="R248" s="43"/>
      <c r="S248" s="43"/>
      <c r="T248" s="43"/>
      <c r="U248" s="48"/>
      <c r="V248" s="41"/>
      <c r="W248" s="41"/>
      <c r="X248" s="50"/>
      <c r="Y248" s="34" t="e">
        <f>P248/AA248</f>
        <v>#DIV/0!</v>
      </c>
      <c r="Z248" s="44" t="e">
        <f t="shared" si="25"/>
        <v>#DIV/0!</v>
      </c>
      <c r="AA248" s="44">
        <f t="shared" si="26"/>
        <v>0</v>
      </c>
      <c r="AB248" s="44">
        <v>0</v>
      </c>
      <c r="AC248" s="44">
        <v>0</v>
      </c>
      <c r="AD248" s="44">
        <v>0</v>
      </c>
      <c r="AE248" s="44"/>
      <c r="AF248" s="44" t="e">
        <f t="shared" si="27"/>
        <v>#DIV/0!</v>
      </c>
      <c r="AG248" s="44"/>
      <c r="AH248" s="44" t="e">
        <f t="shared" si="28"/>
        <v>#DIV/0!</v>
      </c>
      <c r="AI248" s="44" t="e">
        <f t="shared" si="29"/>
        <v>#DIV/0!</v>
      </c>
      <c r="AJ248" s="44" t="e">
        <f t="shared" si="30"/>
        <v>#DIV/0!</v>
      </c>
      <c r="AK248" s="43"/>
      <c r="AL248" s="40"/>
      <c r="AM248" s="40"/>
      <c r="AN248" s="40"/>
      <c r="AO248" s="40"/>
      <c r="AP248" s="40"/>
      <c r="AQ248" s="49"/>
      <c r="AR248" s="41"/>
      <c r="AS248" s="41">
        <v>10</v>
      </c>
      <c r="AT248" s="34">
        <f>(J248*10)/100</f>
        <v>0</v>
      </c>
      <c r="AU248" s="43"/>
      <c r="AV248" s="44">
        <v>0</v>
      </c>
      <c r="AW248" s="46">
        <f t="shared" si="31"/>
        <v>0</v>
      </c>
      <c r="AX248" s="46">
        <f>O248</f>
        <v>0</v>
      </c>
      <c r="AY248" s="43"/>
    </row>
    <row r="249" spans="1:51" ht="15.75" customHeight="1" x14ac:dyDescent="0.25">
      <c r="A249" s="47"/>
      <c r="B249" s="40"/>
      <c r="C249" s="41"/>
      <c r="D249" s="39"/>
      <c r="E249" s="43"/>
      <c r="F249" s="40"/>
      <c r="G249" s="41"/>
      <c r="H249" s="43"/>
      <c r="I249" s="43"/>
      <c r="J249" s="44">
        <v>0</v>
      </c>
      <c r="K249" s="44">
        <v>0</v>
      </c>
      <c r="L249" s="55">
        <v>0</v>
      </c>
      <c r="M249" s="55">
        <v>0</v>
      </c>
      <c r="N249" s="44">
        <v>0</v>
      </c>
      <c r="O249" s="34">
        <f t="shared" si="32"/>
        <v>0</v>
      </c>
      <c r="P249" s="34">
        <f t="shared" si="32"/>
        <v>0</v>
      </c>
      <c r="Q249" s="43"/>
      <c r="R249" s="43"/>
      <c r="S249" s="43"/>
      <c r="T249" s="43"/>
      <c r="U249" s="48"/>
      <c r="V249" s="41"/>
      <c r="W249" s="41"/>
      <c r="X249" s="50"/>
      <c r="Y249" s="34" t="e">
        <f>P249/AA249</f>
        <v>#DIV/0!</v>
      </c>
      <c r="Z249" s="44" t="e">
        <f t="shared" si="25"/>
        <v>#DIV/0!</v>
      </c>
      <c r="AA249" s="44">
        <f t="shared" si="26"/>
        <v>0</v>
      </c>
      <c r="AB249" s="44">
        <v>0</v>
      </c>
      <c r="AC249" s="44">
        <v>0</v>
      </c>
      <c r="AD249" s="44">
        <v>0</v>
      </c>
      <c r="AE249" s="44"/>
      <c r="AF249" s="44" t="e">
        <f t="shared" si="27"/>
        <v>#DIV/0!</v>
      </c>
      <c r="AG249" s="44"/>
      <c r="AH249" s="44" t="e">
        <f t="shared" si="28"/>
        <v>#DIV/0!</v>
      </c>
      <c r="AI249" s="44" t="e">
        <f t="shared" si="29"/>
        <v>#DIV/0!</v>
      </c>
      <c r="AJ249" s="44" t="e">
        <f t="shared" si="30"/>
        <v>#DIV/0!</v>
      </c>
      <c r="AK249" s="43"/>
      <c r="AL249" s="40"/>
      <c r="AM249" s="40"/>
      <c r="AN249" s="40"/>
      <c r="AO249" s="40"/>
      <c r="AP249" s="40"/>
      <c r="AQ249" s="49"/>
      <c r="AR249" s="41"/>
      <c r="AS249" s="41">
        <v>10</v>
      </c>
      <c r="AT249" s="34">
        <f>(J249*10)/100</f>
        <v>0</v>
      </c>
      <c r="AU249" s="43"/>
      <c r="AV249" s="44">
        <v>0</v>
      </c>
      <c r="AW249" s="46">
        <f t="shared" si="31"/>
        <v>0</v>
      </c>
      <c r="AX249" s="46">
        <f>O249</f>
        <v>0</v>
      </c>
      <c r="AY249" s="43"/>
    </row>
    <row r="250" spans="1:51" ht="15.75" customHeight="1" x14ac:dyDescent="0.25">
      <c r="A250" s="47"/>
      <c r="B250" s="40"/>
      <c r="C250" s="41"/>
      <c r="D250" s="39"/>
      <c r="E250" s="43"/>
      <c r="F250" s="40"/>
      <c r="G250" s="41"/>
      <c r="H250" s="43"/>
      <c r="I250" s="43"/>
      <c r="J250" s="44">
        <v>0</v>
      </c>
      <c r="K250" s="44">
        <v>0</v>
      </c>
      <c r="L250" s="55">
        <v>0</v>
      </c>
      <c r="M250" s="55">
        <v>0</v>
      </c>
      <c r="N250" s="44">
        <v>0</v>
      </c>
      <c r="O250" s="34">
        <f t="shared" si="32"/>
        <v>0</v>
      </c>
      <c r="P250" s="34">
        <f t="shared" si="32"/>
        <v>0</v>
      </c>
      <c r="Q250" s="43"/>
      <c r="R250" s="43"/>
      <c r="S250" s="43"/>
      <c r="T250" s="43"/>
      <c r="U250" s="48"/>
      <c r="V250" s="41"/>
      <c r="W250" s="41"/>
      <c r="X250" s="50"/>
      <c r="Y250" s="34" t="e">
        <f>P250/AA250</f>
        <v>#DIV/0!</v>
      </c>
      <c r="Z250" s="44" t="e">
        <f t="shared" si="25"/>
        <v>#DIV/0!</v>
      </c>
      <c r="AA250" s="44">
        <f t="shared" si="26"/>
        <v>0</v>
      </c>
      <c r="AB250" s="44">
        <v>0</v>
      </c>
      <c r="AC250" s="44">
        <v>0</v>
      </c>
      <c r="AD250" s="44">
        <v>0</v>
      </c>
      <c r="AE250" s="44"/>
      <c r="AF250" s="44" t="e">
        <f t="shared" si="27"/>
        <v>#DIV/0!</v>
      </c>
      <c r="AG250" s="44"/>
      <c r="AH250" s="44" t="e">
        <f t="shared" si="28"/>
        <v>#DIV/0!</v>
      </c>
      <c r="AI250" s="44" t="e">
        <f t="shared" si="29"/>
        <v>#DIV/0!</v>
      </c>
      <c r="AJ250" s="44" t="e">
        <f t="shared" si="30"/>
        <v>#DIV/0!</v>
      </c>
      <c r="AK250" s="43"/>
      <c r="AL250" s="40"/>
      <c r="AM250" s="40"/>
      <c r="AN250" s="40"/>
      <c r="AO250" s="40"/>
      <c r="AP250" s="40"/>
      <c r="AQ250" s="49"/>
      <c r="AR250" s="41"/>
      <c r="AS250" s="41">
        <v>10</v>
      </c>
      <c r="AT250" s="34">
        <f>(J250*10)/100</f>
        <v>0</v>
      </c>
      <c r="AU250" s="43"/>
      <c r="AV250" s="44">
        <v>0</v>
      </c>
      <c r="AW250" s="46">
        <f t="shared" si="31"/>
        <v>0</v>
      </c>
      <c r="AX250" s="46">
        <f>O250</f>
        <v>0</v>
      </c>
      <c r="AY250" s="43"/>
    </row>
    <row r="251" spans="1:51" ht="15.75" customHeight="1" x14ac:dyDescent="0.25">
      <c r="A251" s="47"/>
      <c r="B251" s="40"/>
      <c r="C251" s="41"/>
      <c r="D251" s="39"/>
      <c r="E251" s="43"/>
      <c r="F251" s="40"/>
      <c r="G251" s="41"/>
      <c r="H251" s="43"/>
      <c r="I251" s="43"/>
      <c r="J251" s="44">
        <v>0</v>
      </c>
      <c r="K251" s="44">
        <v>0</v>
      </c>
      <c r="L251" s="55">
        <v>0</v>
      </c>
      <c r="M251" s="55">
        <v>0</v>
      </c>
      <c r="N251" s="44">
        <v>0</v>
      </c>
      <c r="O251" s="34">
        <f t="shared" si="32"/>
        <v>0</v>
      </c>
      <c r="P251" s="34">
        <f t="shared" si="32"/>
        <v>0</v>
      </c>
      <c r="Q251" s="43"/>
      <c r="R251" s="43"/>
      <c r="S251" s="43"/>
      <c r="T251" s="43"/>
      <c r="U251" s="48"/>
      <c r="V251" s="41"/>
      <c r="W251" s="41"/>
      <c r="X251" s="50"/>
      <c r="Y251" s="34" t="e">
        <f>P251/AA251</f>
        <v>#DIV/0!</v>
      </c>
      <c r="Z251" s="44" t="e">
        <f t="shared" si="25"/>
        <v>#DIV/0!</v>
      </c>
      <c r="AA251" s="44">
        <f t="shared" si="26"/>
        <v>0</v>
      </c>
      <c r="AB251" s="44">
        <v>0</v>
      </c>
      <c r="AC251" s="44">
        <v>0</v>
      </c>
      <c r="AD251" s="44">
        <v>0</v>
      </c>
      <c r="AE251" s="44"/>
      <c r="AF251" s="44" t="e">
        <f t="shared" si="27"/>
        <v>#DIV/0!</v>
      </c>
      <c r="AG251" s="44"/>
      <c r="AH251" s="44" t="e">
        <f t="shared" si="28"/>
        <v>#DIV/0!</v>
      </c>
      <c r="AI251" s="44" t="e">
        <f t="shared" si="29"/>
        <v>#DIV/0!</v>
      </c>
      <c r="AJ251" s="44" t="e">
        <f t="shared" si="30"/>
        <v>#DIV/0!</v>
      </c>
      <c r="AK251" s="43"/>
      <c r="AL251" s="40"/>
      <c r="AM251" s="40"/>
      <c r="AN251" s="40"/>
      <c r="AO251" s="40"/>
      <c r="AP251" s="40"/>
      <c r="AQ251" s="49"/>
      <c r="AR251" s="41"/>
      <c r="AS251" s="41">
        <v>10</v>
      </c>
      <c r="AT251" s="34">
        <f>(J251*10)/100</f>
        <v>0</v>
      </c>
      <c r="AU251" s="43"/>
      <c r="AV251" s="44">
        <v>0</v>
      </c>
      <c r="AW251" s="46">
        <f t="shared" si="31"/>
        <v>0</v>
      </c>
      <c r="AX251" s="46">
        <f>O251</f>
        <v>0</v>
      </c>
      <c r="AY251" s="43"/>
    </row>
    <row r="252" spans="1:51" ht="15.75" customHeight="1" x14ac:dyDescent="0.25">
      <c r="A252" s="47"/>
      <c r="B252" s="40"/>
      <c r="C252" s="41"/>
      <c r="D252" s="39"/>
      <c r="E252" s="43"/>
      <c r="F252" s="40"/>
      <c r="G252" s="41"/>
      <c r="H252" s="43"/>
      <c r="I252" s="43"/>
      <c r="J252" s="44">
        <v>0</v>
      </c>
      <c r="K252" s="44">
        <v>0</v>
      </c>
      <c r="L252" s="55">
        <v>0</v>
      </c>
      <c r="M252" s="55">
        <v>0</v>
      </c>
      <c r="N252" s="44">
        <v>0</v>
      </c>
      <c r="O252" s="34">
        <f t="shared" si="32"/>
        <v>0</v>
      </c>
      <c r="P252" s="34">
        <f t="shared" si="32"/>
        <v>0</v>
      </c>
      <c r="Q252" s="43"/>
      <c r="R252" s="43"/>
      <c r="S252" s="43"/>
      <c r="T252" s="43"/>
      <c r="U252" s="48"/>
      <c r="V252" s="41"/>
      <c r="W252" s="41"/>
      <c r="X252" s="50"/>
      <c r="Y252" s="34" t="e">
        <f>P252/AA252</f>
        <v>#DIV/0!</v>
      </c>
      <c r="Z252" s="44" t="e">
        <f t="shared" si="25"/>
        <v>#DIV/0!</v>
      </c>
      <c r="AA252" s="44">
        <f t="shared" si="26"/>
        <v>0</v>
      </c>
      <c r="AB252" s="44">
        <v>0</v>
      </c>
      <c r="AC252" s="44">
        <v>0</v>
      </c>
      <c r="AD252" s="44">
        <v>0</v>
      </c>
      <c r="AE252" s="44"/>
      <c r="AF252" s="44" t="e">
        <f t="shared" si="27"/>
        <v>#DIV/0!</v>
      </c>
      <c r="AG252" s="44"/>
      <c r="AH252" s="44" t="e">
        <f t="shared" si="28"/>
        <v>#DIV/0!</v>
      </c>
      <c r="AI252" s="44" t="e">
        <f t="shared" si="29"/>
        <v>#DIV/0!</v>
      </c>
      <c r="AJ252" s="44" t="e">
        <f t="shared" si="30"/>
        <v>#DIV/0!</v>
      </c>
      <c r="AK252" s="43"/>
      <c r="AL252" s="40"/>
      <c r="AM252" s="40"/>
      <c r="AN252" s="40"/>
      <c r="AO252" s="40"/>
      <c r="AP252" s="40"/>
      <c r="AQ252" s="49"/>
      <c r="AR252" s="41"/>
      <c r="AS252" s="41">
        <v>10</v>
      </c>
      <c r="AT252" s="34">
        <f>(J252*10)/100</f>
        <v>0</v>
      </c>
      <c r="AU252" s="43"/>
      <c r="AV252" s="44">
        <v>0</v>
      </c>
      <c r="AW252" s="46">
        <f t="shared" si="31"/>
        <v>0</v>
      </c>
      <c r="AX252" s="46">
        <f>O252</f>
        <v>0</v>
      </c>
      <c r="AY252" s="43"/>
    </row>
    <row r="253" spans="1:51" ht="15.75" customHeight="1" x14ac:dyDescent="0.25">
      <c r="A253" s="47"/>
      <c r="B253" s="40"/>
      <c r="C253" s="41"/>
      <c r="D253" s="39"/>
      <c r="E253" s="43"/>
      <c r="F253" s="40"/>
      <c r="G253" s="41"/>
      <c r="H253" s="43"/>
      <c r="I253" s="43"/>
      <c r="J253" s="44">
        <v>0</v>
      </c>
      <c r="K253" s="44">
        <v>0</v>
      </c>
      <c r="L253" s="55">
        <v>0</v>
      </c>
      <c r="M253" s="55">
        <v>0</v>
      </c>
      <c r="N253" s="44">
        <v>0</v>
      </c>
      <c r="O253" s="34">
        <f t="shared" si="32"/>
        <v>0</v>
      </c>
      <c r="P253" s="34">
        <f t="shared" si="32"/>
        <v>0</v>
      </c>
      <c r="Q253" s="43"/>
      <c r="R253" s="43"/>
      <c r="S253" s="43"/>
      <c r="T253" s="43"/>
      <c r="U253" s="48"/>
      <c r="V253" s="41"/>
      <c r="W253" s="41"/>
      <c r="X253" s="50"/>
      <c r="Y253" s="34" t="e">
        <f>P253/AA253</f>
        <v>#DIV/0!</v>
      </c>
      <c r="Z253" s="44" t="e">
        <f t="shared" si="25"/>
        <v>#DIV/0!</v>
      </c>
      <c r="AA253" s="44">
        <f t="shared" si="26"/>
        <v>0</v>
      </c>
      <c r="AB253" s="44">
        <v>0</v>
      </c>
      <c r="AC253" s="44">
        <v>0</v>
      </c>
      <c r="AD253" s="44">
        <v>0</v>
      </c>
      <c r="AE253" s="44"/>
      <c r="AF253" s="44" t="e">
        <f t="shared" si="27"/>
        <v>#DIV/0!</v>
      </c>
      <c r="AG253" s="44"/>
      <c r="AH253" s="44" t="e">
        <f t="shared" si="28"/>
        <v>#DIV/0!</v>
      </c>
      <c r="AI253" s="44" t="e">
        <f t="shared" si="29"/>
        <v>#DIV/0!</v>
      </c>
      <c r="AJ253" s="44" t="e">
        <f t="shared" si="30"/>
        <v>#DIV/0!</v>
      </c>
      <c r="AK253" s="43"/>
      <c r="AL253" s="40"/>
      <c r="AM253" s="40"/>
      <c r="AN253" s="40"/>
      <c r="AO253" s="40"/>
      <c r="AP253" s="40"/>
      <c r="AQ253" s="49"/>
      <c r="AR253" s="41"/>
      <c r="AS253" s="41">
        <v>10</v>
      </c>
      <c r="AT253" s="34">
        <f>(J253*10)/100</f>
        <v>0</v>
      </c>
      <c r="AU253" s="43"/>
      <c r="AV253" s="44">
        <v>0</v>
      </c>
      <c r="AW253" s="46">
        <f t="shared" si="31"/>
        <v>0</v>
      </c>
      <c r="AX253" s="46">
        <f>O253</f>
        <v>0</v>
      </c>
      <c r="AY253" s="43"/>
    </row>
    <row r="254" spans="1:51" ht="15.75" customHeight="1" x14ac:dyDescent="0.25">
      <c r="A254" s="47"/>
      <c r="B254" s="40"/>
      <c r="C254" s="41"/>
      <c r="D254" s="39"/>
      <c r="E254" s="43"/>
      <c r="F254" s="40"/>
      <c r="G254" s="41"/>
      <c r="H254" s="43"/>
      <c r="I254" s="43"/>
      <c r="J254" s="44">
        <v>0</v>
      </c>
      <c r="K254" s="44">
        <v>0</v>
      </c>
      <c r="L254" s="55">
        <v>0</v>
      </c>
      <c r="M254" s="55">
        <v>0</v>
      </c>
      <c r="N254" s="44">
        <v>0</v>
      </c>
      <c r="O254" s="34">
        <f t="shared" si="32"/>
        <v>0</v>
      </c>
      <c r="P254" s="34">
        <f t="shared" si="32"/>
        <v>0</v>
      </c>
      <c r="Q254" s="43"/>
      <c r="R254" s="43"/>
      <c r="S254" s="43"/>
      <c r="T254" s="43"/>
      <c r="U254" s="48"/>
      <c r="V254" s="41"/>
      <c r="W254" s="41"/>
      <c r="X254" s="50"/>
      <c r="Y254" s="34" t="e">
        <f>P254/AA254</f>
        <v>#DIV/0!</v>
      </c>
      <c r="Z254" s="44" t="e">
        <f t="shared" si="25"/>
        <v>#DIV/0!</v>
      </c>
      <c r="AA254" s="44">
        <f t="shared" si="26"/>
        <v>0</v>
      </c>
      <c r="AB254" s="44">
        <v>0</v>
      </c>
      <c r="AC254" s="44">
        <v>0</v>
      </c>
      <c r="AD254" s="44">
        <v>0</v>
      </c>
      <c r="AE254" s="44"/>
      <c r="AF254" s="44" t="e">
        <f t="shared" si="27"/>
        <v>#DIV/0!</v>
      </c>
      <c r="AG254" s="44"/>
      <c r="AH254" s="44" t="e">
        <f t="shared" si="28"/>
        <v>#DIV/0!</v>
      </c>
      <c r="AI254" s="44" t="e">
        <f t="shared" si="29"/>
        <v>#DIV/0!</v>
      </c>
      <c r="AJ254" s="44" t="e">
        <f t="shared" si="30"/>
        <v>#DIV/0!</v>
      </c>
      <c r="AK254" s="43"/>
      <c r="AL254" s="40"/>
      <c r="AM254" s="40"/>
      <c r="AN254" s="40"/>
      <c r="AO254" s="40"/>
      <c r="AP254" s="40"/>
      <c r="AQ254" s="49"/>
      <c r="AR254" s="41"/>
      <c r="AS254" s="41">
        <v>10</v>
      </c>
      <c r="AT254" s="34">
        <f>(J254*10)/100</f>
        <v>0</v>
      </c>
      <c r="AU254" s="43"/>
      <c r="AV254" s="44">
        <v>0</v>
      </c>
      <c r="AW254" s="46">
        <f t="shared" si="31"/>
        <v>0</v>
      </c>
      <c r="AX254" s="46">
        <f>O254</f>
        <v>0</v>
      </c>
      <c r="AY254" s="43"/>
    </row>
    <row r="255" spans="1:51" ht="15.75" customHeight="1" x14ac:dyDescent="0.25">
      <c r="A255" s="47"/>
      <c r="B255" s="40"/>
      <c r="C255" s="41"/>
      <c r="D255" s="39"/>
      <c r="E255" s="43"/>
      <c r="F255" s="40"/>
      <c r="G255" s="41"/>
      <c r="H255" s="43"/>
      <c r="I255" s="43"/>
      <c r="J255" s="44">
        <v>0</v>
      </c>
      <c r="K255" s="44">
        <v>0</v>
      </c>
      <c r="L255" s="55">
        <v>0</v>
      </c>
      <c r="M255" s="55">
        <v>0</v>
      </c>
      <c r="N255" s="44">
        <v>0</v>
      </c>
      <c r="O255" s="34">
        <f t="shared" si="32"/>
        <v>0</v>
      </c>
      <c r="P255" s="34">
        <f t="shared" si="32"/>
        <v>0</v>
      </c>
      <c r="Q255" s="43"/>
      <c r="R255" s="43"/>
      <c r="S255" s="43"/>
      <c r="T255" s="43"/>
      <c r="U255" s="48"/>
      <c r="V255" s="41"/>
      <c r="W255" s="41"/>
      <c r="X255" s="50"/>
      <c r="Y255" s="34" t="e">
        <f>P255/AA255</f>
        <v>#DIV/0!</v>
      </c>
      <c r="Z255" s="44" t="e">
        <f t="shared" si="25"/>
        <v>#DIV/0!</v>
      </c>
      <c r="AA255" s="44">
        <f t="shared" si="26"/>
        <v>0</v>
      </c>
      <c r="AB255" s="44">
        <v>0</v>
      </c>
      <c r="AC255" s="44">
        <v>0</v>
      </c>
      <c r="AD255" s="44">
        <v>0</v>
      </c>
      <c r="AE255" s="44"/>
      <c r="AF255" s="44" t="e">
        <f t="shared" si="27"/>
        <v>#DIV/0!</v>
      </c>
      <c r="AG255" s="44"/>
      <c r="AH255" s="44" t="e">
        <f t="shared" si="28"/>
        <v>#DIV/0!</v>
      </c>
      <c r="AI255" s="44" t="e">
        <f t="shared" si="29"/>
        <v>#DIV/0!</v>
      </c>
      <c r="AJ255" s="44" t="e">
        <f t="shared" si="30"/>
        <v>#DIV/0!</v>
      </c>
      <c r="AK255" s="43"/>
      <c r="AL255" s="40"/>
      <c r="AM255" s="40"/>
      <c r="AN255" s="40"/>
      <c r="AO255" s="40"/>
      <c r="AP255" s="40"/>
      <c r="AQ255" s="49"/>
      <c r="AR255" s="41"/>
      <c r="AS255" s="41">
        <v>10</v>
      </c>
      <c r="AT255" s="34">
        <f>(J255*10)/100</f>
        <v>0</v>
      </c>
      <c r="AU255" s="43"/>
      <c r="AV255" s="44">
        <v>0</v>
      </c>
      <c r="AW255" s="46">
        <f t="shared" si="31"/>
        <v>0</v>
      </c>
      <c r="AX255" s="46">
        <f>O255</f>
        <v>0</v>
      </c>
      <c r="AY255" s="43"/>
    </row>
  </sheetData>
  <autoFilter ref="A2:AY23" xr:uid="{6E921C56-9DB6-4115-BD8C-F98C262196EC}"/>
  <mergeCells count="22">
    <mergeCell ref="AV1:AV2"/>
    <mergeCell ref="AW1:AW2"/>
    <mergeCell ref="AX1:AX2"/>
    <mergeCell ref="AY1:AY2"/>
    <mergeCell ref="U1:U2"/>
    <mergeCell ref="V1:V2"/>
    <mergeCell ref="W1:W2"/>
    <mergeCell ref="X1:X2"/>
    <mergeCell ref="Y1:Y2"/>
    <mergeCell ref="Z1:Z2"/>
    <mergeCell ref="O1:O2"/>
    <mergeCell ref="P1:P2"/>
    <mergeCell ref="Q1:Q2"/>
    <mergeCell ref="R1:R2"/>
    <mergeCell ref="S1:S2"/>
    <mergeCell ref="T1:T2"/>
    <mergeCell ref="A1:A2"/>
    <mergeCell ref="B1:B2"/>
    <mergeCell ref="C1:C2"/>
    <mergeCell ref="I1:I2"/>
    <mergeCell ref="J1:J2"/>
    <mergeCell ref="N1:N2"/>
  </mergeCells>
  <hyperlinks>
    <hyperlink ref="E3" r:id="rId1" xr:uid="{595ECC73-1D6A-47ED-8A8D-6864AB267E42}"/>
    <hyperlink ref="E4" r:id="rId2" xr:uid="{2D270A43-1D63-42E3-9E45-4F05E0A03969}"/>
    <hyperlink ref="E5" r:id="rId3" xr:uid="{ABCFB9EA-F6BF-4649-A01E-3AEEDB025BAA}"/>
    <hyperlink ref="E6" r:id="rId4" xr:uid="{5A97DE65-47BF-4C8B-9A6E-7BBE904B9D32}"/>
    <hyperlink ref="E7" r:id="rId5" xr:uid="{7E1BD7B6-C5CA-48AC-9EE2-03B24F9CEBE1}"/>
    <hyperlink ref="E8" r:id="rId6" xr:uid="{84047E20-4E9F-4752-B669-15D7B2D1426F}"/>
    <hyperlink ref="E9" r:id="rId7" xr:uid="{B40CEECE-09FA-4D76-9405-24A69D51E100}"/>
    <hyperlink ref="E10" r:id="rId8" xr:uid="{0673B401-70A5-4076-9D0D-4E312C5DEAC5}"/>
    <hyperlink ref="E11" r:id="rId9" xr:uid="{04F50286-7268-498B-8470-F261F5DF9424}"/>
    <hyperlink ref="E12" r:id="rId10" xr:uid="{93CCB32C-D8D7-4C40-9CEF-5D21140D9AF4}"/>
    <hyperlink ref="E13" r:id="rId11" xr:uid="{68E010B3-8B85-4C8B-8F41-08D8C7EF6E61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3C5A6-68E2-4484-A3EF-D474753A4885}">
  <dimension ref="A1:AY255"/>
  <sheetViews>
    <sheetView zoomScale="80" zoomScaleNormal="80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A11" sqref="A11"/>
    </sheetView>
  </sheetViews>
  <sheetFormatPr defaultColWidth="9.140625" defaultRowHeight="15.75" x14ac:dyDescent="0.25"/>
  <cols>
    <col min="1" max="1" width="26.5703125" style="22" customWidth="1"/>
    <col min="2" max="2" width="15.140625" style="65" customWidth="1"/>
    <col min="3" max="3" width="16" style="22" customWidth="1"/>
    <col min="4" max="4" width="24.7109375" style="22" customWidth="1"/>
    <col min="5" max="5" width="25.7109375" style="22" customWidth="1"/>
    <col min="6" max="6" width="15.140625" style="64" customWidth="1"/>
    <col min="7" max="7" width="33.42578125" style="53" customWidth="1"/>
    <col min="8" max="8" width="19.140625" style="66" customWidth="1"/>
    <col min="9" max="9" width="38.28515625" style="22" customWidth="1"/>
    <col min="10" max="13" width="22.140625" style="53" customWidth="1"/>
    <col min="14" max="14" width="21.42578125" style="22" customWidth="1"/>
    <col min="15" max="15" width="23.5703125" style="22" customWidth="1"/>
    <col min="16" max="16" width="19.85546875" style="22" customWidth="1"/>
    <col min="17" max="17" width="16.28515625" style="66" customWidth="1"/>
    <col min="18" max="18" width="30.42578125" style="66" customWidth="1"/>
    <col min="19" max="19" width="19" style="53" customWidth="1"/>
    <col min="20" max="20" width="16.28515625" style="53" customWidth="1"/>
    <col min="21" max="21" width="11" style="22" customWidth="1"/>
    <col min="22" max="22" width="14.7109375" style="52" customWidth="1"/>
    <col min="23" max="23" width="12.5703125" style="22" customWidth="1"/>
    <col min="24" max="24" width="13.85546875" style="66" customWidth="1"/>
    <col min="25" max="25" width="15" style="22" customWidth="1"/>
    <col min="26" max="26" width="14.5703125" style="22" customWidth="1"/>
    <col min="27" max="27" width="20.140625" style="22" customWidth="1"/>
    <col min="28" max="28" width="17.5703125" style="67" customWidth="1"/>
    <col min="29" max="29" width="15.5703125" style="22" customWidth="1"/>
    <col min="30" max="30" width="15.5703125" style="66" customWidth="1"/>
    <col min="31" max="31" width="17.42578125" style="22" customWidth="1"/>
    <col min="32" max="34" width="17" style="22" customWidth="1"/>
    <col min="35" max="35" width="20.85546875" style="22" customWidth="1"/>
    <col min="36" max="36" width="16.42578125" style="22" customWidth="1"/>
    <col min="37" max="37" width="29.42578125" style="22" hidden="1" customWidth="1"/>
    <col min="38" max="38" width="13.7109375" style="22" customWidth="1"/>
    <col min="39" max="39" width="14" style="22" customWidth="1"/>
    <col min="40" max="40" width="13.5703125" style="53" customWidth="1"/>
    <col min="41" max="41" width="14.85546875" style="53" customWidth="1"/>
    <col min="42" max="42" width="15.42578125" style="22" customWidth="1"/>
    <col min="43" max="43" width="14.85546875" style="67" customWidth="1"/>
    <col min="44" max="44" width="8.5703125" style="67" customWidth="1"/>
    <col min="45" max="45" width="7.7109375" style="67" customWidth="1"/>
    <col min="46" max="46" width="18.42578125" style="53" customWidth="1"/>
    <col min="47" max="47" width="9.140625" style="22"/>
    <col min="48" max="48" width="18.28515625" style="22" customWidth="1"/>
    <col min="49" max="49" width="19.140625" style="22" bestFit="1" customWidth="1"/>
    <col min="50" max="50" width="19" style="22" bestFit="1" customWidth="1"/>
    <col min="51" max="51" width="17.140625" style="22" customWidth="1"/>
    <col min="52" max="16384" width="9.140625" style="22"/>
  </cols>
  <sheetData>
    <row r="1" spans="1:51" ht="63.75" customHeight="1" x14ac:dyDescent="0.25">
      <c r="A1" s="1" t="s">
        <v>0</v>
      </c>
      <c r="B1" s="2" t="s">
        <v>1</v>
      </c>
      <c r="C1" s="5" t="s">
        <v>2</v>
      </c>
      <c r="D1" s="6" t="s">
        <v>3</v>
      </c>
      <c r="E1" s="4" t="s">
        <v>4</v>
      </c>
      <c r="F1" s="3" t="s">
        <v>5</v>
      </c>
      <c r="G1" s="4" t="s">
        <v>6</v>
      </c>
      <c r="H1" s="4" t="s">
        <v>7</v>
      </c>
      <c r="I1" s="7" t="s">
        <v>8</v>
      </c>
      <c r="J1" s="8" t="s">
        <v>9</v>
      </c>
      <c r="K1" s="9" t="s">
        <v>10</v>
      </c>
      <c r="L1" s="9" t="s">
        <v>11</v>
      </c>
      <c r="M1" s="9" t="s">
        <v>12</v>
      </c>
      <c r="N1" s="7" t="s">
        <v>13</v>
      </c>
      <c r="O1" s="8" t="s">
        <v>14</v>
      </c>
      <c r="P1" s="7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7" t="s">
        <v>20</v>
      </c>
      <c r="V1" s="7" t="s">
        <v>21</v>
      </c>
      <c r="W1" s="8" t="s">
        <v>22</v>
      </c>
      <c r="X1" s="11" t="s">
        <v>23</v>
      </c>
      <c r="Y1" s="8" t="s">
        <v>24</v>
      </c>
      <c r="Z1" s="2" t="s">
        <v>25</v>
      </c>
      <c r="AA1" s="12" t="s">
        <v>26</v>
      </c>
      <c r="AB1" s="13"/>
      <c r="AC1" s="13"/>
      <c r="AD1" s="13"/>
      <c r="AE1" s="13"/>
      <c r="AF1" s="13"/>
      <c r="AG1" s="13"/>
      <c r="AH1" s="13"/>
      <c r="AI1" s="13"/>
      <c r="AJ1" s="14"/>
      <c r="AK1" s="9" t="s">
        <v>27</v>
      </c>
      <c r="AL1" s="15" t="s">
        <v>28</v>
      </c>
      <c r="AM1" s="16"/>
      <c r="AN1" s="17"/>
      <c r="AO1" s="15" t="s">
        <v>29</v>
      </c>
      <c r="AP1" s="16"/>
      <c r="AQ1" s="17"/>
      <c r="AR1" s="18" t="s">
        <v>30</v>
      </c>
      <c r="AS1" s="19"/>
      <c r="AT1" s="19"/>
      <c r="AU1" s="20"/>
      <c r="AV1" s="21" t="s">
        <v>31</v>
      </c>
      <c r="AW1" s="21" t="s">
        <v>32</v>
      </c>
      <c r="AX1" s="21" t="s">
        <v>33</v>
      </c>
      <c r="AY1" s="10" t="s">
        <v>34</v>
      </c>
    </row>
    <row r="2" spans="1:51" ht="45" customHeight="1" x14ac:dyDescent="0.25">
      <c r="A2" s="23"/>
      <c r="B2" s="24"/>
      <c r="C2" s="27"/>
      <c r="D2" s="28"/>
      <c r="E2" s="26"/>
      <c r="F2" s="25"/>
      <c r="G2" s="26"/>
      <c r="H2" s="26"/>
      <c r="I2" s="29"/>
      <c r="J2" s="30"/>
      <c r="K2" s="31"/>
      <c r="L2" s="31"/>
      <c r="M2" s="31"/>
      <c r="N2" s="29"/>
      <c r="O2" s="29"/>
      <c r="P2" s="29"/>
      <c r="Q2" s="32"/>
      <c r="R2" s="32"/>
      <c r="S2" s="32"/>
      <c r="T2" s="32"/>
      <c r="U2" s="29"/>
      <c r="V2" s="29"/>
      <c r="W2" s="30"/>
      <c r="X2" s="33"/>
      <c r="Y2" s="30"/>
      <c r="Z2" s="24"/>
      <c r="AA2" s="34" t="s">
        <v>35</v>
      </c>
      <c r="AB2" s="34" t="s">
        <v>36</v>
      </c>
      <c r="AC2" s="34" t="s">
        <v>37</v>
      </c>
      <c r="AD2" s="34" t="s">
        <v>38</v>
      </c>
      <c r="AE2" s="34" t="s">
        <v>39</v>
      </c>
      <c r="AF2" s="34" t="s">
        <v>40</v>
      </c>
      <c r="AG2" s="34" t="s">
        <v>41</v>
      </c>
      <c r="AH2" s="34" t="s">
        <v>42</v>
      </c>
      <c r="AI2" s="34" t="s">
        <v>43</v>
      </c>
      <c r="AJ2" s="34" t="s">
        <v>44</v>
      </c>
      <c r="AK2" s="35"/>
      <c r="AL2" s="36" t="s">
        <v>36</v>
      </c>
      <c r="AM2" s="36" t="s">
        <v>37</v>
      </c>
      <c r="AN2" s="36" t="s">
        <v>38</v>
      </c>
      <c r="AO2" s="36" t="s">
        <v>36</v>
      </c>
      <c r="AP2" s="36" t="s">
        <v>37</v>
      </c>
      <c r="AQ2" s="36" t="s">
        <v>38</v>
      </c>
      <c r="AR2" s="37" t="s">
        <v>45</v>
      </c>
      <c r="AS2" s="37" t="s">
        <v>46</v>
      </c>
      <c r="AT2" s="37" t="s">
        <v>47</v>
      </c>
      <c r="AU2" s="37" t="s">
        <v>48</v>
      </c>
      <c r="AV2" s="38"/>
      <c r="AW2" s="38"/>
      <c r="AX2" s="38"/>
      <c r="AY2" s="32"/>
    </row>
    <row r="3" spans="1:51" ht="15.75" customHeight="1" x14ac:dyDescent="0.25">
      <c r="A3" s="47" t="s">
        <v>318</v>
      </c>
      <c r="B3" s="49">
        <v>45167</v>
      </c>
      <c r="C3" s="43">
        <v>545</v>
      </c>
      <c r="D3" s="39" t="s">
        <v>319</v>
      </c>
      <c r="E3" s="42" t="s">
        <v>320</v>
      </c>
      <c r="F3" s="40">
        <v>45196</v>
      </c>
      <c r="G3" s="41" t="s">
        <v>321</v>
      </c>
      <c r="H3" s="43" t="s">
        <v>322</v>
      </c>
      <c r="I3" s="43" t="s">
        <v>323</v>
      </c>
      <c r="J3" s="55">
        <v>1214876062.4000001</v>
      </c>
      <c r="K3" s="55">
        <v>1214876062.4000001</v>
      </c>
      <c r="L3" s="55">
        <v>0</v>
      </c>
      <c r="M3" s="55">
        <v>0</v>
      </c>
      <c r="N3" s="44">
        <v>1214876062.4000001</v>
      </c>
      <c r="O3" s="34">
        <v>1573611177.5999999</v>
      </c>
      <c r="P3" s="34">
        <v>1573611177.5999999</v>
      </c>
      <c r="Q3" s="43" t="s">
        <v>324</v>
      </c>
      <c r="R3" s="43" t="s">
        <v>325</v>
      </c>
      <c r="S3" s="43" t="s">
        <v>326</v>
      </c>
      <c r="T3" s="43" t="s">
        <v>147</v>
      </c>
      <c r="U3" s="48">
        <v>0</v>
      </c>
      <c r="V3" s="41">
        <v>100</v>
      </c>
      <c r="W3" s="41" t="s">
        <v>327</v>
      </c>
      <c r="X3" s="50">
        <v>140</v>
      </c>
      <c r="Y3" s="34">
        <v>10766.359999999999</v>
      </c>
      <c r="Z3" s="44">
        <v>1507290.4</v>
      </c>
      <c r="AA3" s="44">
        <v>146160</v>
      </c>
      <c r="AB3" s="44">
        <v>49980</v>
      </c>
      <c r="AC3" s="44">
        <v>96180</v>
      </c>
      <c r="AD3" s="44">
        <v>0</v>
      </c>
      <c r="AE3" s="44"/>
      <c r="AF3" s="44">
        <v>0</v>
      </c>
      <c r="AG3" s="44"/>
      <c r="AH3" s="44">
        <v>0</v>
      </c>
      <c r="AI3" s="44">
        <v>1044</v>
      </c>
      <c r="AJ3" s="44">
        <v>1044</v>
      </c>
      <c r="AK3" s="40">
        <v>45300</v>
      </c>
      <c r="AL3" s="40">
        <v>45413</v>
      </c>
      <c r="AM3" s="40"/>
      <c r="AN3" s="40">
        <v>45315</v>
      </c>
      <c r="AO3" s="40">
        <v>45444</v>
      </c>
      <c r="AP3" s="49"/>
      <c r="AQ3" s="41" t="s">
        <v>61</v>
      </c>
      <c r="AR3" s="41">
        <v>10</v>
      </c>
      <c r="AS3" s="34">
        <v>121487606.23999999</v>
      </c>
      <c r="AT3" s="43"/>
      <c r="AU3" s="44">
        <v>0</v>
      </c>
      <c r="AV3" s="46">
        <v>1573611177.5999999</v>
      </c>
      <c r="AW3" s="46">
        <v>1573611177.5999999</v>
      </c>
      <c r="AX3" s="43" t="s">
        <v>329</v>
      </c>
    </row>
    <row r="4" spans="1:51" ht="15.75" customHeight="1" x14ac:dyDescent="0.25">
      <c r="A4" s="47" t="s">
        <v>330</v>
      </c>
      <c r="B4" s="49">
        <v>45160</v>
      </c>
      <c r="C4" s="43">
        <v>545</v>
      </c>
      <c r="D4" s="39" t="s">
        <v>331</v>
      </c>
      <c r="E4" s="42" t="s">
        <v>332</v>
      </c>
      <c r="F4" s="40">
        <v>45190</v>
      </c>
      <c r="G4" s="41" t="s">
        <v>333</v>
      </c>
      <c r="H4" s="43" t="s">
        <v>334</v>
      </c>
      <c r="I4" s="43" t="s">
        <v>335</v>
      </c>
      <c r="J4" s="55">
        <v>1916291597.4000001</v>
      </c>
      <c r="K4" s="55">
        <v>1916291597.4000001</v>
      </c>
      <c r="L4" s="55">
        <v>0</v>
      </c>
      <c r="M4" s="55">
        <v>0</v>
      </c>
      <c r="N4" s="44">
        <v>1916291597.4000001</v>
      </c>
      <c r="O4" s="34">
        <v>2487576463.3499999</v>
      </c>
      <c r="P4" s="34">
        <v>2487576463.3499999</v>
      </c>
      <c r="Q4" s="43" t="s">
        <v>336</v>
      </c>
      <c r="R4" s="43" t="s">
        <v>337</v>
      </c>
      <c r="S4" s="43" t="s">
        <v>338</v>
      </c>
      <c r="T4" s="43" t="s">
        <v>93</v>
      </c>
      <c r="U4" s="48">
        <v>0</v>
      </c>
      <c r="V4" s="41">
        <v>100</v>
      </c>
      <c r="W4" s="41" t="s">
        <v>82</v>
      </c>
      <c r="X4" s="50">
        <v>5</v>
      </c>
      <c r="Y4" s="34">
        <v>18666.39</v>
      </c>
      <c r="Z4" s="44">
        <v>93331.95</v>
      </c>
      <c r="AA4" s="44">
        <v>133265</v>
      </c>
      <c r="AB4" s="44">
        <v>29000</v>
      </c>
      <c r="AC4" s="44">
        <v>48500</v>
      </c>
      <c r="AD4" s="44">
        <v>55765</v>
      </c>
      <c r="AE4" s="44"/>
      <c r="AF4" s="44">
        <v>0</v>
      </c>
      <c r="AG4" s="44"/>
      <c r="AH4" s="44">
        <v>0</v>
      </c>
      <c r="AI4" s="44">
        <v>26653</v>
      </c>
      <c r="AJ4" s="44">
        <v>26653</v>
      </c>
      <c r="AK4" s="40">
        <v>45300</v>
      </c>
      <c r="AL4" s="40">
        <v>45382</v>
      </c>
      <c r="AM4" s="40">
        <v>45535</v>
      </c>
      <c r="AN4" s="40">
        <v>45331</v>
      </c>
      <c r="AO4" s="40">
        <v>45413</v>
      </c>
      <c r="AP4" s="49">
        <v>45383</v>
      </c>
      <c r="AQ4" s="41" t="s">
        <v>61</v>
      </c>
      <c r="AR4" s="41">
        <v>10</v>
      </c>
      <c r="AS4" s="34">
        <v>191629159.74000001</v>
      </c>
      <c r="AT4" s="43"/>
      <c r="AU4" s="44">
        <v>541325310</v>
      </c>
      <c r="AV4" s="46">
        <v>1946251153.3499999</v>
      </c>
      <c r="AW4" s="46">
        <v>2487576463.3499999</v>
      </c>
      <c r="AX4" s="43" t="s">
        <v>317</v>
      </c>
    </row>
    <row r="5" spans="1:51" ht="15.75" customHeight="1" x14ac:dyDescent="0.25">
      <c r="A5" s="47" t="s">
        <v>339</v>
      </c>
      <c r="B5" s="49">
        <v>45163</v>
      </c>
      <c r="C5" s="43">
        <v>545</v>
      </c>
      <c r="D5" s="39" t="s">
        <v>340</v>
      </c>
      <c r="E5" s="42" t="s">
        <v>341</v>
      </c>
      <c r="F5" s="40">
        <v>45191</v>
      </c>
      <c r="G5" s="41" t="s">
        <v>342</v>
      </c>
      <c r="H5" s="43" t="s">
        <v>334</v>
      </c>
      <c r="I5" s="43" t="s">
        <v>343</v>
      </c>
      <c r="J5" s="55">
        <v>4843869498</v>
      </c>
      <c r="K5" s="55">
        <v>4843869498</v>
      </c>
      <c r="L5" s="55">
        <v>0</v>
      </c>
      <c r="M5" s="55">
        <v>0</v>
      </c>
      <c r="N5" s="44">
        <v>4843869498</v>
      </c>
      <c r="O5" s="34">
        <v>6296643147.6000004</v>
      </c>
      <c r="P5" s="34">
        <v>6296643147.6000004</v>
      </c>
      <c r="Q5" s="43" t="s">
        <v>344</v>
      </c>
      <c r="R5" s="43" t="s">
        <v>345</v>
      </c>
      <c r="S5" s="43" t="s">
        <v>346</v>
      </c>
      <c r="T5" s="43" t="s">
        <v>347</v>
      </c>
      <c r="U5" s="48">
        <v>0</v>
      </c>
      <c r="V5" s="41">
        <v>100</v>
      </c>
      <c r="W5" s="41" t="s">
        <v>348</v>
      </c>
      <c r="X5" s="50">
        <v>30</v>
      </c>
      <c r="Y5" s="34">
        <v>25813.320000000003</v>
      </c>
      <c r="Z5" s="44">
        <v>774399.60000000009</v>
      </c>
      <c r="AA5" s="44">
        <v>243930</v>
      </c>
      <c r="AB5" s="44">
        <v>45000</v>
      </c>
      <c r="AC5" s="44">
        <v>198930</v>
      </c>
      <c r="AD5" s="44">
        <v>0</v>
      </c>
      <c r="AE5" s="44"/>
      <c r="AF5" s="44">
        <v>0</v>
      </c>
      <c r="AG5" s="44"/>
      <c r="AH5" s="44">
        <v>0</v>
      </c>
      <c r="AI5" s="44">
        <v>8131</v>
      </c>
      <c r="AJ5" s="44">
        <v>8131</v>
      </c>
      <c r="AK5" s="40">
        <v>45300</v>
      </c>
      <c r="AL5" s="40">
        <v>45337</v>
      </c>
      <c r="AM5" s="40"/>
      <c r="AN5" s="40">
        <v>45323</v>
      </c>
      <c r="AO5" s="40">
        <v>45366</v>
      </c>
      <c r="AP5" s="49"/>
      <c r="AQ5" s="41" t="s">
        <v>61</v>
      </c>
      <c r="AR5" s="41">
        <v>10</v>
      </c>
      <c r="AS5" s="34">
        <v>484386949.80000001</v>
      </c>
      <c r="AT5" s="43"/>
      <c r="AU5" s="44">
        <v>0</v>
      </c>
      <c r="AV5" s="46">
        <v>6296643147.6000004</v>
      </c>
      <c r="AW5" s="46">
        <v>6296643147.6000004</v>
      </c>
      <c r="AX5" s="43" t="s">
        <v>329</v>
      </c>
    </row>
    <row r="6" spans="1:51" ht="15.75" customHeight="1" x14ac:dyDescent="0.25">
      <c r="A6" s="47" t="s">
        <v>349</v>
      </c>
      <c r="B6" s="49">
        <v>45163</v>
      </c>
      <c r="C6" s="43">
        <v>545</v>
      </c>
      <c r="D6" s="39" t="s">
        <v>350</v>
      </c>
      <c r="E6" s="42" t="s">
        <v>351</v>
      </c>
      <c r="F6" s="40">
        <v>45191</v>
      </c>
      <c r="G6" s="41" t="s">
        <v>352</v>
      </c>
      <c r="H6" s="43" t="s">
        <v>140</v>
      </c>
      <c r="I6" s="43" t="s">
        <v>353</v>
      </c>
      <c r="J6" s="55">
        <v>5912667070.5</v>
      </c>
      <c r="K6" s="55">
        <v>5912667070.5</v>
      </c>
      <c r="L6" s="55">
        <v>0</v>
      </c>
      <c r="M6" s="55">
        <v>0</v>
      </c>
      <c r="N6" s="44">
        <v>5912667070.5</v>
      </c>
      <c r="O6" s="34">
        <v>7232381306.5</v>
      </c>
      <c r="P6" s="34">
        <v>7232381306.5</v>
      </c>
      <c r="Q6" s="43" t="s">
        <v>354</v>
      </c>
      <c r="R6" s="43" t="s">
        <v>355</v>
      </c>
      <c r="S6" s="43" t="s">
        <v>356</v>
      </c>
      <c r="T6" s="43" t="s">
        <v>147</v>
      </c>
      <c r="U6" s="48">
        <v>0</v>
      </c>
      <c r="V6" s="41">
        <v>100</v>
      </c>
      <c r="W6" s="41" t="s">
        <v>82</v>
      </c>
      <c r="X6" s="50">
        <v>5</v>
      </c>
      <c r="Y6" s="34">
        <v>868233.05</v>
      </c>
      <c r="Z6" s="44">
        <v>4341165.25</v>
      </c>
      <c r="AA6" s="44">
        <v>8330</v>
      </c>
      <c r="AB6" s="44">
        <v>8330</v>
      </c>
      <c r="AC6" s="44">
        <v>0</v>
      </c>
      <c r="AD6" s="44">
        <v>0</v>
      </c>
      <c r="AE6" s="44"/>
      <c r="AF6" s="44">
        <v>0</v>
      </c>
      <c r="AG6" s="44"/>
      <c r="AH6" s="44">
        <v>0</v>
      </c>
      <c r="AI6" s="44">
        <v>1666</v>
      </c>
      <c r="AJ6" s="44">
        <v>1666</v>
      </c>
      <c r="AK6" s="40">
        <v>45300</v>
      </c>
      <c r="AL6" s="40"/>
      <c r="AM6" s="40"/>
      <c r="AN6" s="40">
        <v>45331</v>
      </c>
      <c r="AO6" s="40"/>
      <c r="AP6" s="49"/>
      <c r="AQ6" s="41" t="s">
        <v>61</v>
      </c>
      <c r="AR6" s="41">
        <v>10</v>
      </c>
      <c r="AS6" s="34">
        <v>591266707.04999995</v>
      </c>
      <c r="AT6" s="43"/>
      <c r="AU6" s="44">
        <v>0</v>
      </c>
      <c r="AV6" s="46">
        <v>7232381306.5</v>
      </c>
      <c r="AW6" s="46">
        <v>7232381306.5</v>
      </c>
      <c r="AX6" s="43" t="s">
        <v>329</v>
      </c>
    </row>
    <row r="7" spans="1:51" ht="15.75" customHeight="1" x14ac:dyDescent="0.25">
      <c r="A7" s="47" t="s">
        <v>357</v>
      </c>
      <c r="B7" s="49">
        <v>45163</v>
      </c>
      <c r="C7" s="43">
        <v>545</v>
      </c>
      <c r="D7" s="39" t="s">
        <v>358</v>
      </c>
      <c r="E7" s="42" t="s">
        <v>359</v>
      </c>
      <c r="F7" s="40">
        <v>45191</v>
      </c>
      <c r="G7" s="41" t="s">
        <v>360</v>
      </c>
      <c r="H7" s="43" t="s">
        <v>361</v>
      </c>
      <c r="I7" s="43" t="s">
        <v>362</v>
      </c>
      <c r="J7" s="55">
        <v>6140047413.5</v>
      </c>
      <c r="K7" s="55">
        <v>6140047413.5</v>
      </c>
      <c r="L7" s="55">
        <v>0</v>
      </c>
      <c r="M7" s="55">
        <v>0</v>
      </c>
      <c r="N7" s="44">
        <v>6140047413.5</v>
      </c>
      <c r="O7" s="34">
        <v>7692213028.5</v>
      </c>
      <c r="P7" s="34">
        <v>7692213028.5</v>
      </c>
      <c r="Q7" s="43" t="s">
        <v>363</v>
      </c>
      <c r="R7" s="43" t="s">
        <v>364</v>
      </c>
      <c r="S7" s="43" t="s">
        <v>365</v>
      </c>
      <c r="T7" s="43" t="s">
        <v>294</v>
      </c>
      <c r="U7" s="48">
        <v>0</v>
      </c>
      <c r="V7" s="41">
        <v>100</v>
      </c>
      <c r="W7" s="41" t="s">
        <v>348</v>
      </c>
      <c r="X7" s="50">
        <v>2</v>
      </c>
      <c r="Y7" s="34">
        <v>333082.75</v>
      </c>
      <c r="Z7" s="44">
        <v>666165.5</v>
      </c>
      <c r="AA7" s="44">
        <v>23094</v>
      </c>
      <c r="AB7" s="44">
        <v>23094</v>
      </c>
      <c r="AC7" s="44">
        <v>0</v>
      </c>
      <c r="AD7" s="44">
        <v>0</v>
      </c>
      <c r="AE7" s="44"/>
      <c r="AF7" s="44">
        <v>0</v>
      </c>
      <c r="AG7" s="44"/>
      <c r="AH7" s="44">
        <v>0</v>
      </c>
      <c r="AI7" s="44">
        <v>11547</v>
      </c>
      <c r="AJ7" s="44">
        <v>11547</v>
      </c>
      <c r="AK7" s="40">
        <v>45306</v>
      </c>
      <c r="AL7" s="40"/>
      <c r="AM7" s="40"/>
      <c r="AN7" s="40">
        <v>45337</v>
      </c>
      <c r="AO7" s="40"/>
      <c r="AP7" s="49"/>
      <c r="AQ7" s="41" t="s">
        <v>61</v>
      </c>
      <c r="AR7" s="41">
        <v>10</v>
      </c>
      <c r="AS7" s="34">
        <v>614004741.35000002</v>
      </c>
      <c r="AT7" s="43"/>
      <c r="AU7" s="44">
        <v>7692213028.5</v>
      </c>
      <c r="AV7" s="46">
        <v>0</v>
      </c>
      <c r="AW7" s="46">
        <v>7692213028.5</v>
      </c>
      <c r="AX7" s="43" t="s">
        <v>366</v>
      </c>
    </row>
    <row r="8" spans="1:51" ht="15.75" customHeight="1" x14ac:dyDescent="0.25">
      <c r="A8" s="47" t="s">
        <v>367</v>
      </c>
      <c r="B8" s="49">
        <v>45163</v>
      </c>
      <c r="C8" s="43">
        <v>545</v>
      </c>
      <c r="D8" s="39" t="s">
        <v>368</v>
      </c>
      <c r="E8" s="42" t="s">
        <v>369</v>
      </c>
      <c r="F8" s="40">
        <v>45191</v>
      </c>
      <c r="G8" s="41" t="s">
        <v>370</v>
      </c>
      <c r="H8" s="43" t="s">
        <v>334</v>
      </c>
      <c r="I8" s="43" t="s">
        <v>371</v>
      </c>
      <c r="J8" s="55">
        <v>931850515.20000005</v>
      </c>
      <c r="K8" s="55">
        <v>931850515.20000005</v>
      </c>
      <c r="L8" s="55">
        <v>0</v>
      </c>
      <c r="M8" s="55">
        <v>0</v>
      </c>
      <c r="N8" s="44">
        <v>931850515.20000005</v>
      </c>
      <c r="O8" s="34">
        <v>1193006073.5999999</v>
      </c>
      <c r="P8" s="34">
        <v>1193006073.5999999</v>
      </c>
      <c r="Q8" s="43" t="s">
        <v>372</v>
      </c>
      <c r="R8" s="43" t="s">
        <v>373</v>
      </c>
      <c r="S8" s="43" t="s">
        <v>374</v>
      </c>
      <c r="T8" s="43" t="s">
        <v>58</v>
      </c>
      <c r="U8" s="48">
        <v>0</v>
      </c>
      <c r="V8" s="41">
        <v>100</v>
      </c>
      <c r="W8" s="41" t="s">
        <v>82</v>
      </c>
      <c r="X8" s="56">
        <v>9.6</v>
      </c>
      <c r="Y8" s="34">
        <v>618266</v>
      </c>
      <c r="Z8" s="44">
        <v>5935353.5999999996</v>
      </c>
      <c r="AA8" s="44">
        <v>1929.6</v>
      </c>
      <c r="AB8" s="44">
        <v>1929.6</v>
      </c>
      <c r="AC8" s="44">
        <v>0</v>
      </c>
      <c r="AD8" s="44">
        <v>0</v>
      </c>
      <c r="AE8" s="44"/>
      <c r="AF8" s="44">
        <v>0</v>
      </c>
      <c r="AG8" s="44"/>
      <c r="AH8" s="44">
        <v>0</v>
      </c>
      <c r="AI8" s="44">
        <v>201</v>
      </c>
      <c r="AJ8" s="44">
        <v>201</v>
      </c>
      <c r="AK8" s="40">
        <v>45322</v>
      </c>
      <c r="AL8" s="40"/>
      <c r="AM8" s="40"/>
      <c r="AN8" s="40">
        <v>45352</v>
      </c>
      <c r="AO8" s="40"/>
      <c r="AP8" s="49"/>
      <c r="AQ8" s="41" t="s">
        <v>61</v>
      </c>
      <c r="AR8" s="41">
        <v>10</v>
      </c>
      <c r="AS8" s="34">
        <v>93185051.519999996</v>
      </c>
      <c r="AT8" s="43"/>
      <c r="AU8" s="44">
        <v>0</v>
      </c>
      <c r="AV8" s="46">
        <v>1193006073.5999999</v>
      </c>
      <c r="AW8" s="46">
        <v>1193006073.5999999</v>
      </c>
      <c r="AX8" s="43" t="s">
        <v>329</v>
      </c>
    </row>
    <row r="9" spans="1:51" ht="15.75" customHeight="1" x14ac:dyDescent="0.25">
      <c r="A9" s="47" t="s">
        <v>375</v>
      </c>
      <c r="B9" s="49">
        <v>45167</v>
      </c>
      <c r="C9" s="43">
        <v>545</v>
      </c>
      <c r="D9" s="39" t="s">
        <v>376</v>
      </c>
      <c r="E9" s="42" t="s">
        <v>377</v>
      </c>
      <c r="F9" s="40">
        <v>45198</v>
      </c>
      <c r="G9" s="41" t="s">
        <v>378</v>
      </c>
      <c r="H9" s="43" t="s">
        <v>87</v>
      </c>
      <c r="I9" s="43" t="s">
        <v>379</v>
      </c>
      <c r="J9" s="55">
        <v>332379801.60000002</v>
      </c>
      <c r="K9" s="55">
        <v>332379801.60000002</v>
      </c>
      <c r="L9" s="55">
        <v>0</v>
      </c>
      <c r="M9" s="55">
        <v>0</v>
      </c>
      <c r="N9" s="44">
        <v>332379801.60000002</v>
      </c>
      <c r="O9" s="34">
        <v>430313136</v>
      </c>
      <c r="P9" s="34">
        <v>430313136</v>
      </c>
      <c r="Q9" s="43" t="s">
        <v>380</v>
      </c>
      <c r="R9" s="43" t="s">
        <v>381</v>
      </c>
      <c r="S9" s="43" t="s">
        <v>382</v>
      </c>
      <c r="T9" s="43" t="s">
        <v>58</v>
      </c>
      <c r="U9" s="48">
        <v>0</v>
      </c>
      <c r="V9" s="41">
        <v>100</v>
      </c>
      <c r="W9" s="41" t="s">
        <v>82</v>
      </c>
      <c r="X9" s="50">
        <v>12</v>
      </c>
      <c r="Y9" s="34">
        <v>247306.4</v>
      </c>
      <c r="Z9" s="44">
        <v>2967676.8</v>
      </c>
      <c r="AA9" s="44">
        <v>1740</v>
      </c>
      <c r="AB9" s="44">
        <v>468</v>
      </c>
      <c r="AC9" s="44">
        <v>1272</v>
      </c>
      <c r="AD9" s="44">
        <v>0</v>
      </c>
      <c r="AE9" s="44"/>
      <c r="AF9" s="44">
        <v>0</v>
      </c>
      <c r="AG9" s="44"/>
      <c r="AH9" s="44">
        <v>0</v>
      </c>
      <c r="AI9" s="44">
        <v>145</v>
      </c>
      <c r="AJ9" s="44">
        <v>145</v>
      </c>
      <c r="AK9" s="40">
        <v>45300</v>
      </c>
      <c r="AL9" s="40">
        <v>45322</v>
      </c>
      <c r="AM9" s="40"/>
      <c r="AN9" s="40">
        <v>45331</v>
      </c>
      <c r="AO9" s="40">
        <v>45352</v>
      </c>
      <c r="AP9" s="49"/>
      <c r="AQ9" s="41" t="s">
        <v>61</v>
      </c>
      <c r="AR9" s="41">
        <v>10</v>
      </c>
      <c r="AS9" s="34">
        <v>33237980.16</v>
      </c>
      <c r="AT9" s="43"/>
      <c r="AU9" s="44">
        <v>115739395.2</v>
      </c>
      <c r="AV9" s="46">
        <v>314573740.80000001</v>
      </c>
      <c r="AW9" s="46">
        <v>430313136</v>
      </c>
      <c r="AX9" s="43" t="s">
        <v>317</v>
      </c>
    </row>
    <row r="10" spans="1:51" ht="15.75" customHeight="1" x14ac:dyDescent="0.25">
      <c r="A10" s="47" t="s">
        <v>383</v>
      </c>
      <c r="B10" s="49">
        <v>45166</v>
      </c>
      <c r="C10" s="43">
        <v>545</v>
      </c>
      <c r="D10" s="39" t="s">
        <v>384</v>
      </c>
      <c r="E10" s="42" t="s">
        <v>385</v>
      </c>
      <c r="F10" s="40">
        <v>45201</v>
      </c>
      <c r="G10" s="41" t="s">
        <v>386</v>
      </c>
      <c r="H10" s="43" t="s">
        <v>87</v>
      </c>
      <c r="I10" s="43" t="s">
        <v>387</v>
      </c>
      <c r="J10" s="55">
        <v>689040000</v>
      </c>
      <c r="K10" s="55">
        <v>689040000</v>
      </c>
      <c r="L10" s="55">
        <v>0</v>
      </c>
      <c r="M10" s="55">
        <v>0</v>
      </c>
      <c r="N10" s="44">
        <v>689040000</v>
      </c>
      <c r="O10" s="34">
        <v>895752000</v>
      </c>
      <c r="P10" s="34">
        <v>895752000</v>
      </c>
      <c r="Q10" s="43" t="s">
        <v>388</v>
      </c>
      <c r="R10" s="43" t="s">
        <v>389</v>
      </c>
      <c r="S10" s="43" t="s">
        <v>390</v>
      </c>
      <c r="T10" s="43" t="s">
        <v>391</v>
      </c>
      <c r="U10" s="48">
        <v>0</v>
      </c>
      <c r="V10" s="41">
        <v>100</v>
      </c>
      <c r="W10" s="41" t="s">
        <v>392</v>
      </c>
      <c r="X10" s="50">
        <v>60</v>
      </c>
      <c r="Y10" s="34">
        <v>15950</v>
      </c>
      <c r="Z10" s="44">
        <v>957000</v>
      </c>
      <c r="AA10" s="44">
        <v>56160</v>
      </c>
      <c r="AB10" s="44">
        <v>56160</v>
      </c>
      <c r="AC10" s="44">
        <v>0</v>
      </c>
      <c r="AD10" s="44">
        <v>0</v>
      </c>
      <c r="AE10" s="44"/>
      <c r="AF10" s="44">
        <v>0</v>
      </c>
      <c r="AG10" s="44"/>
      <c r="AH10" s="44">
        <v>0</v>
      </c>
      <c r="AI10" s="44">
        <v>936</v>
      </c>
      <c r="AJ10" s="44">
        <v>936</v>
      </c>
      <c r="AK10" s="40">
        <v>45322</v>
      </c>
      <c r="AL10" s="40"/>
      <c r="AM10" s="40"/>
      <c r="AN10" s="40">
        <v>45352</v>
      </c>
      <c r="AO10" s="40"/>
      <c r="AP10" s="49"/>
      <c r="AQ10" s="41" t="s">
        <v>61</v>
      </c>
      <c r="AR10" s="41">
        <v>10</v>
      </c>
      <c r="AS10" s="34">
        <v>68904000</v>
      </c>
      <c r="AT10" s="43"/>
      <c r="AU10" s="44">
        <v>0</v>
      </c>
      <c r="AV10" s="46">
        <v>895752000</v>
      </c>
      <c r="AW10" s="46">
        <v>895752000</v>
      </c>
      <c r="AX10" s="43" t="s">
        <v>329</v>
      </c>
    </row>
    <row r="11" spans="1:51" ht="15.75" customHeight="1" x14ac:dyDescent="0.25">
      <c r="A11" s="47" t="s">
        <v>393</v>
      </c>
      <c r="B11" s="49">
        <v>45167</v>
      </c>
      <c r="C11" s="43">
        <v>545</v>
      </c>
      <c r="D11" s="39" t="s">
        <v>394</v>
      </c>
      <c r="E11" s="42" t="s">
        <v>395</v>
      </c>
      <c r="F11" s="40">
        <v>45198</v>
      </c>
      <c r="G11" s="41" t="s">
        <v>396</v>
      </c>
      <c r="H11" s="43" t="s">
        <v>87</v>
      </c>
      <c r="I11" s="43" t="s">
        <v>397</v>
      </c>
      <c r="J11" s="55">
        <v>323280775.83999997</v>
      </c>
      <c r="K11" s="55">
        <v>323280775.83999997</v>
      </c>
      <c r="L11" s="55">
        <v>0</v>
      </c>
      <c r="M11" s="55">
        <v>0</v>
      </c>
      <c r="N11" s="44">
        <v>323280775.83999997</v>
      </c>
      <c r="O11" s="34">
        <v>419765947.36000001</v>
      </c>
      <c r="P11" s="34">
        <v>419765947.36000001</v>
      </c>
      <c r="Q11" s="43" t="s">
        <v>291</v>
      </c>
      <c r="R11" s="43" t="s">
        <v>398</v>
      </c>
      <c r="S11" s="43" t="s">
        <v>293</v>
      </c>
      <c r="T11" s="43" t="s">
        <v>294</v>
      </c>
      <c r="U11" s="48">
        <v>0</v>
      </c>
      <c r="V11" s="41">
        <v>100</v>
      </c>
      <c r="W11" s="41" t="s">
        <v>82</v>
      </c>
      <c r="X11" s="50">
        <v>1</v>
      </c>
      <c r="Y11" s="34">
        <v>554512.48</v>
      </c>
      <c r="Z11" s="44">
        <v>554512.48</v>
      </c>
      <c r="AA11" s="44">
        <v>757</v>
      </c>
      <c r="AB11" s="44">
        <v>757</v>
      </c>
      <c r="AC11" s="44">
        <v>0</v>
      </c>
      <c r="AD11" s="44">
        <v>0</v>
      </c>
      <c r="AE11" s="44"/>
      <c r="AF11" s="44">
        <v>0</v>
      </c>
      <c r="AG11" s="44"/>
      <c r="AH11" s="44">
        <v>0</v>
      </c>
      <c r="AI11" s="44">
        <v>757</v>
      </c>
      <c r="AJ11" s="44">
        <v>757</v>
      </c>
      <c r="AK11" s="40">
        <v>45300</v>
      </c>
      <c r="AL11" s="40"/>
      <c r="AM11" s="40"/>
      <c r="AN11" s="40">
        <v>45331</v>
      </c>
      <c r="AO11" s="40"/>
      <c r="AP11" s="49"/>
      <c r="AQ11" s="41" t="s">
        <v>61</v>
      </c>
      <c r="AR11" s="41">
        <v>10</v>
      </c>
      <c r="AS11" s="34">
        <v>32328077.583999995</v>
      </c>
      <c r="AT11" s="43"/>
      <c r="AU11" s="44">
        <v>419765947.36000001</v>
      </c>
      <c r="AV11" s="46">
        <v>0</v>
      </c>
      <c r="AW11" s="46">
        <v>419765947.36000001</v>
      </c>
      <c r="AX11" s="43" t="s">
        <v>366</v>
      </c>
    </row>
    <row r="12" spans="1:51" ht="15.75" customHeight="1" x14ac:dyDescent="0.25">
      <c r="A12" s="47" t="s">
        <v>399</v>
      </c>
      <c r="B12" s="49">
        <v>45167</v>
      </c>
      <c r="C12" s="43">
        <v>545</v>
      </c>
      <c r="D12" s="39" t="s">
        <v>400</v>
      </c>
      <c r="E12" s="42" t="s">
        <v>401</v>
      </c>
      <c r="F12" s="40">
        <v>45198</v>
      </c>
      <c r="G12" s="41" t="s">
        <v>402</v>
      </c>
      <c r="H12" s="43" t="s">
        <v>87</v>
      </c>
      <c r="I12" s="43" t="s">
        <v>403</v>
      </c>
      <c r="J12" s="55">
        <v>1035540624</v>
      </c>
      <c r="K12" s="55">
        <v>1035540624</v>
      </c>
      <c r="L12" s="55">
        <v>0</v>
      </c>
      <c r="M12" s="55">
        <v>0</v>
      </c>
      <c r="N12" s="44">
        <v>1035540624</v>
      </c>
      <c r="O12" s="34">
        <v>1231300358.4000001</v>
      </c>
      <c r="P12" s="34">
        <v>1231300358.4000001</v>
      </c>
      <c r="Q12" s="43" t="s">
        <v>404</v>
      </c>
      <c r="R12" s="43" t="s">
        <v>405</v>
      </c>
      <c r="S12" s="43" t="s">
        <v>406</v>
      </c>
      <c r="T12" s="43" t="s">
        <v>407</v>
      </c>
      <c r="U12" s="48">
        <v>0</v>
      </c>
      <c r="V12" s="41">
        <v>100</v>
      </c>
      <c r="W12" s="41" t="s">
        <v>82</v>
      </c>
      <c r="X12" s="50">
        <v>10</v>
      </c>
      <c r="Y12" s="34">
        <v>47284.960000000006</v>
      </c>
      <c r="Z12" s="44">
        <v>472849.60000000009</v>
      </c>
      <c r="AA12" s="44">
        <v>26040</v>
      </c>
      <c r="AB12" s="44">
        <v>26040</v>
      </c>
      <c r="AC12" s="44">
        <v>0</v>
      </c>
      <c r="AD12" s="44">
        <v>0</v>
      </c>
      <c r="AE12" s="44"/>
      <c r="AF12" s="44">
        <v>0</v>
      </c>
      <c r="AG12" s="44"/>
      <c r="AH12" s="44">
        <v>0</v>
      </c>
      <c r="AI12" s="44">
        <v>2604</v>
      </c>
      <c r="AJ12" s="44">
        <v>2604</v>
      </c>
      <c r="AK12" s="40">
        <v>45322</v>
      </c>
      <c r="AL12" s="40"/>
      <c r="AM12" s="40"/>
      <c r="AN12" s="40">
        <v>45352</v>
      </c>
      <c r="AO12" s="40"/>
      <c r="AP12" s="49"/>
      <c r="AQ12" s="41" t="s">
        <v>61</v>
      </c>
      <c r="AR12" s="41">
        <v>10</v>
      </c>
      <c r="AS12" s="34">
        <v>103554062.40000001</v>
      </c>
      <c r="AT12" s="43"/>
      <c r="AU12" s="44">
        <v>0</v>
      </c>
      <c r="AV12" s="46">
        <v>1231300358.4000001</v>
      </c>
      <c r="AW12" s="46">
        <v>1231300358.4000001</v>
      </c>
      <c r="AX12" s="43" t="s">
        <v>329</v>
      </c>
    </row>
    <row r="13" spans="1:51" ht="15.75" customHeight="1" x14ac:dyDescent="0.25">
      <c r="A13" s="47" t="s">
        <v>408</v>
      </c>
      <c r="B13" s="40">
        <v>45170</v>
      </c>
      <c r="C13" s="43">
        <v>545</v>
      </c>
      <c r="D13" s="39" t="s">
        <v>409</v>
      </c>
      <c r="E13" s="42" t="s">
        <v>410</v>
      </c>
      <c r="F13" s="40">
        <v>45203</v>
      </c>
      <c r="G13" s="41" t="s">
        <v>411</v>
      </c>
      <c r="H13" s="43" t="s">
        <v>87</v>
      </c>
      <c r="I13" s="43" t="s">
        <v>412</v>
      </c>
      <c r="J13" s="44">
        <v>1882610400</v>
      </c>
      <c r="K13" s="44">
        <v>1882610400</v>
      </c>
      <c r="L13" s="55">
        <v>0</v>
      </c>
      <c r="M13" s="55">
        <v>0</v>
      </c>
      <c r="N13" s="44">
        <v>1882610400</v>
      </c>
      <c r="O13" s="34">
        <v>2447240400</v>
      </c>
      <c r="P13" s="34">
        <v>2447240400</v>
      </c>
      <c r="Q13" s="43" t="s">
        <v>388</v>
      </c>
      <c r="R13" s="43" t="s">
        <v>413</v>
      </c>
      <c r="S13" s="43" t="s">
        <v>390</v>
      </c>
      <c r="T13" s="43" t="s">
        <v>391</v>
      </c>
      <c r="U13" s="48">
        <v>0</v>
      </c>
      <c r="V13" s="41">
        <v>100</v>
      </c>
      <c r="W13" s="41" t="s">
        <v>392</v>
      </c>
      <c r="X13" s="50">
        <v>60</v>
      </c>
      <c r="Y13" s="34">
        <v>6380</v>
      </c>
      <c r="Z13" s="44">
        <v>382800</v>
      </c>
      <c r="AA13" s="44">
        <v>383580</v>
      </c>
      <c r="AB13" s="44">
        <v>383580</v>
      </c>
      <c r="AC13" s="44">
        <v>0</v>
      </c>
      <c r="AD13" s="44">
        <v>0</v>
      </c>
      <c r="AE13" s="44"/>
      <c r="AF13" s="44">
        <v>0</v>
      </c>
      <c r="AG13" s="44"/>
      <c r="AH13" s="44">
        <v>0</v>
      </c>
      <c r="AI13" s="44">
        <v>6393</v>
      </c>
      <c r="AJ13" s="44">
        <v>6393</v>
      </c>
      <c r="AK13" s="40">
        <v>45322</v>
      </c>
      <c r="AL13" s="40"/>
      <c r="AM13" s="40"/>
      <c r="AN13" s="40">
        <v>45352</v>
      </c>
      <c r="AO13" s="40"/>
      <c r="AP13" s="49"/>
      <c r="AQ13" s="41" t="s">
        <v>61</v>
      </c>
      <c r="AR13" s="41">
        <v>10</v>
      </c>
      <c r="AS13" s="34">
        <v>188261040</v>
      </c>
      <c r="AT13" s="43"/>
      <c r="AU13" s="44">
        <v>0</v>
      </c>
      <c r="AV13" s="46">
        <v>2447240400</v>
      </c>
      <c r="AW13" s="46">
        <v>2447240400</v>
      </c>
      <c r="AX13" s="43" t="s">
        <v>329</v>
      </c>
    </row>
    <row r="14" spans="1:51" ht="15.75" customHeight="1" x14ac:dyDescent="0.25">
      <c r="A14" s="47" t="s">
        <v>414</v>
      </c>
      <c r="B14" s="40">
        <v>45170</v>
      </c>
      <c r="C14" s="43">
        <v>545</v>
      </c>
      <c r="D14" s="39" t="s">
        <v>415</v>
      </c>
      <c r="E14" s="42" t="s">
        <v>416</v>
      </c>
      <c r="F14" s="40">
        <v>45202</v>
      </c>
      <c r="G14" s="41" t="s">
        <v>417</v>
      </c>
      <c r="H14" s="43" t="s">
        <v>87</v>
      </c>
      <c r="I14" s="43" t="s">
        <v>418</v>
      </c>
      <c r="J14" s="44">
        <v>789501921.45000005</v>
      </c>
      <c r="K14" s="44">
        <v>789501921.45000005</v>
      </c>
      <c r="L14" s="55">
        <v>0</v>
      </c>
      <c r="M14" s="55">
        <v>0</v>
      </c>
      <c r="N14" s="44">
        <v>789501921.45000005</v>
      </c>
      <c r="O14" s="34">
        <v>1023758254.2</v>
      </c>
      <c r="P14" s="34">
        <v>1023758254.2</v>
      </c>
      <c r="Q14" s="43" t="s">
        <v>344</v>
      </c>
      <c r="R14" s="43" t="s">
        <v>419</v>
      </c>
      <c r="S14" s="43" t="s">
        <v>420</v>
      </c>
      <c r="T14" s="43" t="s">
        <v>347</v>
      </c>
      <c r="U14" s="48">
        <v>0</v>
      </c>
      <c r="V14" s="41">
        <v>100</v>
      </c>
      <c r="W14" s="41" t="s">
        <v>348</v>
      </c>
      <c r="X14" s="50">
        <v>15</v>
      </c>
      <c r="Y14" s="34">
        <v>25813.370000000003</v>
      </c>
      <c r="Z14" s="44">
        <v>387200.55000000005</v>
      </c>
      <c r="AA14" s="44">
        <v>39660</v>
      </c>
      <c r="AB14" s="44">
        <v>25005</v>
      </c>
      <c r="AC14" s="44">
        <v>14655</v>
      </c>
      <c r="AD14" s="44">
        <v>0</v>
      </c>
      <c r="AE14" s="44"/>
      <c r="AF14" s="44">
        <v>0</v>
      </c>
      <c r="AG14" s="44"/>
      <c r="AH14" s="44">
        <v>0</v>
      </c>
      <c r="AI14" s="44">
        <v>2644</v>
      </c>
      <c r="AJ14" s="44">
        <v>2644</v>
      </c>
      <c r="AK14" s="40">
        <v>45300</v>
      </c>
      <c r="AL14" s="40">
        <v>45337</v>
      </c>
      <c r="AM14" s="40"/>
      <c r="AN14" s="40">
        <v>45331</v>
      </c>
      <c r="AO14" s="40">
        <v>45366</v>
      </c>
      <c r="AP14" s="49"/>
      <c r="AQ14" s="41" t="s">
        <v>61</v>
      </c>
      <c r="AR14" s="41">
        <v>10</v>
      </c>
      <c r="AS14" s="34">
        <v>78950192.144999996</v>
      </c>
      <c r="AT14" s="43"/>
      <c r="AU14" s="44">
        <v>0</v>
      </c>
      <c r="AV14" s="46">
        <v>1023758254.2</v>
      </c>
      <c r="AW14" s="46">
        <v>1023758254.2</v>
      </c>
      <c r="AX14" s="43" t="s">
        <v>329</v>
      </c>
    </row>
    <row r="15" spans="1:51" ht="15.75" customHeight="1" x14ac:dyDescent="0.25">
      <c r="A15" s="47" t="s">
        <v>421</v>
      </c>
      <c r="B15" s="40">
        <v>45170</v>
      </c>
      <c r="C15" s="43">
        <v>545</v>
      </c>
      <c r="D15" s="39" t="s">
        <v>422</v>
      </c>
      <c r="E15" s="42" t="s">
        <v>423</v>
      </c>
      <c r="F15" s="40">
        <v>45201</v>
      </c>
      <c r="G15" s="41" t="s">
        <v>424</v>
      </c>
      <c r="H15" s="43" t="s">
        <v>87</v>
      </c>
      <c r="I15" s="43" t="s">
        <v>425</v>
      </c>
      <c r="J15" s="44">
        <v>653594528.39999998</v>
      </c>
      <c r="K15" s="44">
        <v>653594528.39999998</v>
      </c>
      <c r="L15" s="55">
        <v>0</v>
      </c>
      <c r="M15" s="55">
        <v>0</v>
      </c>
      <c r="N15" s="44">
        <v>653594528.39999998</v>
      </c>
      <c r="O15" s="34">
        <v>848743605.60000002</v>
      </c>
      <c r="P15" s="34">
        <v>848743605.60000002</v>
      </c>
      <c r="Q15" s="43" t="s">
        <v>344</v>
      </c>
      <c r="R15" s="43" t="s">
        <v>426</v>
      </c>
      <c r="S15" s="43" t="s">
        <v>346</v>
      </c>
      <c r="T15" s="43" t="s">
        <v>347</v>
      </c>
      <c r="U15" s="48">
        <v>0</v>
      </c>
      <c r="V15" s="41">
        <v>100</v>
      </c>
      <c r="W15" s="41" t="s">
        <v>348</v>
      </c>
      <c r="X15" s="50">
        <v>120</v>
      </c>
      <c r="Y15" s="34">
        <v>25813.37</v>
      </c>
      <c r="Z15" s="44">
        <v>3097604.4</v>
      </c>
      <c r="AA15" s="44">
        <v>32880</v>
      </c>
      <c r="AB15" s="44">
        <v>12960</v>
      </c>
      <c r="AC15" s="44">
        <v>19920</v>
      </c>
      <c r="AD15" s="44">
        <v>0</v>
      </c>
      <c r="AE15" s="44"/>
      <c r="AF15" s="44">
        <v>0</v>
      </c>
      <c r="AG15" s="44"/>
      <c r="AH15" s="44">
        <v>0</v>
      </c>
      <c r="AI15" s="44">
        <v>274</v>
      </c>
      <c r="AJ15" s="44">
        <v>274</v>
      </c>
      <c r="AK15" s="40">
        <v>45300</v>
      </c>
      <c r="AL15" s="40">
        <v>45382</v>
      </c>
      <c r="AM15" s="40"/>
      <c r="AN15" s="40">
        <v>45331</v>
      </c>
      <c r="AO15" s="40">
        <v>45413</v>
      </c>
      <c r="AP15" s="49"/>
      <c r="AQ15" s="41" t="s">
        <v>61</v>
      </c>
      <c r="AR15" s="41">
        <v>10</v>
      </c>
      <c r="AS15" s="34">
        <v>65359452.840000004</v>
      </c>
      <c r="AT15" s="43"/>
      <c r="AU15" s="44">
        <v>334541275.19999999</v>
      </c>
      <c r="AV15" s="46">
        <v>514202330.40000004</v>
      </c>
      <c r="AW15" s="46">
        <v>848743605.60000002</v>
      </c>
      <c r="AX15" s="43" t="s">
        <v>317</v>
      </c>
    </row>
    <row r="16" spans="1:51" ht="15.75" customHeight="1" x14ac:dyDescent="0.25">
      <c r="A16" s="47" t="s">
        <v>427</v>
      </c>
      <c r="B16" s="40">
        <v>45173</v>
      </c>
      <c r="C16" s="43">
        <v>545</v>
      </c>
      <c r="D16" s="39" t="s">
        <v>428</v>
      </c>
      <c r="E16" s="42" t="s">
        <v>429</v>
      </c>
      <c r="F16" s="40">
        <v>45194</v>
      </c>
      <c r="G16" s="41" t="s">
        <v>430</v>
      </c>
      <c r="H16" s="43" t="s">
        <v>270</v>
      </c>
      <c r="I16" s="43" t="s">
        <v>431</v>
      </c>
      <c r="J16" s="44">
        <v>21558787.800000001</v>
      </c>
      <c r="K16" s="44">
        <v>21558787.800000001</v>
      </c>
      <c r="L16" s="55">
        <v>0</v>
      </c>
      <c r="M16" s="55">
        <v>0</v>
      </c>
      <c r="N16" s="44">
        <v>21558787.800000001</v>
      </c>
      <c r="O16" s="34">
        <v>27616629</v>
      </c>
      <c r="P16" s="34">
        <v>27616629</v>
      </c>
      <c r="Q16" s="43" t="s">
        <v>432</v>
      </c>
      <c r="R16" s="43" t="s">
        <v>433</v>
      </c>
      <c r="S16" s="43" t="s">
        <v>434</v>
      </c>
      <c r="T16" s="43" t="s">
        <v>93</v>
      </c>
      <c r="U16" s="48">
        <v>0</v>
      </c>
      <c r="V16" s="41">
        <v>100</v>
      </c>
      <c r="W16" s="41" t="s">
        <v>392</v>
      </c>
      <c r="X16" s="50">
        <v>60</v>
      </c>
      <c r="Y16" s="34">
        <v>2969.53</v>
      </c>
      <c r="Z16" s="44">
        <v>178171.80000000002</v>
      </c>
      <c r="AA16" s="44">
        <v>9300</v>
      </c>
      <c r="AB16" s="44">
        <v>9300</v>
      </c>
      <c r="AC16" s="44">
        <v>0</v>
      </c>
      <c r="AD16" s="44">
        <v>0</v>
      </c>
      <c r="AE16" s="44"/>
      <c r="AF16" s="44">
        <v>0</v>
      </c>
      <c r="AG16" s="44"/>
      <c r="AH16" s="44">
        <v>0</v>
      </c>
      <c r="AI16" s="44">
        <v>155</v>
      </c>
      <c r="AJ16" s="44">
        <v>155</v>
      </c>
      <c r="AK16" s="40">
        <v>45300</v>
      </c>
      <c r="AL16" s="40"/>
      <c r="AM16" s="40"/>
      <c r="AN16" s="40">
        <v>45331</v>
      </c>
      <c r="AO16" s="40"/>
      <c r="AP16" s="49"/>
      <c r="AQ16" s="41" t="s">
        <v>61</v>
      </c>
      <c r="AR16" s="41">
        <v>10</v>
      </c>
      <c r="AS16" s="34">
        <v>2155878.7799999998</v>
      </c>
      <c r="AT16" s="43"/>
      <c r="AU16" s="44">
        <v>27616629</v>
      </c>
      <c r="AV16" s="46">
        <v>0</v>
      </c>
      <c r="AW16" s="46">
        <v>27616629</v>
      </c>
      <c r="AX16" s="43" t="s">
        <v>366</v>
      </c>
    </row>
    <row r="17" spans="1:50" ht="15.75" customHeight="1" x14ac:dyDescent="0.25">
      <c r="A17" s="47" t="s">
        <v>440</v>
      </c>
      <c r="B17" s="40">
        <v>45175</v>
      </c>
      <c r="C17" s="43">
        <v>545</v>
      </c>
      <c r="D17" s="39" t="s">
        <v>441</v>
      </c>
      <c r="E17" s="42" t="s">
        <v>442</v>
      </c>
      <c r="F17" s="40">
        <v>45198</v>
      </c>
      <c r="G17" s="41" t="s">
        <v>443</v>
      </c>
      <c r="H17" s="43" t="s">
        <v>270</v>
      </c>
      <c r="I17" s="43" t="s">
        <v>444</v>
      </c>
      <c r="J17" s="44">
        <v>42364594.799999997</v>
      </c>
      <c r="K17" s="44">
        <v>42364594.799999997</v>
      </c>
      <c r="L17" s="44">
        <v>0</v>
      </c>
      <c r="M17" s="44">
        <v>0</v>
      </c>
      <c r="N17" s="44">
        <v>42364594.799999997</v>
      </c>
      <c r="O17" s="34">
        <v>46004164.799999997</v>
      </c>
      <c r="P17" s="34">
        <v>46004164.799999997</v>
      </c>
      <c r="Q17" s="43" t="s">
        <v>445</v>
      </c>
      <c r="R17" s="43" t="s">
        <v>446</v>
      </c>
      <c r="S17" s="43" t="s">
        <v>447</v>
      </c>
      <c r="T17" s="43" t="s">
        <v>294</v>
      </c>
      <c r="U17" s="48">
        <v>0</v>
      </c>
      <c r="V17" s="41">
        <v>100</v>
      </c>
      <c r="W17" s="41" t="s">
        <v>392</v>
      </c>
      <c r="X17" s="50">
        <v>30</v>
      </c>
      <c r="Y17" s="34">
        <v>2426.3799999999997</v>
      </c>
      <c r="Z17" s="44">
        <v>72791.399999999994</v>
      </c>
      <c r="AA17" s="44">
        <v>18960</v>
      </c>
      <c r="AB17" s="44">
        <v>18960</v>
      </c>
      <c r="AC17" s="44">
        <v>0</v>
      </c>
      <c r="AD17" s="44">
        <v>0</v>
      </c>
      <c r="AE17" s="44"/>
      <c r="AF17" s="44">
        <v>0</v>
      </c>
      <c r="AG17" s="44"/>
      <c r="AH17" s="44">
        <v>0</v>
      </c>
      <c r="AI17" s="44">
        <v>632</v>
      </c>
      <c r="AJ17" s="44">
        <v>632</v>
      </c>
      <c r="AK17" s="40">
        <v>45300</v>
      </c>
      <c r="AL17" s="40"/>
      <c r="AM17" s="40"/>
      <c r="AN17" s="40">
        <v>45331</v>
      </c>
      <c r="AO17" s="40"/>
      <c r="AP17" s="49"/>
      <c r="AQ17" s="41" t="s">
        <v>61</v>
      </c>
      <c r="AR17" s="41">
        <v>10</v>
      </c>
      <c r="AS17" s="34">
        <v>4236459.4800000004</v>
      </c>
      <c r="AT17" s="43"/>
      <c r="AU17" s="44">
        <v>46004164.799999997</v>
      </c>
      <c r="AV17" s="46">
        <v>0</v>
      </c>
      <c r="AW17" s="46">
        <v>46004164.799999997</v>
      </c>
      <c r="AX17" s="43" t="s">
        <v>366</v>
      </c>
    </row>
    <row r="18" spans="1:50" ht="15.75" customHeight="1" x14ac:dyDescent="0.25">
      <c r="A18" s="47" t="s">
        <v>448</v>
      </c>
      <c r="B18" s="40">
        <v>45175</v>
      </c>
      <c r="C18" s="43">
        <v>545</v>
      </c>
      <c r="D18" s="39" t="s">
        <v>449</v>
      </c>
      <c r="E18" s="42" t="s">
        <v>450</v>
      </c>
      <c r="F18" s="40">
        <v>45198</v>
      </c>
      <c r="G18" s="41" t="s">
        <v>451</v>
      </c>
      <c r="H18" s="43" t="s">
        <v>270</v>
      </c>
      <c r="I18" s="43" t="s">
        <v>452</v>
      </c>
      <c r="J18" s="44">
        <v>11592979.199999999</v>
      </c>
      <c r="K18" s="44">
        <v>11592979.199999999</v>
      </c>
      <c r="L18" s="44">
        <v>0</v>
      </c>
      <c r="M18" s="44">
        <v>0</v>
      </c>
      <c r="N18" s="44">
        <v>11592979.199999999</v>
      </c>
      <c r="O18" s="34">
        <v>14491224</v>
      </c>
      <c r="P18" s="34">
        <v>14491224</v>
      </c>
      <c r="Q18" s="43" t="s">
        <v>432</v>
      </c>
      <c r="R18" s="43" t="s">
        <v>453</v>
      </c>
      <c r="S18" s="43" t="s">
        <v>434</v>
      </c>
      <c r="T18" s="43" t="s">
        <v>93</v>
      </c>
      <c r="U18" s="48">
        <v>0</v>
      </c>
      <c r="V18" s="41">
        <v>100</v>
      </c>
      <c r="W18" s="41" t="s">
        <v>392</v>
      </c>
      <c r="X18" s="50">
        <v>60</v>
      </c>
      <c r="Y18" s="34">
        <v>2683.56</v>
      </c>
      <c r="Z18" s="44">
        <v>161013.6</v>
      </c>
      <c r="AA18" s="44">
        <v>5400</v>
      </c>
      <c r="AB18" s="44">
        <v>5400</v>
      </c>
      <c r="AC18" s="44">
        <v>0</v>
      </c>
      <c r="AD18" s="44">
        <v>0</v>
      </c>
      <c r="AE18" s="44"/>
      <c r="AF18" s="44">
        <v>0</v>
      </c>
      <c r="AG18" s="44"/>
      <c r="AH18" s="44">
        <v>0</v>
      </c>
      <c r="AI18" s="44">
        <v>90</v>
      </c>
      <c r="AJ18" s="44">
        <v>90</v>
      </c>
      <c r="AK18" s="40">
        <v>45300</v>
      </c>
      <c r="AL18" s="40"/>
      <c r="AM18" s="40"/>
      <c r="AN18" s="40">
        <v>45331</v>
      </c>
      <c r="AO18" s="40"/>
      <c r="AP18" s="49"/>
      <c r="AQ18" s="41" t="s">
        <v>61</v>
      </c>
      <c r="AR18" s="41">
        <v>10</v>
      </c>
      <c r="AS18" s="34">
        <v>1159297.92</v>
      </c>
      <c r="AT18" s="43"/>
      <c r="AU18" s="44">
        <v>14491224</v>
      </c>
      <c r="AV18" s="46">
        <v>0</v>
      </c>
      <c r="AW18" s="46">
        <v>14491224</v>
      </c>
      <c r="AX18" s="43" t="s">
        <v>366</v>
      </c>
    </row>
    <row r="19" spans="1:50" ht="15.75" customHeight="1" x14ac:dyDescent="0.25">
      <c r="A19" s="47" t="s">
        <v>463</v>
      </c>
      <c r="B19" s="49">
        <v>45176</v>
      </c>
      <c r="C19" s="43">
        <v>545</v>
      </c>
      <c r="D19" s="39" t="s">
        <v>464</v>
      </c>
      <c r="E19" s="42" t="s">
        <v>465</v>
      </c>
      <c r="F19" s="40">
        <v>45201</v>
      </c>
      <c r="G19" s="41" t="s">
        <v>466</v>
      </c>
      <c r="H19" s="43" t="s">
        <v>270</v>
      </c>
      <c r="I19" s="43" t="s">
        <v>467</v>
      </c>
      <c r="J19" s="55">
        <v>33848512.5</v>
      </c>
      <c r="K19" s="55">
        <v>33848512.5</v>
      </c>
      <c r="L19" s="44">
        <v>0</v>
      </c>
      <c r="M19" s="44">
        <v>0</v>
      </c>
      <c r="N19" s="44">
        <v>33848512.5</v>
      </c>
      <c r="O19" s="34">
        <v>43937553</v>
      </c>
      <c r="P19" s="34">
        <v>43937553</v>
      </c>
      <c r="Q19" s="43" t="s">
        <v>445</v>
      </c>
      <c r="R19" s="43" t="s">
        <v>468</v>
      </c>
      <c r="S19" s="43" t="s">
        <v>447</v>
      </c>
      <c r="T19" s="43" t="s">
        <v>294</v>
      </c>
      <c r="U19" s="48">
        <v>0</v>
      </c>
      <c r="V19" s="41">
        <v>100</v>
      </c>
      <c r="W19" s="41" t="s">
        <v>392</v>
      </c>
      <c r="X19" s="50">
        <v>30</v>
      </c>
      <c r="Y19" s="34">
        <v>1455.85</v>
      </c>
      <c r="Z19" s="44">
        <v>43675.5</v>
      </c>
      <c r="AA19" s="44">
        <v>30180</v>
      </c>
      <c r="AB19" s="44">
        <v>17730</v>
      </c>
      <c r="AC19" s="44">
        <v>12450</v>
      </c>
      <c r="AD19" s="44">
        <v>0</v>
      </c>
      <c r="AE19" s="44"/>
      <c r="AF19" s="44">
        <v>0</v>
      </c>
      <c r="AG19" s="44"/>
      <c r="AH19" s="44">
        <v>0</v>
      </c>
      <c r="AI19" s="44">
        <v>1006</v>
      </c>
      <c r="AJ19" s="44">
        <v>1006</v>
      </c>
      <c r="AK19" s="40">
        <v>45300</v>
      </c>
      <c r="AL19" s="40">
        <v>45443</v>
      </c>
      <c r="AM19" s="40"/>
      <c r="AN19" s="40">
        <v>45331</v>
      </c>
      <c r="AO19" s="40">
        <v>45474</v>
      </c>
      <c r="AP19" s="49"/>
      <c r="AQ19" s="41" t="s">
        <v>61</v>
      </c>
      <c r="AR19" s="41">
        <v>10</v>
      </c>
      <c r="AS19" s="34">
        <v>3384851.25</v>
      </c>
      <c r="AT19" s="43"/>
      <c r="AU19" s="44">
        <v>0</v>
      </c>
      <c r="AV19" s="46">
        <v>43937553</v>
      </c>
      <c r="AW19" s="46">
        <v>43937553</v>
      </c>
      <c r="AX19" s="43" t="s">
        <v>329</v>
      </c>
    </row>
    <row r="20" spans="1:50" ht="15.75" customHeight="1" x14ac:dyDescent="0.25">
      <c r="A20" s="47" t="s">
        <v>469</v>
      </c>
      <c r="B20" s="49">
        <v>45176</v>
      </c>
      <c r="C20" s="43">
        <v>545</v>
      </c>
      <c r="D20" s="39" t="s">
        <v>470</v>
      </c>
      <c r="E20" s="42" t="s">
        <v>471</v>
      </c>
      <c r="F20" s="40">
        <v>45201</v>
      </c>
      <c r="G20" s="41" t="s">
        <v>472</v>
      </c>
      <c r="H20" s="43" t="s">
        <v>322</v>
      </c>
      <c r="I20" s="43" t="s">
        <v>473</v>
      </c>
      <c r="J20" s="55">
        <v>259547640</v>
      </c>
      <c r="K20" s="55">
        <v>259547640</v>
      </c>
      <c r="L20" s="44">
        <v>0</v>
      </c>
      <c r="M20" s="44">
        <v>0</v>
      </c>
      <c r="N20" s="44">
        <v>259547640</v>
      </c>
      <c r="O20" s="34">
        <v>336682280</v>
      </c>
      <c r="P20" s="34">
        <v>336682280</v>
      </c>
      <c r="Q20" s="43" t="s">
        <v>474</v>
      </c>
      <c r="R20" s="43" t="s">
        <v>475</v>
      </c>
      <c r="S20" s="43" t="s">
        <v>476</v>
      </c>
      <c r="T20" s="43" t="s">
        <v>93</v>
      </c>
      <c r="U20" s="48">
        <v>0</v>
      </c>
      <c r="V20" s="41">
        <v>100</v>
      </c>
      <c r="W20" s="41" t="s">
        <v>82</v>
      </c>
      <c r="X20" s="50">
        <v>2</v>
      </c>
      <c r="Y20" s="34">
        <v>521180</v>
      </c>
      <c r="Z20" s="44">
        <v>1042360</v>
      </c>
      <c r="AA20" s="44">
        <v>646</v>
      </c>
      <c r="AB20" s="44">
        <v>646</v>
      </c>
      <c r="AC20" s="44">
        <v>0</v>
      </c>
      <c r="AD20" s="44">
        <v>0</v>
      </c>
      <c r="AE20" s="44"/>
      <c r="AF20" s="44">
        <v>0</v>
      </c>
      <c r="AG20" s="44"/>
      <c r="AH20" s="44">
        <v>0</v>
      </c>
      <c r="AI20" s="44">
        <v>323</v>
      </c>
      <c r="AJ20" s="44">
        <v>323</v>
      </c>
      <c r="AK20" s="40">
        <v>45300</v>
      </c>
      <c r="AL20" s="40"/>
      <c r="AM20" s="40"/>
      <c r="AN20" s="40">
        <v>45331</v>
      </c>
      <c r="AO20" s="40"/>
      <c r="AP20" s="49"/>
      <c r="AQ20" s="41" t="s">
        <v>61</v>
      </c>
      <c r="AR20" s="41">
        <v>10</v>
      </c>
      <c r="AS20" s="34">
        <v>25954764</v>
      </c>
      <c r="AT20" s="43"/>
      <c r="AU20" s="44">
        <v>336682280</v>
      </c>
      <c r="AV20" s="46">
        <v>0</v>
      </c>
      <c r="AW20" s="46">
        <v>336682280</v>
      </c>
      <c r="AX20" s="43" t="s">
        <v>366</v>
      </c>
    </row>
    <row r="21" spans="1:50" ht="15.75" customHeight="1" x14ac:dyDescent="0.25">
      <c r="A21" s="47" t="s">
        <v>477</v>
      </c>
      <c r="B21" s="49">
        <v>45176</v>
      </c>
      <c r="C21" s="43">
        <v>545</v>
      </c>
      <c r="D21" s="39" t="s">
        <v>478</v>
      </c>
      <c r="E21" s="42" t="s">
        <v>479</v>
      </c>
      <c r="F21" s="40">
        <v>45201</v>
      </c>
      <c r="G21" s="41" t="s">
        <v>480</v>
      </c>
      <c r="H21" s="43" t="s">
        <v>270</v>
      </c>
      <c r="I21" s="43" t="s">
        <v>481</v>
      </c>
      <c r="J21" s="55">
        <v>294623792.10000002</v>
      </c>
      <c r="K21" s="55">
        <v>294623792.10000002</v>
      </c>
      <c r="L21" s="44">
        <v>0</v>
      </c>
      <c r="M21" s="44">
        <v>0</v>
      </c>
      <c r="N21" s="44">
        <v>294623792.10000002</v>
      </c>
      <c r="O21" s="34">
        <v>344382865.19999999</v>
      </c>
      <c r="P21" s="34">
        <v>344382865.19999999</v>
      </c>
      <c r="Q21" s="43" t="s">
        <v>445</v>
      </c>
      <c r="R21" s="43" t="s">
        <v>482</v>
      </c>
      <c r="S21" s="43" t="s">
        <v>447</v>
      </c>
      <c r="T21" s="43" t="s">
        <v>294</v>
      </c>
      <c r="U21" s="48">
        <v>0</v>
      </c>
      <c r="V21" s="41">
        <v>100</v>
      </c>
      <c r="W21" s="41" t="s">
        <v>392</v>
      </c>
      <c r="X21" s="50">
        <v>30</v>
      </c>
      <c r="Y21" s="34">
        <v>970.53</v>
      </c>
      <c r="Z21" s="44">
        <v>29115.899999999998</v>
      </c>
      <c r="AA21" s="44">
        <v>354840</v>
      </c>
      <c r="AB21" s="44">
        <v>254520</v>
      </c>
      <c r="AC21" s="44">
        <v>100320</v>
      </c>
      <c r="AD21" s="44">
        <v>0</v>
      </c>
      <c r="AE21" s="44"/>
      <c r="AF21" s="44">
        <v>0</v>
      </c>
      <c r="AG21" s="44"/>
      <c r="AH21" s="44">
        <v>0</v>
      </c>
      <c r="AI21" s="44">
        <v>11828</v>
      </c>
      <c r="AJ21" s="44">
        <v>11828</v>
      </c>
      <c r="AK21" s="40">
        <v>45300</v>
      </c>
      <c r="AL21" s="40">
        <v>45443</v>
      </c>
      <c r="AM21" s="40"/>
      <c r="AN21" s="40">
        <v>45331</v>
      </c>
      <c r="AO21" s="40">
        <v>45474</v>
      </c>
      <c r="AP21" s="49"/>
      <c r="AQ21" s="41" t="s">
        <v>61</v>
      </c>
      <c r="AR21" s="41">
        <v>10</v>
      </c>
      <c r="AS21" s="34">
        <v>29462379.210000001</v>
      </c>
      <c r="AT21" s="43"/>
      <c r="AU21" s="44">
        <v>247019295</v>
      </c>
      <c r="AV21" s="46">
        <v>97363570.199999988</v>
      </c>
      <c r="AW21" s="46">
        <v>344382865.19999999</v>
      </c>
      <c r="AX21" s="43" t="s">
        <v>317</v>
      </c>
    </row>
    <row r="22" spans="1:50" ht="15.75" customHeight="1" x14ac:dyDescent="0.25">
      <c r="A22" s="47" t="s">
        <v>483</v>
      </c>
      <c r="B22" s="49">
        <v>45177</v>
      </c>
      <c r="C22" s="43">
        <v>545</v>
      </c>
      <c r="D22" s="39" t="s">
        <v>484</v>
      </c>
      <c r="E22" s="42" t="s">
        <v>485</v>
      </c>
      <c r="F22" s="40">
        <v>45201</v>
      </c>
      <c r="G22" s="41" t="s">
        <v>486</v>
      </c>
      <c r="H22" s="43" t="s">
        <v>487</v>
      </c>
      <c r="I22" s="43" t="s">
        <v>488</v>
      </c>
      <c r="J22" s="55">
        <v>215384400</v>
      </c>
      <c r="K22" s="55">
        <v>215384400</v>
      </c>
      <c r="L22" s="44">
        <v>0</v>
      </c>
      <c r="M22" s="44">
        <v>0</v>
      </c>
      <c r="N22" s="44">
        <v>215384400</v>
      </c>
      <c r="O22" s="34">
        <v>279833400</v>
      </c>
      <c r="P22" s="34">
        <v>279833400</v>
      </c>
      <c r="Q22" s="43" t="s">
        <v>489</v>
      </c>
      <c r="R22" s="43" t="s">
        <v>490</v>
      </c>
      <c r="S22" s="43" t="s">
        <v>491</v>
      </c>
      <c r="T22" s="43" t="s">
        <v>492</v>
      </c>
      <c r="U22" s="48">
        <v>0</v>
      </c>
      <c r="V22" s="41">
        <v>100</v>
      </c>
      <c r="W22" s="41" t="s">
        <v>392</v>
      </c>
      <c r="X22" s="50">
        <v>60</v>
      </c>
      <c r="Y22" s="34">
        <v>6930</v>
      </c>
      <c r="Z22" s="44">
        <v>415800</v>
      </c>
      <c r="AA22" s="44">
        <v>40380</v>
      </c>
      <c r="AB22" s="44">
        <v>40380</v>
      </c>
      <c r="AC22" s="44">
        <v>0</v>
      </c>
      <c r="AD22" s="44">
        <v>0</v>
      </c>
      <c r="AE22" s="44"/>
      <c r="AF22" s="44">
        <v>0</v>
      </c>
      <c r="AG22" s="44"/>
      <c r="AH22" s="44">
        <v>0</v>
      </c>
      <c r="AI22" s="44">
        <v>673</v>
      </c>
      <c r="AJ22" s="44">
        <v>673</v>
      </c>
      <c r="AK22" s="40">
        <v>45322</v>
      </c>
      <c r="AL22" s="40"/>
      <c r="AM22" s="40"/>
      <c r="AN22" s="40">
        <v>45352</v>
      </c>
      <c r="AO22" s="40"/>
      <c r="AP22" s="49"/>
      <c r="AQ22" s="41" t="s">
        <v>61</v>
      </c>
      <c r="AR22" s="41">
        <v>10</v>
      </c>
      <c r="AS22" s="34">
        <v>21538440</v>
      </c>
      <c r="AT22" s="43"/>
      <c r="AU22" s="44">
        <v>0</v>
      </c>
      <c r="AV22" s="46">
        <v>279833400</v>
      </c>
      <c r="AW22" s="46">
        <v>279833400</v>
      </c>
      <c r="AX22" s="43" t="s">
        <v>329</v>
      </c>
    </row>
    <row r="23" spans="1:50" ht="15.75" customHeight="1" x14ac:dyDescent="0.25">
      <c r="A23" s="47" t="s">
        <v>502</v>
      </c>
      <c r="B23" s="49">
        <v>45182</v>
      </c>
      <c r="C23" s="43">
        <v>545</v>
      </c>
      <c r="D23" s="39" t="s">
        <v>503</v>
      </c>
      <c r="E23" s="42" t="s">
        <v>504</v>
      </c>
      <c r="F23" s="40">
        <v>45202</v>
      </c>
      <c r="G23" s="41" t="s">
        <v>505</v>
      </c>
      <c r="H23" s="43" t="s">
        <v>506</v>
      </c>
      <c r="I23" s="43" t="s">
        <v>507</v>
      </c>
      <c r="J23" s="55">
        <v>242453837.5</v>
      </c>
      <c r="K23" s="55">
        <v>242453837.5</v>
      </c>
      <c r="L23" s="55">
        <v>0</v>
      </c>
      <c r="M23" s="55">
        <v>0</v>
      </c>
      <c r="N23" s="44">
        <v>242453837.5</v>
      </c>
      <c r="O23" s="34">
        <v>305064714.5</v>
      </c>
      <c r="P23" s="34">
        <v>305064714.5</v>
      </c>
      <c r="Q23" s="43" t="s">
        <v>508</v>
      </c>
      <c r="R23" s="43" t="s">
        <v>509</v>
      </c>
      <c r="S23" s="43" t="s">
        <v>510</v>
      </c>
      <c r="T23" s="43" t="s">
        <v>58</v>
      </c>
      <c r="U23" s="48">
        <v>0</v>
      </c>
      <c r="V23" s="41">
        <v>100</v>
      </c>
      <c r="W23" s="41" t="s">
        <v>327</v>
      </c>
      <c r="X23" s="50">
        <v>50</v>
      </c>
      <c r="Y23" s="34">
        <v>1004.99</v>
      </c>
      <c r="Z23" s="44">
        <v>50249.5</v>
      </c>
      <c r="AA23" s="44">
        <v>303550</v>
      </c>
      <c r="AB23" s="44">
        <v>255600</v>
      </c>
      <c r="AC23" s="44">
        <v>47950</v>
      </c>
      <c r="AD23" s="44">
        <v>0</v>
      </c>
      <c r="AE23" s="44"/>
      <c r="AF23" s="44">
        <v>0</v>
      </c>
      <c r="AG23" s="44"/>
      <c r="AH23" s="44">
        <v>0</v>
      </c>
      <c r="AI23" s="44">
        <v>6071</v>
      </c>
      <c r="AJ23" s="44">
        <v>6071</v>
      </c>
      <c r="AK23" s="40">
        <v>45322</v>
      </c>
      <c r="AL23" s="40">
        <v>45412</v>
      </c>
      <c r="AM23" s="40"/>
      <c r="AN23" s="40">
        <v>45352</v>
      </c>
      <c r="AO23" s="40">
        <v>45442</v>
      </c>
      <c r="AP23" s="49"/>
      <c r="AQ23" s="41" t="s">
        <v>61</v>
      </c>
      <c r="AR23" s="41">
        <v>10</v>
      </c>
      <c r="AS23" s="34">
        <v>24245383.75</v>
      </c>
      <c r="AT23" s="43"/>
      <c r="AU23" s="44">
        <v>0</v>
      </c>
      <c r="AV23" s="46">
        <v>305064714.5</v>
      </c>
      <c r="AW23" s="46">
        <v>305064714.5</v>
      </c>
      <c r="AX23" s="43" t="s">
        <v>329</v>
      </c>
    </row>
    <row r="24" spans="1:50" ht="15.75" customHeight="1" x14ac:dyDescent="0.25">
      <c r="A24" s="47" t="s">
        <v>519</v>
      </c>
      <c r="B24" s="49">
        <v>45211</v>
      </c>
      <c r="C24" s="43">
        <v>545</v>
      </c>
      <c r="D24" s="39" t="s">
        <v>520</v>
      </c>
      <c r="E24" s="42" t="s">
        <v>521</v>
      </c>
      <c r="F24" s="40">
        <v>45230</v>
      </c>
      <c r="G24" s="41" t="s">
        <v>522</v>
      </c>
      <c r="H24" s="43" t="s">
        <v>506</v>
      </c>
      <c r="I24" s="43" t="s">
        <v>523</v>
      </c>
      <c r="J24" s="55">
        <v>7108442.8799999999</v>
      </c>
      <c r="K24" s="55">
        <v>7108442.8799999999</v>
      </c>
      <c r="L24" s="55">
        <v>0</v>
      </c>
      <c r="M24" s="55">
        <v>0</v>
      </c>
      <c r="N24" s="44">
        <v>7108442.8799999999</v>
      </c>
      <c r="O24" s="34">
        <v>7108442.8799999999</v>
      </c>
      <c r="P24" s="34">
        <v>7108442.8799999999</v>
      </c>
      <c r="Q24" s="43" t="s">
        <v>524</v>
      </c>
      <c r="R24" s="43" t="s">
        <v>525</v>
      </c>
      <c r="S24" s="43" t="s">
        <v>526</v>
      </c>
      <c r="T24" s="43" t="s">
        <v>527</v>
      </c>
      <c r="U24" s="48">
        <v>0</v>
      </c>
      <c r="V24" s="41">
        <v>100</v>
      </c>
      <c r="W24" s="41" t="s">
        <v>327</v>
      </c>
      <c r="X24" s="56">
        <v>27854.400000000001</v>
      </c>
      <c r="Y24" s="34">
        <v>31.9</v>
      </c>
      <c r="Z24" s="44">
        <v>888555.36</v>
      </c>
      <c r="AA24" s="44">
        <v>222835.20000000001</v>
      </c>
      <c r="AB24" s="44">
        <v>222835.20000000001</v>
      </c>
      <c r="AC24" s="44">
        <v>0</v>
      </c>
      <c r="AD24" s="44">
        <v>0</v>
      </c>
      <c r="AE24" s="44"/>
      <c r="AF24" s="44">
        <v>0</v>
      </c>
      <c r="AG24" s="44"/>
      <c r="AH24" s="44">
        <v>0</v>
      </c>
      <c r="AI24" s="44">
        <v>8</v>
      </c>
      <c r="AJ24" s="44">
        <v>8</v>
      </c>
      <c r="AK24" s="40">
        <v>45300</v>
      </c>
      <c r="AL24" s="40"/>
      <c r="AM24" s="40"/>
      <c r="AN24" s="40">
        <v>45332</v>
      </c>
      <c r="AO24" s="40"/>
      <c r="AP24" s="49"/>
      <c r="AQ24" s="41" t="s">
        <v>220</v>
      </c>
      <c r="AR24" s="41">
        <v>10</v>
      </c>
      <c r="AS24" s="34">
        <v>710844.28799999994</v>
      </c>
      <c r="AT24" s="43"/>
      <c r="AU24" s="44">
        <v>7108442.8799999999</v>
      </c>
      <c r="AV24" s="46">
        <v>0</v>
      </c>
      <c r="AW24" s="46">
        <v>7108442.8799999999</v>
      </c>
      <c r="AX24" s="43" t="s">
        <v>366</v>
      </c>
    </row>
    <row r="25" spans="1:50" ht="15.75" customHeight="1" x14ac:dyDescent="0.25">
      <c r="A25" s="47" t="s">
        <v>528</v>
      </c>
      <c r="B25" s="49">
        <v>45211</v>
      </c>
      <c r="C25" s="43">
        <v>545</v>
      </c>
      <c r="D25" s="39" t="s">
        <v>529</v>
      </c>
      <c r="E25" s="42" t="s">
        <v>530</v>
      </c>
      <c r="F25" s="40">
        <v>45230</v>
      </c>
      <c r="G25" s="41" t="s">
        <v>531</v>
      </c>
      <c r="H25" s="43" t="s">
        <v>87</v>
      </c>
      <c r="I25" s="43" t="s">
        <v>532</v>
      </c>
      <c r="J25" s="55">
        <v>17806060.800000001</v>
      </c>
      <c r="K25" s="55">
        <v>17806060.800000001</v>
      </c>
      <c r="L25" s="55">
        <v>0</v>
      </c>
      <c r="M25" s="55">
        <v>0</v>
      </c>
      <c r="N25" s="44">
        <v>17806060.800000001</v>
      </c>
      <c r="O25" s="34">
        <v>17806060.800000001</v>
      </c>
      <c r="P25" s="34">
        <v>17806060.800000001</v>
      </c>
      <c r="Q25" s="43" t="s">
        <v>380</v>
      </c>
      <c r="R25" s="43" t="s">
        <v>381</v>
      </c>
      <c r="S25" s="43" t="s">
        <v>533</v>
      </c>
      <c r="T25" s="43" t="s">
        <v>58</v>
      </c>
      <c r="U25" s="48">
        <v>0</v>
      </c>
      <c r="V25" s="41">
        <v>100</v>
      </c>
      <c r="W25" s="41" t="s">
        <v>82</v>
      </c>
      <c r="X25" s="50">
        <v>12</v>
      </c>
      <c r="Y25" s="34">
        <v>247306.40000000002</v>
      </c>
      <c r="Z25" s="44">
        <v>2967676.8000000003</v>
      </c>
      <c r="AA25" s="44">
        <v>72</v>
      </c>
      <c r="AB25" s="44">
        <v>72</v>
      </c>
      <c r="AC25" s="44">
        <v>0</v>
      </c>
      <c r="AD25" s="44">
        <v>0</v>
      </c>
      <c r="AE25" s="44"/>
      <c r="AF25" s="44">
        <v>0</v>
      </c>
      <c r="AG25" s="44"/>
      <c r="AH25" s="44">
        <v>0</v>
      </c>
      <c r="AI25" s="44">
        <v>6</v>
      </c>
      <c r="AJ25" s="44">
        <v>6</v>
      </c>
      <c r="AK25" s="40">
        <v>45300</v>
      </c>
      <c r="AL25" s="40"/>
      <c r="AM25" s="40"/>
      <c r="AN25" s="40">
        <v>45331</v>
      </c>
      <c r="AO25" s="40"/>
      <c r="AP25" s="49"/>
      <c r="AQ25" s="41" t="s">
        <v>61</v>
      </c>
      <c r="AR25" s="41">
        <v>10</v>
      </c>
      <c r="AS25" s="34">
        <v>1780606.08</v>
      </c>
      <c r="AT25" s="43"/>
      <c r="AU25" s="44">
        <v>17806060.800000001</v>
      </c>
      <c r="AV25" s="46">
        <v>0</v>
      </c>
      <c r="AW25" s="46">
        <v>17806060.800000001</v>
      </c>
      <c r="AX25" s="43" t="s">
        <v>366</v>
      </c>
    </row>
    <row r="26" spans="1:50" ht="15.75" customHeight="1" x14ac:dyDescent="0.25">
      <c r="A26" s="47" t="s">
        <v>542</v>
      </c>
      <c r="B26" s="49">
        <v>45211</v>
      </c>
      <c r="C26" s="43">
        <v>545</v>
      </c>
      <c r="D26" s="39" t="s">
        <v>543</v>
      </c>
      <c r="E26" s="42" t="s">
        <v>544</v>
      </c>
      <c r="F26" s="40">
        <v>45230</v>
      </c>
      <c r="G26" s="41" t="s">
        <v>545</v>
      </c>
      <c r="H26" s="43" t="s">
        <v>87</v>
      </c>
      <c r="I26" s="43" t="s">
        <v>343</v>
      </c>
      <c r="J26" s="55">
        <v>24780777.600000001</v>
      </c>
      <c r="K26" s="55">
        <v>24780777.600000001</v>
      </c>
      <c r="L26" s="55">
        <v>0</v>
      </c>
      <c r="M26" s="55">
        <v>0</v>
      </c>
      <c r="N26" s="44">
        <v>24780777.600000001</v>
      </c>
      <c r="O26" s="34">
        <v>24780777.600000001</v>
      </c>
      <c r="P26" s="34">
        <v>24780777.600000001</v>
      </c>
      <c r="Q26" s="43" t="s">
        <v>344</v>
      </c>
      <c r="R26" s="43" t="s">
        <v>345</v>
      </c>
      <c r="S26" s="43" t="s">
        <v>346</v>
      </c>
      <c r="T26" s="43" t="s">
        <v>347</v>
      </c>
      <c r="U26" s="48">
        <v>0</v>
      </c>
      <c r="V26" s="41">
        <v>100</v>
      </c>
      <c r="W26" s="41" t="s">
        <v>348</v>
      </c>
      <c r="X26" s="50">
        <v>30</v>
      </c>
      <c r="Y26" s="34">
        <v>25813.31</v>
      </c>
      <c r="Z26" s="44">
        <v>774399.3</v>
      </c>
      <c r="AA26" s="44">
        <v>960</v>
      </c>
      <c r="AB26" s="44">
        <v>960</v>
      </c>
      <c r="AC26" s="44">
        <v>0</v>
      </c>
      <c r="AD26" s="44">
        <v>0</v>
      </c>
      <c r="AE26" s="44"/>
      <c r="AF26" s="44">
        <v>0</v>
      </c>
      <c r="AG26" s="44"/>
      <c r="AH26" s="44">
        <v>0</v>
      </c>
      <c r="AI26" s="44">
        <v>32</v>
      </c>
      <c r="AJ26" s="44">
        <v>32</v>
      </c>
      <c r="AK26" s="40">
        <v>45300</v>
      </c>
      <c r="AL26" s="40"/>
      <c r="AM26" s="40"/>
      <c r="AN26" s="40">
        <v>45332</v>
      </c>
      <c r="AO26" s="40"/>
      <c r="AP26" s="49"/>
      <c r="AQ26" s="41" t="s">
        <v>61</v>
      </c>
      <c r="AR26" s="41">
        <v>10</v>
      </c>
      <c r="AS26" s="34">
        <v>2478077.7599999998</v>
      </c>
      <c r="AT26" s="43"/>
      <c r="AU26" s="44">
        <v>24780777.600000001</v>
      </c>
      <c r="AV26" s="46">
        <v>0</v>
      </c>
      <c r="AW26" s="46">
        <v>24780777.600000001</v>
      </c>
      <c r="AX26" s="43" t="s">
        <v>366</v>
      </c>
    </row>
    <row r="27" spans="1:50" ht="15.75" customHeight="1" x14ac:dyDescent="0.25">
      <c r="A27" s="47" t="s">
        <v>546</v>
      </c>
      <c r="B27" s="49">
        <v>45215</v>
      </c>
      <c r="C27" s="43">
        <v>545</v>
      </c>
      <c r="D27" s="39" t="s">
        <v>547</v>
      </c>
      <c r="E27" s="42" t="s">
        <v>548</v>
      </c>
      <c r="F27" s="40">
        <v>45237</v>
      </c>
      <c r="G27" s="41" t="s">
        <v>549</v>
      </c>
      <c r="H27" s="43" t="s">
        <v>87</v>
      </c>
      <c r="I27" s="43" t="s">
        <v>418</v>
      </c>
      <c r="J27" s="55">
        <v>5420807.7000000002</v>
      </c>
      <c r="K27" s="55">
        <v>5420807.7000000002</v>
      </c>
      <c r="L27" s="55">
        <v>0</v>
      </c>
      <c r="M27" s="55">
        <v>0</v>
      </c>
      <c r="N27" s="44">
        <v>5420807.7000000002</v>
      </c>
      <c r="O27" s="34">
        <v>5420807.7000000002</v>
      </c>
      <c r="P27" s="34">
        <v>5420807.7000000002</v>
      </c>
      <c r="Q27" s="43" t="s">
        <v>344</v>
      </c>
      <c r="R27" s="43" t="s">
        <v>550</v>
      </c>
      <c r="S27" s="43" t="s">
        <v>551</v>
      </c>
      <c r="T27" s="43" t="s">
        <v>347</v>
      </c>
      <c r="U27" s="48">
        <v>0</v>
      </c>
      <c r="V27" s="41">
        <v>100</v>
      </c>
      <c r="W27" s="41" t="s">
        <v>348</v>
      </c>
      <c r="X27" s="50">
        <v>15</v>
      </c>
      <c r="Y27" s="34">
        <v>25813.370000000003</v>
      </c>
      <c r="Z27" s="44">
        <v>387200.55000000005</v>
      </c>
      <c r="AA27" s="44">
        <v>210</v>
      </c>
      <c r="AB27" s="44">
        <v>210</v>
      </c>
      <c r="AC27" s="44">
        <v>0</v>
      </c>
      <c r="AD27" s="44">
        <v>0</v>
      </c>
      <c r="AE27" s="44"/>
      <c r="AF27" s="44">
        <v>0</v>
      </c>
      <c r="AG27" s="44"/>
      <c r="AH27" s="44">
        <v>0</v>
      </c>
      <c r="AI27" s="44">
        <v>14</v>
      </c>
      <c r="AJ27" s="44">
        <v>14</v>
      </c>
      <c r="AK27" s="40">
        <v>45300</v>
      </c>
      <c r="AL27" s="40"/>
      <c r="AM27" s="40"/>
      <c r="AN27" s="40">
        <v>45332</v>
      </c>
      <c r="AO27" s="40"/>
      <c r="AP27" s="49"/>
      <c r="AQ27" s="41" t="s">
        <v>61</v>
      </c>
      <c r="AR27" s="41">
        <v>10</v>
      </c>
      <c r="AS27" s="34">
        <v>542080.77</v>
      </c>
      <c r="AT27" s="43"/>
      <c r="AU27" s="44">
        <v>5420807.7000000002</v>
      </c>
      <c r="AV27" s="46">
        <v>0</v>
      </c>
      <c r="AW27" s="46">
        <v>5420807.7000000002</v>
      </c>
      <c r="AX27" s="43" t="s">
        <v>366</v>
      </c>
    </row>
    <row r="28" spans="1:50" ht="15.75" customHeight="1" x14ac:dyDescent="0.25">
      <c r="A28" s="47" t="s">
        <v>552</v>
      </c>
      <c r="B28" s="40">
        <v>45215</v>
      </c>
      <c r="C28" s="41">
        <v>545</v>
      </c>
      <c r="D28" s="39" t="s">
        <v>553</v>
      </c>
      <c r="E28" s="42" t="s">
        <v>554</v>
      </c>
      <c r="F28" s="40">
        <v>45237</v>
      </c>
      <c r="G28" s="41" t="s">
        <v>555</v>
      </c>
      <c r="H28" s="43" t="s">
        <v>87</v>
      </c>
      <c r="I28" s="43" t="s">
        <v>371</v>
      </c>
      <c r="J28" s="44">
        <v>17806060.800000001</v>
      </c>
      <c r="K28" s="44">
        <v>17806060.800000001</v>
      </c>
      <c r="L28" s="55">
        <v>0</v>
      </c>
      <c r="M28" s="55">
        <v>0</v>
      </c>
      <c r="N28" s="44">
        <v>17806060.800000001</v>
      </c>
      <c r="O28" s="34">
        <v>17806060.800000001</v>
      </c>
      <c r="P28" s="34">
        <v>17806060.800000001</v>
      </c>
      <c r="Q28" s="43" t="s">
        <v>372</v>
      </c>
      <c r="R28" s="43" t="s">
        <v>556</v>
      </c>
      <c r="S28" s="43" t="s">
        <v>374</v>
      </c>
      <c r="T28" s="43" t="s">
        <v>58</v>
      </c>
      <c r="U28" s="48">
        <v>0</v>
      </c>
      <c r="V28" s="41">
        <v>100</v>
      </c>
      <c r="W28" s="41" t="s">
        <v>82</v>
      </c>
      <c r="X28" s="56">
        <v>9.6</v>
      </c>
      <c r="Y28" s="34">
        <v>618266</v>
      </c>
      <c r="Z28" s="44">
        <v>5935353.5999999996</v>
      </c>
      <c r="AA28" s="44">
        <v>28.8</v>
      </c>
      <c r="AB28" s="44">
        <v>28.8</v>
      </c>
      <c r="AC28" s="44">
        <v>0</v>
      </c>
      <c r="AD28" s="44">
        <v>0</v>
      </c>
      <c r="AE28" s="44"/>
      <c r="AF28" s="44">
        <v>0</v>
      </c>
      <c r="AG28" s="44"/>
      <c r="AH28" s="44">
        <v>0</v>
      </c>
      <c r="AI28" s="44">
        <v>3</v>
      </c>
      <c r="AJ28" s="44">
        <v>3</v>
      </c>
      <c r="AK28" s="40">
        <v>45300</v>
      </c>
      <c r="AL28" s="40"/>
      <c r="AM28" s="40"/>
      <c r="AN28" s="40">
        <v>45332</v>
      </c>
      <c r="AO28" s="40"/>
      <c r="AP28" s="49"/>
      <c r="AQ28" s="41" t="s">
        <v>61</v>
      </c>
      <c r="AR28" s="41">
        <v>10</v>
      </c>
      <c r="AS28" s="34">
        <v>1780606.08</v>
      </c>
      <c r="AT28" s="43"/>
      <c r="AU28" s="44">
        <v>17806060.800000001</v>
      </c>
      <c r="AV28" s="46">
        <v>0</v>
      </c>
      <c r="AW28" s="46">
        <v>17806060.800000001</v>
      </c>
      <c r="AX28" s="43" t="s">
        <v>366</v>
      </c>
    </row>
    <row r="29" spans="1:50" ht="15.75" customHeight="1" x14ac:dyDescent="0.25">
      <c r="A29" s="47" t="s">
        <v>557</v>
      </c>
      <c r="B29" s="40">
        <v>45217</v>
      </c>
      <c r="C29" s="41">
        <v>545</v>
      </c>
      <c r="D29" s="39" t="s">
        <v>558</v>
      </c>
      <c r="E29" s="42" t="s">
        <v>559</v>
      </c>
      <c r="F29" s="40">
        <v>45237</v>
      </c>
      <c r="G29" s="41" t="s">
        <v>560</v>
      </c>
      <c r="H29" s="43" t="s">
        <v>506</v>
      </c>
      <c r="I29" s="43" t="s">
        <v>507</v>
      </c>
      <c r="J29" s="44">
        <v>2210956</v>
      </c>
      <c r="K29" s="44">
        <v>2210956</v>
      </c>
      <c r="L29" s="55">
        <v>0</v>
      </c>
      <c r="M29" s="55">
        <v>0</v>
      </c>
      <c r="N29" s="44">
        <v>2210956</v>
      </c>
      <c r="O29" s="34">
        <v>2210956</v>
      </c>
      <c r="P29" s="34">
        <v>2210956</v>
      </c>
      <c r="Q29" s="43" t="s">
        <v>561</v>
      </c>
      <c r="R29" s="43" t="s">
        <v>562</v>
      </c>
      <c r="S29" s="43" t="s">
        <v>563</v>
      </c>
      <c r="T29" s="43" t="s">
        <v>58</v>
      </c>
      <c r="U29" s="48">
        <v>0</v>
      </c>
      <c r="V29" s="41">
        <v>100</v>
      </c>
      <c r="W29" s="41" t="s">
        <v>327</v>
      </c>
      <c r="X29" s="50">
        <v>50</v>
      </c>
      <c r="Y29" s="34">
        <v>1004.98</v>
      </c>
      <c r="Z29" s="44">
        <v>50249</v>
      </c>
      <c r="AA29" s="44">
        <v>2200</v>
      </c>
      <c r="AB29" s="44">
        <v>2200</v>
      </c>
      <c r="AC29" s="44">
        <v>0</v>
      </c>
      <c r="AD29" s="44">
        <v>0</v>
      </c>
      <c r="AE29" s="44"/>
      <c r="AF29" s="44">
        <v>0</v>
      </c>
      <c r="AG29" s="44"/>
      <c r="AH29" s="44">
        <v>0</v>
      </c>
      <c r="AI29" s="44">
        <v>44</v>
      </c>
      <c r="AJ29" s="44">
        <v>44</v>
      </c>
      <c r="AK29" s="40">
        <v>45300</v>
      </c>
      <c r="AL29" s="40"/>
      <c r="AM29" s="40"/>
      <c r="AN29" s="40">
        <v>45332</v>
      </c>
      <c r="AO29" s="40"/>
      <c r="AP29" s="49"/>
      <c r="AQ29" s="41" t="s">
        <v>220</v>
      </c>
      <c r="AR29" s="41">
        <v>10</v>
      </c>
      <c r="AS29" s="34">
        <v>221095.6</v>
      </c>
      <c r="AT29" s="43" t="s">
        <v>564</v>
      </c>
      <c r="AU29" s="44">
        <v>2210956</v>
      </c>
      <c r="AV29" s="46">
        <v>0</v>
      </c>
      <c r="AW29" s="46">
        <v>2210956</v>
      </c>
      <c r="AX29" s="43" t="s">
        <v>366</v>
      </c>
    </row>
    <row r="30" spans="1:50" ht="15.75" customHeight="1" x14ac:dyDescent="0.25">
      <c r="A30" s="47" t="s">
        <v>565</v>
      </c>
      <c r="B30" s="40">
        <v>45217</v>
      </c>
      <c r="C30" s="41">
        <v>545</v>
      </c>
      <c r="D30" s="39" t="s">
        <v>566</v>
      </c>
      <c r="E30" s="42" t="s">
        <v>567</v>
      </c>
      <c r="F30" s="40">
        <v>45237</v>
      </c>
      <c r="G30" s="41" t="s">
        <v>568</v>
      </c>
      <c r="H30" s="43" t="s">
        <v>569</v>
      </c>
      <c r="I30" s="43" t="s">
        <v>570</v>
      </c>
      <c r="J30" s="44">
        <v>3519984.6</v>
      </c>
      <c r="K30" s="44">
        <v>3519984.6</v>
      </c>
      <c r="L30" s="55">
        <v>0</v>
      </c>
      <c r="M30" s="55">
        <v>0</v>
      </c>
      <c r="N30" s="44">
        <v>3519984.6</v>
      </c>
      <c r="O30" s="34">
        <v>3519984.6</v>
      </c>
      <c r="P30" s="34">
        <v>3519984.6</v>
      </c>
      <c r="Q30" s="43" t="s">
        <v>571</v>
      </c>
      <c r="R30" s="43" t="s">
        <v>572</v>
      </c>
      <c r="S30" s="43" t="s">
        <v>573</v>
      </c>
      <c r="T30" s="43" t="s">
        <v>81</v>
      </c>
      <c r="U30" s="48">
        <v>100</v>
      </c>
      <c r="V30" s="41">
        <v>0</v>
      </c>
      <c r="W30" s="41" t="s">
        <v>392</v>
      </c>
      <c r="X30" s="50">
        <v>60</v>
      </c>
      <c r="Y30" s="34">
        <v>5333.31</v>
      </c>
      <c r="Z30" s="44">
        <v>319998.60000000003</v>
      </c>
      <c r="AA30" s="44">
        <v>660</v>
      </c>
      <c r="AB30" s="44">
        <v>660</v>
      </c>
      <c r="AC30" s="44">
        <v>0</v>
      </c>
      <c r="AD30" s="44">
        <v>0</v>
      </c>
      <c r="AE30" s="44"/>
      <c r="AF30" s="44">
        <v>0</v>
      </c>
      <c r="AG30" s="44"/>
      <c r="AH30" s="44">
        <v>0</v>
      </c>
      <c r="AI30" s="44">
        <v>11</v>
      </c>
      <c r="AJ30" s="44">
        <v>11</v>
      </c>
      <c r="AK30" s="40">
        <v>45300</v>
      </c>
      <c r="AL30" s="40"/>
      <c r="AM30" s="40"/>
      <c r="AN30" s="40">
        <v>45332</v>
      </c>
      <c r="AO30" s="40"/>
      <c r="AP30" s="49"/>
      <c r="AQ30" s="41" t="s">
        <v>61</v>
      </c>
      <c r="AR30" s="41">
        <v>10</v>
      </c>
      <c r="AS30" s="34">
        <v>351998.46</v>
      </c>
      <c r="AT30" s="43"/>
      <c r="AU30" s="44">
        <v>0</v>
      </c>
      <c r="AV30" s="46">
        <v>3519984.6</v>
      </c>
      <c r="AW30" s="46">
        <v>3519984.6</v>
      </c>
      <c r="AX30" s="43" t="s">
        <v>329</v>
      </c>
    </row>
    <row r="31" spans="1:50" ht="15.75" customHeight="1" x14ac:dyDescent="0.25">
      <c r="A31" s="47" t="s">
        <v>574</v>
      </c>
      <c r="B31" s="40">
        <v>45219</v>
      </c>
      <c r="C31" s="41">
        <v>545</v>
      </c>
      <c r="D31" s="39" t="s">
        <v>575</v>
      </c>
      <c r="E31" s="42" t="s">
        <v>576</v>
      </c>
      <c r="F31" s="40">
        <v>45240</v>
      </c>
      <c r="G31" s="41" t="s">
        <v>577</v>
      </c>
      <c r="H31" s="43" t="s">
        <v>322</v>
      </c>
      <c r="I31" s="43" t="s">
        <v>323</v>
      </c>
      <c r="J31" s="44">
        <v>18087484.800000001</v>
      </c>
      <c r="K31" s="44">
        <v>18087484.800000001</v>
      </c>
      <c r="L31" s="55">
        <v>0</v>
      </c>
      <c r="M31" s="55">
        <v>0</v>
      </c>
      <c r="N31" s="44">
        <v>18087484.800000001</v>
      </c>
      <c r="O31" s="34">
        <v>18087484.800000001</v>
      </c>
      <c r="P31" s="34">
        <v>18087484.800000001</v>
      </c>
      <c r="Q31" s="43" t="s">
        <v>324</v>
      </c>
      <c r="R31" s="43" t="s">
        <v>325</v>
      </c>
      <c r="S31" s="43" t="s">
        <v>326</v>
      </c>
      <c r="T31" s="43" t="s">
        <v>147</v>
      </c>
      <c r="U31" s="48">
        <v>0</v>
      </c>
      <c r="V31" s="41">
        <v>100</v>
      </c>
      <c r="W31" s="41" t="s">
        <v>327</v>
      </c>
      <c r="X31" s="50">
        <v>140</v>
      </c>
      <c r="Y31" s="34">
        <v>10766.36</v>
      </c>
      <c r="Z31" s="44">
        <v>1507290.4000000001</v>
      </c>
      <c r="AA31" s="44">
        <v>1680</v>
      </c>
      <c r="AB31" s="44">
        <v>1680</v>
      </c>
      <c r="AC31" s="44">
        <v>0</v>
      </c>
      <c r="AD31" s="44">
        <v>0</v>
      </c>
      <c r="AE31" s="44"/>
      <c r="AF31" s="44">
        <v>0</v>
      </c>
      <c r="AG31" s="44"/>
      <c r="AH31" s="44">
        <v>0</v>
      </c>
      <c r="AI31" s="44">
        <v>12</v>
      </c>
      <c r="AJ31" s="44">
        <v>12</v>
      </c>
      <c r="AK31" s="40">
        <v>45300</v>
      </c>
      <c r="AL31" s="40"/>
      <c r="AM31" s="40"/>
      <c r="AN31" s="40">
        <v>45332</v>
      </c>
      <c r="AO31" s="40"/>
      <c r="AP31" s="49"/>
      <c r="AQ31" s="41" t="s">
        <v>61</v>
      </c>
      <c r="AR31" s="41">
        <v>10</v>
      </c>
      <c r="AS31" s="34">
        <v>1808748.48</v>
      </c>
      <c r="AT31" s="43"/>
      <c r="AU31" s="44">
        <v>18087484.800000001</v>
      </c>
      <c r="AV31" s="46">
        <v>0</v>
      </c>
      <c r="AW31" s="46">
        <v>18087484.800000001</v>
      </c>
      <c r="AX31" s="43" t="s">
        <v>366</v>
      </c>
    </row>
    <row r="32" spans="1:50" ht="15.75" customHeight="1" x14ac:dyDescent="0.25">
      <c r="A32" s="47" t="s">
        <v>579</v>
      </c>
      <c r="B32" s="40">
        <v>45219</v>
      </c>
      <c r="C32" s="41">
        <v>545</v>
      </c>
      <c r="D32" s="39" t="s">
        <v>580</v>
      </c>
      <c r="E32" s="42" t="s">
        <v>581</v>
      </c>
      <c r="F32" s="40">
        <v>45240</v>
      </c>
      <c r="G32" s="41" t="s">
        <v>582</v>
      </c>
      <c r="H32" s="43" t="s">
        <v>53</v>
      </c>
      <c r="I32" s="43" t="s">
        <v>583</v>
      </c>
      <c r="J32" s="44">
        <v>96768822.079999998</v>
      </c>
      <c r="K32" s="44">
        <v>96768822.079999998</v>
      </c>
      <c r="L32" s="55">
        <v>0</v>
      </c>
      <c r="M32" s="55">
        <v>0</v>
      </c>
      <c r="N32" s="44">
        <v>96768822.079999998</v>
      </c>
      <c r="O32" s="34">
        <v>125663073.48</v>
      </c>
      <c r="P32" s="34">
        <v>125663073.48</v>
      </c>
      <c r="Q32" s="43" t="s">
        <v>584</v>
      </c>
      <c r="R32" s="43" t="s">
        <v>585</v>
      </c>
      <c r="S32" s="43" t="s">
        <v>586</v>
      </c>
      <c r="T32" s="43" t="s">
        <v>391</v>
      </c>
      <c r="U32" s="48">
        <v>0</v>
      </c>
      <c r="V32" s="41">
        <v>100</v>
      </c>
      <c r="W32" s="41" t="s">
        <v>392</v>
      </c>
      <c r="X32" s="50">
        <v>28</v>
      </c>
      <c r="Y32" s="34">
        <v>1281.9100000000001</v>
      </c>
      <c r="Z32" s="44">
        <v>35893.480000000003</v>
      </c>
      <c r="AA32" s="44">
        <v>98028</v>
      </c>
      <c r="AB32" s="44">
        <v>98028</v>
      </c>
      <c r="AC32" s="44">
        <v>0</v>
      </c>
      <c r="AD32" s="44">
        <v>0</v>
      </c>
      <c r="AE32" s="44"/>
      <c r="AF32" s="44">
        <v>0</v>
      </c>
      <c r="AG32" s="44"/>
      <c r="AH32" s="44">
        <v>0</v>
      </c>
      <c r="AI32" s="44">
        <v>3501</v>
      </c>
      <c r="AJ32" s="44">
        <v>3501</v>
      </c>
      <c r="AK32" s="40">
        <v>45352</v>
      </c>
      <c r="AL32" s="40"/>
      <c r="AM32" s="40"/>
      <c r="AN32" s="40">
        <v>45383</v>
      </c>
      <c r="AO32" s="40"/>
      <c r="AP32" s="49"/>
      <c r="AQ32" s="41" t="s">
        <v>61</v>
      </c>
      <c r="AR32" s="41">
        <v>10</v>
      </c>
      <c r="AS32" s="34">
        <v>9676882.2079999987</v>
      </c>
      <c r="AT32" s="43"/>
      <c r="AU32" s="44">
        <v>0</v>
      </c>
      <c r="AV32" s="46">
        <v>125663073.48</v>
      </c>
      <c r="AW32" s="46">
        <v>125663073.48</v>
      </c>
      <c r="AX32" s="43" t="s">
        <v>329</v>
      </c>
    </row>
    <row r="33" spans="1:50" ht="15.75" customHeight="1" x14ac:dyDescent="0.25">
      <c r="A33" s="47" t="s">
        <v>587</v>
      </c>
      <c r="B33" s="40">
        <v>45222</v>
      </c>
      <c r="C33" s="41">
        <v>545</v>
      </c>
      <c r="D33" s="39" t="s">
        <v>588</v>
      </c>
      <c r="E33" s="42" t="s">
        <v>589</v>
      </c>
      <c r="F33" s="40">
        <v>45243</v>
      </c>
      <c r="G33" s="41" t="s">
        <v>590</v>
      </c>
      <c r="H33" s="43" t="s">
        <v>270</v>
      </c>
      <c r="I33" s="43" t="s">
        <v>591</v>
      </c>
      <c r="J33" s="44">
        <v>21516462</v>
      </c>
      <c r="K33" s="44">
        <v>21516462</v>
      </c>
      <c r="L33" s="55">
        <v>0</v>
      </c>
      <c r="M33" s="55">
        <v>0</v>
      </c>
      <c r="N33" s="44">
        <v>21516462</v>
      </c>
      <c r="O33" s="34">
        <v>27076896</v>
      </c>
      <c r="P33" s="34">
        <v>27076896</v>
      </c>
      <c r="Q33" s="43" t="s">
        <v>592</v>
      </c>
      <c r="R33" s="43" t="s">
        <v>593</v>
      </c>
      <c r="S33" s="43" t="s">
        <v>594</v>
      </c>
      <c r="T33" s="43" t="s">
        <v>93</v>
      </c>
      <c r="U33" s="48">
        <v>0</v>
      </c>
      <c r="V33" s="41">
        <v>100</v>
      </c>
      <c r="W33" s="41" t="s">
        <v>392</v>
      </c>
      <c r="X33" s="50">
        <v>60</v>
      </c>
      <c r="Y33" s="34">
        <v>4029.3</v>
      </c>
      <c r="Z33" s="44">
        <v>241758</v>
      </c>
      <c r="AA33" s="44">
        <v>6720</v>
      </c>
      <c r="AB33" s="44">
        <v>6720</v>
      </c>
      <c r="AC33" s="44">
        <v>0</v>
      </c>
      <c r="AD33" s="44">
        <v>0</v>
      </c>
      <c r="AE33" s="44"/>
      <c r="AF33" s="44">
        <v>0</v>
      </c>
      <c r="AG33" s="44"/>
      <c r="AH33" s="44">
        <v>0</v>
      </c>
      <c r="AI33" s="44">
        <v>112</v>
      </c>
      <c r="AJ33" s="44">
        <v>112</v>
      </c>
      <c r="AK33" s="40">
        <v>45306</v>
      </c>
      <c r="AL33" s="40"/>
      <c r="AM33" s="40"/>
      <c r="AN33" s="40">
        <v>45337</v>
      </c>
      <c r="AO33" s="40"/>
      <c r="AP33" s="49"/>
      <c r="AQ33" s="41" t="s">
        <v>61</v>
      </c>
      <c r="AR33" s="41">
        <v>10</v>
      </c>
      <c r="AS33" s="34">
        <v>2151646.2000000002</v>
      </c>
      <c r="AT33" s="43"/>
      <c r="AU33" s="44">
        <v>27076896</v>
      </c>
      <c r="AV33" s="46">
        <v>0</v>
      </c>
      <c r="AW33" s="46">
        <v>27076896</v>
      </c>
      <c r="AX33" s="43" t="s">
        <v>366</v>
      </c>
    </row>
    <row r="34" spans="1:50" ht="15.75" customHeight="1" x14ac:dyDescent="0.25">
      <c r="A34" s="47" t="s">
        <v>595</v>
      </c>
      <c r="B34" s="40">
        <v>45222</v>
      </c>
      <c r="C34" s="41">
        <v>545</v>
      </c>
      <c r="D34" s="39" t="s">
        <v>436</v>
      </c>
      <c r="E34" s="42" t="s">
        <v>596</v>
      </c>
      <c r="F34" s="40" t="s">
        <v>436</v>
      </c>
      <c r="G34" s="41" t="s">
        <v>436</v>
      </c>
      <c r="H34" s="43" t="s">
        <v>436</v>
      </c>
      <c r="I34" s="43" t="s">
        <v>597</v>
      </c>
      <c r="J34" s="44">
        <v>11962491.300000001</v>
      </c>
      <c r="K34" s="44">
        <v>11962491.300000001</v>
      </c>
      <c r="L34" s="44"/>
      <c r="M34" s="44"/>
      <c r="N34" s="44">
        <v>0</v>
      </c>
      <c r="O34" s="34">
        <v>0</v>
      </c>
      <c r="P34" s="34">
        <v>0</v>
      </c>
      <c r="Q34" s="43"/>
      <c r="R34" s="43"/>
      <c r="S34" s="43"/>
      <c r="T34" s="43"/>
      <c r="U34" s="48"/>
      <c r="V34" s="41"/>
      <c r="W34" s="41"/>
      <c r="X34" s="50"/>
      <c r="Y34" s="34" t="e">
        <v>#DIV/0!</v>
      </c>
      <c r="Z34" s="44" t="e">
        <v>#DIV/0!</v>
      </c>
      <c r="AA34" s="44">
        <v>0</v>
      </c>
      <c r="AB34" s="44">
        <v>0</v>
      </c>
      <c r="AC34" s="44">
        <v>0</v>
      </c>
      <c r="AD34" s="44">
        <v>0</v>
      </c>
      <c r="AE34" s="44"/>
      <c r="AF34" s="44" t="e">
        <v>#DIV/0!</v>
      </c>
      <c r="AG34" s="44"/>
      <c r="AH34" s="44" t="e">
        <v>#DIV/0!</v>
      </c>
      <c r="AI34" s="44" t="e">
        <v>#DIV/0!</v>
      </c>
      <c r="AJ34" s="44" t="e">
        <v>#DIV/0!</v>
      </c>
      <c r="AK34" s="40"/>
      <c r="AL34" s="40"/>
      <c r="AM34" s="40"/>
      <c r="AN34" s="40"/>
      <c r="AO34" s="40"/>
      <c r="AP34" s="49"/>
      <c r="AQ34" s="41"/>
      <c r="AR34" s="41">
        <v>10</v>
      </c>
      <c r="AS34" s="34">
        <v>1196249.1299999999</v>
      </c>
      <c r="AT34" s="43"/>
      <c r="AU34" s="44">
        <v>0</v>
      </c>
      <c r="AV34" s="46">
        <v>0</v>
      </c>
      <c r="AW34" s="46">
        <v>0</v>
      </c>
      <c r="AX34" s="43" t="s">
        <v>436</v>
      </c>
    </row>
    <row r="35" spans="1:50" ht="15.75" customHeight="1" x14ac:dyDescent="0.25">
      <c r="A35" s="47" t="s">
        <v>598</v>
      </c>
      <c r="B35" s="40">
        <v>45223</v>
      </c>
      <c r="C35" s="41">
        <v>545</v>
      </c>
      <c r="D35" s="39" t="s">
        <v>436</v>
      </c>
      <c r="E35" s="42" t="s">
        <v>599</v>
      </c>
      <c r="F35" s="40" t="s">
        <v>436</v>
      </c>
      <c r="G35" s="41" t="s">
        <v>436</v>
      </c>
      <c r="H35" s="43" t="s">
        <v>436</v>
      </c>
      <c r="I35" s="43" t="s">
        <v>600</v>
      </c>
      <c r="J35" s="44">
        <v>11225026.560000001</v>
      </c>
      <c r="K35" s="44">
        <v>11225026.560000001</v>
      </c>
      <c r="L35" s="44"/>
      <c r="M35" s="44"/>
      <c r="N35" s="44">
        <v>0</v>
      </c>
      <c r="O35" s="34">
        <v>0</v>
      </c>
      <c r="P35" s="34">
        <v>0</v>
      </c>
      <c r="Q35" s="43"/>
      <c r="R35" s="43"/>
      <c r="S35" s="43"/>
      <c r="T35" s="43"/>
      <c r="U35" s="48"/>
      <c r="V35" s="41"/>
      <c r="W35" s="41"/>
      <c r="X35" s="50"/>
      <c r="Y35" s="34" t="e">
        <v>#DIV/0!</v>
      </c>
      <c r="Z35" s="44" t="e">
        <v>#DIV/0!</v>
      </c>
      <c r="AA35" s="44">
        <v>0</v>
      </c>
      <c r="AB35" s="44">
        <v>0</v>
      </c>
      <c r="AC35" s="44">
        <v>0</v>
      </c>
      <c r="AD35" s="44">
        <v>0</v>
      </c>
      <c r="AE35" s="44"/>
      <c r="AF35" s="44" t="e">
        <v>#DIV/0!</v>
      </c>
      <c r="AG35" s="44"/>
      <c r="AH35" s="44" t="e">
        <v>#DIV/0!</v>
      </c>
      <c r="AI35" s="44" t="e">
        <v>#DIV/0!</v>
      </c>
      <c r="AJ35" s="44" t="e">
        <v>#DIV/0!</v>
      </c>
      <c r="AK35" s="40"/>
      <c r="AL35" s="40"/>
      <c r="AM35" s="40"/>
      <c r="AN35" s="40"/>
      <c r="AO35" s="40"/>
      <c r="AP35" s="49"/>
      <c r="AQ35" s="41"/>
      <c r="AR35" s="41">
        <v>10</v>
      </c>
      <c r="AS35" s="34">
        <v>1122502.6560000002</v>
      </c>
      <c r="AT35" s="43"/>
      <c r="AU35" s="44">
        <v>0</v>
      </c>
      <c r="AV35" s="46">
        <v>0</v>
      </c>
      <c r="AW35" s="46">
        <v>0</v>
      </c>
      <c r="AX35" s="43" t="s">
        <v>436</v>
      </c>
    </row>
    <row r="36" spans="1:50" ht="15.75" customHeight="1" x14ac:dyDescent="0.25">
      <c r="A36" s="47" t="s">
        <v>601</v>
      </c>
      <c r="B36" s="40">
        <v>45225</v>
      </c>
      <c r="C36" s="41">
        <v>545</v>
      </c>
      <c r="D36" s="39" t="s">
        <v>602</v>
      </c>
      <c r="E36" s="42" t="s">
        <v>603</v>
      </c>
      <c r="F36" s="40">
        <v>45254</v>
      </c>
      <c r="G36" s="41" t="s">
        <v>604</v>
      </c>
      <c r="H36" s="43" t="s">
        <v>87</v>
      </c>
      <c r="I36" s="43" t="s">
        <v>605</v>
      </c>
      <c r="J36" s="44">
        <v>12464242.560000001</v>
      </c>
      <c r="K36" s="44">
        <v>12464242.560000001</v>
      </c>
      <c r="L36" s="44">
        <v>0</v>
      </c>
      <c r="M36" s="44">
        <v>0</v>
      </c>
      <c r="N36" s="44">
        <v>12464242.560000001</v>
      </c>
      <c r="O36" s="34">
        <v>12464242.560000001</v>
      </c>
      <c r="P36" s="34">
        <v>12464242.560000001</v>
      </c>
      <c r="Q36" s="43" t="s">
        <v>606</v>
      </c>
      <c r="R36" s="43" t="s">
        <v>607</v>
      </c>
      <c r="S36" s="43" t="s">
        <v>608</v>
      </c>
      <c r="T36" s="43" t="s">
        <v>58</v>
      </c>
      <c r="U36" s="48">
        <v>0</v>
      </c>
      <c r="V36" s="41">
        <v>100</v>
      </c>
      <c r="W36" s="41" t="s">
        <v>82</v>
      </c>
      <c r="X36" s="50">
        <v>8.4</v>
      </c>
      <c r="Y36" s="34">
        <v>247306.40000000002</v>
      </c>
      <c r="Z36" s="44">
        <v>2077373.7600000002</v>
      </c>
      <c r="AA36" s="44">
        <v>50.4</v>
      </c>
      <c r="AB36" s="44">
        <v>50.4</v>
      </c>
      <c r="AC36" s="44">
        <v>0</v>
      </c>
      <c r="AD36" s="44">
        <v>0</v>
      </c>
      <c r="AE36" s="44"/>
      <c r="AF36" s="44">
        <v>0</v>
      </c>
      <c r="AG36" s="44"/>
      <c r="AH36" s="44">
        <v>0</v>
      </c>
      <c r="AI36" s="44">
        <v>6</v>
      </c>
      <c r="AJ36" s="44">
        <v>6</v>
      </c>
      <c r="AK36" s="40">
        <v>45306</v>
      </c>
      <c r="AL36" s="40">
        <v>45536</v>
      </c>
      <c r="AM36" s="40"/>
      <c r="AN36" s="40">
        <v>45337</v>
      </c>
      <c r="AO36" s="40">
        <v>45200</v>
      </c>
      <c r="AP36" s="49"/>
      <c r="AQ36" s="41" t="s">
        <v>61</v>
      </c>
      <c r="AR36" s="41">
        <v>10</v>
      </c>
      <c r="AS36" s="34">
        <v>1246424.2560000001</v>
      </c>
      <c r="AT36" s="43"/>
      <c r="AU36" s="44">
        <v>12464242.560000001</v>
      </c>
      <c r="AV36" s="46">
        <v>0</v>
      </c>
      <c r="AW36" s="46">
        <v>12464242.560000001</v>
      </c>
      <c r="AX36" s="43" t="s">
        <v>366</v>
      </c>
    </row>
    <row r="37" spans="1:50" ht="15.75" customHeight="1" x14ac:dyDescent="0.25">
      <c r="A37" s="47" t="s">
        <v>660</v>
      </c>
      <c r="B37" s="49">
        <v>45237</v>
      </c>
      <c r="C37" s="43">
        <v>545</v>
      </c>
      <c r="D37" s="39" t="s">
        <v>661</v>
      </c>
      <c r="E37" s="42" t="s">
        <v>662</v>
      </c>
      <c r="F37" s="40">
        <v>45258</v>
      </c>
      <c r="G37" s="41" t="s">
        <v>663</v>
      </c>
      <c r="H37" s="43" t="s">
        <v>270</v>
      </c>
      <c r="I37" s="43" t="s">
        <v>597</v>
      </c>
      <c r="J37" s="55">
        <v>13158732.6</v>
      </c>
      <c r="K37" s="55">
        <v>13158732.6</v>
      </c>
      <c r="L37" s="44">
        <v>0</v>
      </c>
      <c r="M37" s="44">
        <v>0</v>
      </c>
      <c r="N37" s="44">
        <v>13158732.6</v>
      </c>
      <c r="O37" s="34">
        <v>16788727.800000001</v>
      </c>
      <c r="P37" s="34">
        <v>16788727.800000001</v>
      </c>
      <c r="Q37" s="43" t="s">
        <v>664</v>
      </c>
      <c r="R37" s="43" t="s">
        <v>665</v>
      </c>
      <c r="S37" s="43" t="s">
        <v>666</v>
      </c>
      <c r="T37" s="43" t="s">
        <v>391</v>
      </c>
      <c r="U37" s="48">
        <v>0</v>
      </c>
      <c r="V37" s="41">
        <v>100</v>
      </c>
      <c r="W37" s="41" t="s">
        <v>392</v>
      </c>
      <c r="X37" s="50">
        <v>90</v>
      </c>
      <c r="Y37" s="34">
        <v>5041.66</v>
      </c>
      <c r="Z37" s="44">
        <v>453749.39999999997</v>
      </c>
      <c r="AA37" s="44">
        <v>3330</v>
      </c>
      <c r="AB37" s="44">
        <v>1530</v>
      </c>
      <c r="AC37" s="44">
        <v>1800</v>
      </c>
      <c r="AD37" s="44">
        <v>0</v>
      </c>
      <c r="AE37" s="44"/>
      <c r="AF37" s="44">
        <v>0</v>
      </c>
      <c r="AG37" s="44"/>
      <c r="AH37" s="44">
        <v>0</v>
      </c>
      <c r="AI37" s="44">
        <v>37</v>
      </c>
      <c r="AJ37" s="44">
        <v>37</v>
      </c>
      <c r="AK37" s="40">
        <v>45322</v>
      </c>
      <c r="AL37" s="40">
        <v>45352</v>
      </c>
      <c r="AM37" s="40"/>
      <c r="AN37" s="40">
        <v>45382</v>
      </c>
      <c r="AO37" s="40">
        <v>45383</v>
      </c>
      <c r="AP37" s="49"/>
      <c r="AQ37" s="41" t="s">
        <v>61</v>
      </c>
      <c r="AR37" s="41">
        <v>10</v>
      </c>
      <c r="AS37" s="34">
        <v>1315873.26</v>
      </c>
      <c r="AT37" s="43"/>
      <c r="AU37" s="44">
        <v>0</v>
      </c>
      <c r="AV37" s="46">
        <v>16788727.800000001</v>
      </c>
      <c r="AW37" s="46">
        <v>16788727.800000001</v>
      </c>
      <c r="AX37" s="43" t="s">
        <v>329</v>
      </c>
    </row>
    <row r="38" spans="1:50" ht="15.75" customHeight="1" x14ac:dyDescent="0.25">
      <c r="A38" s="47" t="s">
        <v>667</v>
      </c>
      <c r="B38" s="49">
        <v>45239</v>
      </c>
      <c r="C38" s="43">
        <v>545</v>
      </c>
      <c r="D38" s="39" t="s">
        <v>436</v>
      </c>
      <c r="E38" s="43"/>
      <c r="F38" s="40" t="s">
        <v>436</v>
      </c>
      <c r="G38" s="41" t="s">
        <v>436</v>
      </c>
      <c r="H38" s="43" t="s">
        <v>436</v>
      </c>
      <c r="I38" s="43" t="s">
        <v>668</v>
      </c>
      <c r="J38" s="55">
        <v>4595525000</v>
      </c>
      <c r="K38" s="55">
        <v>4595525000</v>
      </c>
      <c r="L38" s="55"/>
      <c r="M38" s="55"/>
      <c r="N38" s="44">
        <v>0</v>
      </c>
      <c r="O38" s="34">
        <v>0</v>
      </c>
      <c r="P38" s="34">
        <v>0</v>
      </c>
      <c r="Q38" s="43"/>
      <c r="R38" s="43"/>
      <c r="S38" s="43"/>
      <c r="T38" s="43"/>
      <c r="U38" s="48"/>
      <c r="V38" s="41"/>
      <c r="W38" s="41"/>
      <c r="X38" s="50"/>
      <c r="Y38" s="34" t="e">
        <v>#DIV/0!</v>
      </c>
      <c r="Z38" s="44" t="e">
        <v>#DIV/0!</v>
      </c>
      <c r="AA38" s="44">
        <v>0</v>
      </c>
      <c r="AB38" s="44">
        <v>0</v>
      </c>
      <c r="AC38" s="44">
        <v>0</v>
      </c>
      <c r="AD38" s="44">
        <v>0</v>
      </c>
      <c r="AE38" s="44"/>
      <c r="AF38" s="44" t="e">
        <v>#DIV/0!</v>
      </c>
      <c r="AG38" s="44"/>
      <c r="AH38" s="44" t="e">
        <v>#DIV/0!</v>
      </c>
      <c r="AI38" s="44" t="e">
        <v>#DIV/0!</v>
      </c>
      <c r="AJ38" s="44" t="e">
        <v>#DIV/0!</v>
      </c>
      <c r="AK38" s="40">
        <v>45657</v>
      </c>
      <c r="AL38" s="40"/>
      <c r="AM38" s="40"/>
      <c r="AN38" s="40"/>
      <c r="AO38" s="40"/>
      <c r="AP38" s="49"/>
      <c r="AQ38" s="41"/>
      <c r="AR38" s="41">
        <v>10</v>
      </c>
      <c r="AS38" s="34">
        <v>459552500</v>
      </c>
      <c r="AT38" s="43"/>
      <c r="AU38" s="44">
        <v>0</v>
      </c>
      <c r="AV38" s="46">
        <v>0</v>
      </c>
      <c r="AW38" s="46">
        <v>0</v>
      </c>
      <c r="AX38" s="43" t="s">
        <v>436</v>
      </c>
    </row>
    <row r="39" spans="1:50" ht="15.75" customHeight="1" x14ac:dyDescent="0.25">
      <c r="A39" s="47" t="s">
        <v>760</v>
      </c>
      <c r="B39" s="49">
        <v>45252</v>
      </c>
      <c r="C39" s="43">
        <v>545</v>
      </c>
      <c r="D39" s="39" t="s">
        <v>761</v>
      </c>
      <c r="E39" s="42" t="s">
        <v>762</v>
      </c>
      <c r="F39" s="40">
        <v>45272</v>
      </c>
      <c r="G39" s="41" t="s">
        <v>763</v>
      </c>
      <c r="H39" s="43" t="s">
        <v>270</v>
      </c>
      <c r="I39" s="43" t="s">
        <v>764</v>
      </c>
      <c r="J39" s="55">
        <v>236402362.34999999</v>
      </c>
      <c r="K39" s="55">
        <v>236402362.34999999</v>
      </c>
      <c r="L39" s="55">
        <v>0</v>
      </c>
      <c r="M39" s="55">
        <v>0</v>
      </c>
      <c r="N39" s="44">
        <v>236402362.34999999</v>
      </c>
      <c r="O39" s="34">
        <v>236402362.34999999</v>
      </c>
      <c r="P39" s="34">
        <v>236402362.34999999</v>
      </c>
      <c r="Q39" s="43" t="s">
        <v>765</v>
      </c>
      <c r="R39" s="43" t="s">
        <v>766</v>
      </c>
      <c r="S39" s="43" t="s">
        <v>767</v>
      </c>
      <c r="T39" s="43" t="s">
        <v>147</v>
      </c>
      <c r="U39" s="48">
        <v>0</v>
      </c>
      <c r="V39" s="41">
        <v>100</v>
      </c>
      <c r="W39" s="41" t="s">
        <v>82</v>
      </c>
      <c r="X39" s="56">
        <v>4.5</v>
      </c>
      <c r="Y39" s="34">
        <v>204411.9</v>
      </c>
      <c r="Z39" s="44">
        <v>919853.54999999993</v>
      </c>
      <c r="AA39" s="44">
        <v>1156.5</v>
      </c>
      <c r="AB39" s="44">
        <v>1156.5</v>
      </c>
      <c r="AC39" s="44">
        <v>0</v>
      </c>
      <c r="AD39" s="44">
        <v>0</v>
      </c>
      <c r="AE39" s="44"/>
      <c r="AF39" s="44">
        <v>0</v>
      </c>
      <c r="AG39" s="44"/>
      <c r="AH39" s="44">
        <v>0</v>
      </c>
      <c r="AI39" s="44">
        <v>257</v>
      </c>
      <c r="AJ39" s="44">
        <v>257</v>
      </c>
      <c r="AK39" s="40">
        <v>45322</v>
      </c>
      <c r="AL39" s="40"/>
      <c r="AM39" s="40"/>
      <c r="AN39" s="40">
        <v>45352</v>
      </c>
      <c r="AO39" s="40"/>
      <c r="AP39" s="49"/>
      <c r="AQ39" s="41" t="s">
        <v>61</v>
      </c>
      <c r="AR39" s="41">
        <v>10</v>
      </c>
      <c r="AS39" s="34">
        <v>23640236.234999999</v>
      </c>
      <c r="AT39" s="43"/>
      <c r="AU39" s="44">
        <v>236402362.34999999</v>
      </c>
      <c r="AV39" s="46">
        <v>0</v>
      </c>
      <c r="AW39" s="46">
        <v>236402362.34999999</v>
      </c>
      <c r="AX39" s="43" t="s">
        <v>366</v>
      </c>
    </row>
    <row r="40" spans="1:50" ht="15.75" customHeight="1" x14ac:dyDescent="0.25">
      <c r="A40" s="47" t="s">
        <v>806</v>
      </c>
      <c r="B40" s="49">
        <v>45254</v>
      </c>
      <c r="C40" s="43">
        <v>545</v>
      </c>
      <c r="D40" s="39" t="s">
        <v>807</v>
      </c>
      <c r="E40" s="42" t="s">
        <v>808</v>
      </c>
      <c r="F40" s="40">
        <v>45275</v>
      </c>
      <c r="G40" s="41" t="s">
        <v>809</v>
      </c>
      <c r="H40" s="43" t="s">
        <v>270</v>
      </c>
      <c r="I40" s="43" t="s">
        <v>810</v>
      </c>
      <c r="J40" s="55">
        <v>15491197.199999999</v>
      </c>
      <c r="K40" s="55">
        <v>15491197.199999999</v>
      </c>
      <c r="L40" s="55">
        <v>0</v>
      </c>
      <c r="M40" s="55">
        <v>0</v>
      </c>
      <c r="N40" s="44">
        <v>15491197.199999999</v>
      </c>
      <c r="O40" s="34">
        <v>19634191.800000001</v>
      </c>
      <c r="P40" s="34">
        <v>19634191.800000001</v>
      </c>
      <c r="Q40" s="43" t="s">
        <v>432</v>
      </c>
      <c r="R40" s="43" t="s">
        <v>453</v>
      </c>
      <c r="S40" s="43" t="s">
        <v>434</v>
      </c>
      <c r="T40" s="43" t="s">
        <v>93</v>
      </c>
      <c r="U40" s="48">
        <v>0</v>
      </c>
      <c r="V40" s="41">
        <v>100</v>
      </c>
      <c r="W40" s="41" t="s">
        <v>392</v>
      </c>
      <c r="X40" s="50">
        <v>60</v>
      </c>
      <c r="Y40" s="34">
        <v>3002.17</v>
      </c>
      <c r="Z40" s="44">
        <v>180130.2</v>
      </c>
      <c r="AA40" s="44">
        <v>6540</v>
      </c>
      <c r="AB40" s="44">
        <v>6540</v>
      </c>
      <c r="AC40" s="44">
        <v>0</v>
      </c>
      <c r="AD40" s="44">
        <v>0</v>
      </c>
      <c r="AE40" s="44"/>
      <c r="AF40" s="44">
        <v>0</v>
      </c>
      <c r="AG40" s="44"/>
      <c r="AH40" s="44">
        <v>0</v>
      </c>
      <c r="AI40" s="44">
        <v>109</v>
      </c>
      <c r="AJ40" s="44">
        <v>109</v>
      </c>
      <c r="AK40" s="40">
        <v>45301</v>
      </c>
      <c r="AL40" s="40"/>
      <c r="AM40" s="40"/>
      <c r="AN40" s="40">
        <v>45332</v>
      </c>
      <c r="AO40" s="40"/>
      <c r="AP40" s="49"/>
      <c r="AQ40" s="41" t="s">
        <v>61</v>
      </c>
      <c r="AR40" s="41">
        <v>10</v>
      </c>
      <c r="AS40" s="34">
        <v>1549119.72</v>
      </c>
      <c r="AT40" s="43"/>
      <c r="AU40" s="44">
        <v>19634191.800000001</v>
      </c>
      <c r="AV40" s="46">
        <v>0</v>
      </c>
      <c r="AW40" s="46">
        <v>19634191.800000001</v>
      </c>
      <c r="AX40" s="43" t="s">
        <v>366</v>
      </c>
    </row>
    <row r="41" spans="1:50" ht="15.75" customHeight="1" x14ac:dyDescent="0.25">
      <c r="A41" s="47" t="s">
        <v>811</v>
      </c>
      <c r="B41" s="49">
        <v>45258</v>
      </c>
      <c r="C41" s="43">
        <v>545</v>
      </c>
      <c r="D41" s="39" t="s">
        <v>812</v>
      </c>
      <c r="E41" s="42" t="s">
        <v>813</v>
      </c>
      <c r="F41" s="40">
        <v>45278</v>
      </c>
      <c r="G41" s="41" t="s">
        <v>814</v>
      </c>
      <c r="H41" s="43" t="s">
        <v>270</v>
      </c>
      <c r="I41" s="43" t="s">
        <v>431</v>
      </c>
      <c r="J41" s="55">
        <v>9798465.5999999996</v>
      </c>
      <c r="K41" s="55">
        <v>9798465.5999999996</v>
      </c>
      <c r="L41" s="55">
        <v>0</v>
      </c>
      <c r="M41" s="55">
        <v>0</v>
      </c>
      <c r="N41" s="44">
        <v>9798465.5999999996</v>
      </c>
      <c r="O41" s="34">
        <v>9798465.5999999996</v>
      </c>
      <c r="P41" s="34">
        <v>9798465.5999999996</v>
      </c>
      <c r="Q41" s="43" t="s">
        <v>432</v>
      </c>
      <c r="R41" s="43" t="s">
        <v>433</v>
      </c>
      <c r="S41" s="43" t="s">
        <v>434</v>
      </c>
      <c r="T41" s="43" t="s">
        <v>93</v>
      </c>
      <c r="U41" s="48">
        <v>0</v>
      </c>
      <c r="V41" s="41">
        <v>100</v>
      </c>
      <c r="W41" s="41" t="s">
        <v>392</v>
      </c>
      <c r="X41" s="50">
        <v>60</v>
      </c>
      <c r="Y41" s="34">
        <v>2916.21</v>
      </c>
      <c r="Z41" s="44">
        <v>174972.6</v>
      </c>
      <c r="AA41" s="44">
        <v>3360</v>
      </c>
      <c r="AB41" s="44">
        <v>3360</v>
      </c>
      <c r="AC41" s="44">
        <v>0</v>
      </c>
      <c r="AD41" s="44">
        <v>0</v>
      </c>
      <c r="AE41" s="44"/>
      <c r="AF41" s="44">
        <v>0</v>
      </c>
      <c r="AG41" s="44"/>
      <c r="AH41" s="44">
        <v>0</v>
      </c>
      <c r="AI41" s="44">
        <v>56</v>
      </c>
      <c r="AJ41" s="44">
        <v>56</v>
      </c>
      <c r="AK41" s="40">
        <v>45306</v>
      </c>
      <c r="AL41" s="40"/>
      <c r="AM41" s="40"/>
      <c r="AN41" s="40">
        <v>45332</v>
      </c>
      <c r="AO41" s="40"/>
      <c r="AP41" s="49"/>
      <c r="AQ41" s="41" t="s">
        <v>61</v>
      </c>
      <c r="AR41" s="41">
        <v>10</v>
      </c>
      <c r="AS41" s="34">
        <v>979846.56</v>
      </c>
      <c r="AT41" s="43"/>
      <c r="AU41" s="44">
        <v>9798465.5999999996</v>
      </c>
      <c r="AV41" s="46">
        <v>0</v>
      </c>
      <c r="AW41" s="46">
        <v>9798465.5999999996</v>
      </c>
      <c r="AX41" s="43" t="s">
        <v>366</v>
      </c>
    </row>
    <row r="42" spans="1:50" ht="15.75" customHeight="1" x14ac:dyDescent="0.25">
      <c r="A42" s="47" t="s">
        <v>887</v>
      </c>
      <c r="B42" s="49">
        <v>45266</v>
      </c>
      <c r="C42" s="43">
        <v>545</v>
      </c>
      <c r="D42" s="39"/>
      <c r="E42" s="42" t="s">
        <v>888</v>
      </c>
      <c r="F42" s="40">
        <v>45303</v>
      </c>
      <c r="G42" s="41" t="s">
        <v>889</v>
      </c>
      <c r="H42" s="43" t="s">
        <v>87</v>
      </c>
      <c r="I42" s="43" t="s">
        <v>890</v>
      </c>
      <c r="J42" s="55">
        <v>4675000000</v>
      </c>
      <c r="K42" s="55">
        <v>4675000000</v>
      </c>
      <c r="L42" s="55">
        <v>0</v>
      </c>
      <c r="M42" s="55">
        <v>0</v>
      </c>
      <c r="N42" s="44">
        <v>4675000000</v>
      </c>
      <c r="O42" s="34">
        <v>4675000000</v>
      </c>
      <c r="P42" s="34">
        <v>4675000000</v>
      </c>
      <c r="Q42" s="43" t="s">
        <v>891</v>
      </c>
      <c r="R42" s="43" t="s">
        <v>892</v>
      </c>
      <c r="S42" s="43" t="s">
        <v>893</v>
      </c>
      <c r="T42" s="43" t="s">
        <v>391</v>
      </c>
      <c r="U42" s="48">
        <v>0</v>
      </c>
      <c r="V42" s="41">
        <v>100</v>
      </c>
      <c r="W42" s="41" t="s">
        <v>392</v>
      </c>
      <c r="X42" s="50">
        <v>1</v>
      </c>
      <c r="Y42" s="34">
        <v>93500000</v>
      </c>
      <c r="Z42" s="44">
        <v>93500000</v>
      </c>
      <c r="AA42" s="44">
        <v>50</v>
      </c>
      <c r="AB42" s="44">
        <v>50</v>
      </c>
      <c r="AC42" s="44">
        <v>0</v>
      </c>
      <c r="AD42" s="44">
        <v>0</v>
      </c>
      <c r="AE42" s="44"/>
      <c r="AF42" s="44">
        <v>0</v>
      </c>
      <c r="AG42" s="44"/>
      <c r="AH42" s="44">
        <v>0</v>
      </c>
      <c r="AI42" s="44">
        <v>50</v>
      </c>
      <c r="AJ42" s="44">
        <v>50</v>
      </c>
      <c r="AK42" s="40">
        <v>45657</v>
      </c>
      <c r="AL42" s="40"/>
      <c r="AM42" s="40"/>
      <c r="AN42" s="40"/>
      <c r="AO42" s="40"/>
      <c r="AP42" s="49"/>
      <c r="AQ42" s="41" t="s">
        <v>61</v>
      </c>
      <c r="AR42" s="41">
        <v>10</v>
      </c>
      <c r="AS42" s="34">
        <v>467500000</v>
      </c>
      <c r="AT42" s="43"/>
      <c r="AU42" s="44">
        <v>0</v>
      </c>
      <c r="AV42" s="46">
        <v>4675000000</v>
      </c>
      <c r="AW42" s="46">
        <v>4675000000</v>
      </c>
      <c r="AX42" s="43" t="s">
        <v>329</v>
      </c>
    </row>
    <row r="43" spans="1:50" ht="15.75" customHeight="1" x14ac:dyDescent="0.25">
      <c r="A43" s="47" t="s">
        <v>1032</v>
      </c>
      <c r="B43" s="49">
        <v>45274</v>
      </c>
      <c r="C43" s="43">
        <v>545</v>
      </c>
      <c r="D43" s="39"/>
      <c r="E43" s="42" t="s">
        <v>1033</v>
      </c>
      <c r="F43" s="40">
        <v>45313</v>
      </c>
      <c r="G43" s="41" t="s">
        <v>1034</v>
      </c>
      <c r="H43" s="43" t="s">
        <v>322</v>
      </c>
      <c r="I43" s="43" t="s">
        <v>323</v>
      </c>
      <c r="J43" s="55">
        <v>675266099.20000005</v>
      </c>
      <c r="K43" s="55">
        <v>675266099.20000005</v>
      </c>
      <c r="L43" s="55">
        <v>0</v>
      </c>
      <c r="M43" s="55">
        <v>0</v>
      </c>
      <c r="N43" s="44">
        <v>675266099.20000005</v>
      </c>
      <c r="O43" s="34">
        <v>675266099.20000005</v>
      </c>
      <c r="P43" s="34">
        <v>675266099.20000005</v>
      </c>
      <c r="Q43" s="43" t="s">
        <v>324</v>
      </c>
      <c r="R43" s="43" t="s">
        <v>325</v>
      </c>
      <c r="S43" s="43" t="s">
        <v>326</v>
      </c>
      <c r="T43" s="43" t="s">
        <v>147</v>
      </c>
      <c r="U43" s="48">
        <v>0</v>
      </c>
      <c r="V43" s="41">
        <v>100</v>
      </c>
      <c r="W43" s="41" t="s">
        <v>327</v>
      </c>
      <c r="X43" s="50">
        <v>140</v>
      </c>
      <c r="Y43" s="34">
        <v>10766.36</v>
      </c>
      <c r="Z43" s="44">
        <v>1507290.4000000001</v>
      </c>
      <c r="AA43" s="44">
        <v>62720</v>
      </c>
      <c r="AB43" s="44">
        <v>35000</v>
      </c>
      <c r="AC43" s="44">
        <v>27720</v>
      </c>
      <c r="AD43" s="44">
        <v>0</v>
      </c>
      <c r="AE43" s="44">
        <v>0</v>
      </c>
      <c r="AF43" s="44">
        <v>0</v>
      </c>
      <c r="AG43" s="44">
        <v>0</v>
      </c>
      <c r="AH43" s="44">
        <v>0</v>
      </c>
      <c r="AI43" s="44">
        <v>448</v>
      </c>
      <c r="AJ43" s="44">
        <v>448</v>
      </c>
      <c r="AK43" s="40">
        <v>45444</v>
      </c>
      <c r="AL43" s="40">
        <v>45505</v>
      </c>
      <c r="AM43" s="40"/>
      <c r="AN43" s="40">
        <v>45474</v>
      </c>
      <c r="AO43" s="40">
        <v>45536</v>
      </c>
      <c r="AP43" s="49"/>
      <c r="AQ43" s="41" t="s">
        <v>61</v>
      </c>
      <c r="AR43" s="41">
        <v>10</v>
      </c>
      <c r="AS43" s="34">
        <v>67526609.920000002</v>
      </c>
      <c r="AT43" s="43"/>
      <c r="AU43" s="44">
        <v>0</v>
      </c>
      <c r="AV43" s="46">
        <v>675266099.20000005</v>
      </c>
      <c r="AW43" s="46">
        <v>675266099.20000005</v>
      </c>
      <c r="AX43" s="43" t="s">
        <v>329</v>
      </c>
    </row>
    <row r="44" spans="1:50" ht="15.75" customHeight="1" x14ac:dyDescent="0.25">
      <c r="A44" s="47" t="s">
        <v>1076</v>
      </c>
      <c r="B44" s="49">
        <v>45278</v>
      </c>
      <c r="C44" s="43">
        <v>545</v>
      </c>
      <c r="D44" s="39"/>
      <c r="E44" s="42" t="s">
        <v>1077</v>
      </c>
      <c r="F44" s="40">
        <v>45307</v>
      </c>
      <c r="G44" s="41" t="s">
        <v>1078</v>
      </c>
      <c r="H44" s="43" t="s">
        <v>140</v>
      </c>
      <c r="I44" s="43" t="s">
        <v>1079</v>
      </c>
      <c r="J44" s="55">
        <v>3719931.6</v>
      </c>
      <c r="K44" s="55">
        <v>3719931.6</v>
      </c>
      <c r="L44" s="55">
        <v>0</v>
      </c>
      <c r="M44" s="55">
        <v>0</v>
      </c>
      <c r="N44" s="55">
        <v>3719931.6</v>
      </c>
      <c r="O44" s="34">
        <v>3719931.6</v>
      </c>
      <c r="P44" s="34">
        <v>3719931.6</v>
      </c>
      <c r="Q44" s="43" t="s">
        <v>1080</v>
      </c>
      <c r="R44" s="43" t="s">
        <v>1081</v>
      </c>
      <c r="S44" s="43" t="s">
        <v>1082</v>
      </c>
      <c r="T44" s="43" t="s">
        <v>58</v>
      </c>
      <c r="U44" s="48">
        <v>0</v>
      </c>
      <c r="V44" s="41">
        <v>100</v>
      </c>
      <c r="W44" s="41" t="s">
        <v>392</v>
      </c>
      <c r="X44" s="50">
        <v>28</v>
      </c>
      <c r="Y44" s="34">
        <v>4428.49</v>
      </c>
      <c r="Z44" s="44">
        <v>123997.72</v>
      </c>
      <c r="AA44" s="44">
        <v>840</v>
      </c>
      <c r="AB44" s="44">
        <v>840</v>
      </c>
      <c r="AC44" s="44">
        <v>0</v>
      </c>
      <c r="AD44" s="44">
        <v>0</v>
      </c>
      <c r="AE44" s="44"/>
      <c r="AF44" s="44">
        <v>0</v>
      </c>
      <c r="AG44" s="44"/>
      <c r="AH44" s="44">
        <v>0</v>
      </c>
      <c r="AI44" s="44">
        <v>30</v>
      </c>
      <c r="AJ44" s="44">
        <v>30</v>
      </c>
      <c r="AK44" s="40">
        <v>45337</v>
      </c>
      <c r="AL44" s="40"/>
      <c r="AM44" s="40"/>
      <c r="AN44" s="40">
        <v>45366</v>
      </c>
      <c r="AO44" s="40"/>
      <c r="AP44" s="49"/>
      <c r="AQ44" s="41" t="s">
        <v>61</v>
      </c>
      <c r="AR44" s="41">
        <v>10</v>
      </c>
      <c r="AS44" s="34">
        <v>371993.16</v>
      </c>
      <c r="AT44" s="43"/>
      <c r="AU44" s="44">
        <v>0</v>
      </c>
      <c r="AV44" s="46">
        <v>3719931.6</v>
      </c>
      <c r="AW44" s="46">
        <v>3719931.6</v>
      </c>
      <c r="AX44" s="43" t="s">
        <v>329</v>
      </c>
    </row>
    <row r="45" spans="1:50" ht="15.75" customHeight="1" x14ac:dyDescent="0.25">
      <c r="A45" s="47" t="s">
        <v>1152</v>
      </c>
      <c r="B45" s="49">
        <v>45280</v>
      </c>
      <c r="C45" s="43">
        <v>545</v>
      </c>
      <c r="D45" s="39"/>
      <c r="E45" s="42" t="s">
        <v>1153</v>
      </c>
      <c r="F45" s="40">
        <v>45313</v>
      </c>
      <c r="G45" s="41" t="s">
        <v>1154</v>
      </c>
      <c r="H45" s="43" t="s">
        <v>270</v>
      </c>
      <c r="I45" s="43" t="s">
        <v>1155</v>
      </c>
      <c r="J45" s="55">
        <v>293433282.44999999</v>
      </c>
      <c r="K45" s="55">
        <v>293433282.44999999</v>
      </c>
      <c r="L45" s="55">
        <v>0</v>
      </c>
      <c r="M45" s="55">
        <v>0</v>
      </c>
      <c r="N45" s="44">
        <v>293433282.44999999</v>
      </c>
      <c r="O45" s="34">
        <v>293433282.44999999</v>
      </c>
      <c r="P45" s="34">
        <v>293433282.44999999</v>
      </c>
      <c r="Q45" s="43" t="s">
        <v>765</v>
      </c>
      <c r="R45" s="43" t="s">
        <v>1156</v>
      </c>
      <c r="S45" s="43" t="s">
        <v>767</v>
      </c>
      <c r="T45" s="43" t="s">
        <v>147</v>
      </c>
      <c r="U45" s="48">
        <v>0</v>
      </c>
      <c r="V45" s="41">
        <v>100</v>
      </c>
      <c r="W45" s="41" t="s">
        <v>82</v>
      </c>
      <c r="X45" s="56">
        <v>4.5</v>
      </c>
      <c r="Y45" s="34">
        <v>204411.9</v>
      </c>
      <c r="Z45" s="44">
        <v>919853.54999999993</v>
      </c>
      <c r="AA45" s="44">
        <v>1435.5</v>
      </c>
      <c r="AB45" s="44">
        <v>1435.5</v>
      </c>
      <c r="AC45" s="44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0</v>
      </c>
      <c r="AI45" s="44">
        <v>319</v>
      </c>
      <c r="AJ45" s="44">
        <v>319</v>
      </c>
      <c r="AK45" s="40">
        <v>45352</v>
      </c>
      <c r="AL45" s="40"/>
      <c r="AM45" s="40"/>
      <c r="AN45" s="40">
        <v>45383</v>
      </c>
      <c r="AO45" s="40"/>
      <c r="AP45" s="49"/>
      <c r="AQ45" s="41" t="s">
        <v>61</v>
      </c>
      <c r="AR45" s="41">
        <v>10</v>
      </c>
      <c r="AS45" s="34">
        <v>29343328.245000001</v>
      </c>
      <c r="AT45" s="43"/>
      <c r="AU45" s="44">
        <v>0</v>
      </c>
      <c r="AV45" s="46">
        <v>293433282.44999999</v>
      </c>
      <c r="AW45" s="46">
        <v>293433282.44999999</v>
      </c>
      <c r="AX45" s="43" t="s">
        <v>329</v>
      </c>
    </row>
    <row r="46" spans="1:50" ht="15.75" customHeight="1" x14ac:dyDescent="0.25">
      <c r="A46" s="47" t="s">
        <v>1199</v>
      </c>
      <c r="B46" s="49">
        <v>45287</v>
      </c>
      <c r="C46" s="43">
        <v>545</v>
      </c>
      <c r="D46" s="39"/>
      <c r="E46" s="42" t="s">
        <v>1200</v>
      </c>
      <c r="F46" s="40">
        <v>45320</v>
      </c>
      <c r="G46" s="41" t="s">
        <v>1201</v>
      </c>
      <c r="H46" s="43" t="s">
        <v>87</v>
      </c>
      <c r="I46" s="43" t="s">
        <v>387</v>
      </c>
      <c r="J46" s="55">
        <v>445962000</v>
      </c>
      <c r="K46" s="55">
        <v>445962000</v>
      </c>
      <c r="L46" s="55">
        <v>0</v>
      </c>
      <c r="M46" s="55">
        <v>0</v>
      </c>
      <c r="N46" s="44">
        <v>445962000</v>
      </c>
      <c r="O46" s="34">
        <v>445962000</v>
      </c>
      <c r="P46" s="34">
        <v>445962000</v>
      </c>
      <c r="Q46" s="43" t="s">
        <v>388</v>
      </c>
      <c r="R46" s="43" t="s">
        <v>1202</v>
      </c>
      <c r="S46" s="43" t="s">
        <v>390</v>
      </c>
      <c r="T46" s="43" t="s">
        <v>391</v>
      </c>
      <c r="U46" s="48">
        <v>100</v>
      </c>
      <c r="V46" s="41">
        <v>0</v>
      </c>
      <c r="W46" s="41" t="s">
        <v>392</v>
      </c>
      <c r="X46" s="50">
        <v>60</v>
      </c>
      <c r="Y46" s="34">
        <v>15950</v>
      </c>
      <c r="Z46" s="44">
        <v>957000</v>
      </c>
      <c r="AA46" s="44">
        <v>27960</v>
      </c>
      <c r="AB46" s="44">
        <v>27960</v>
      </c>
      <c r="AC46" s="44">
        <v>0</v>
      </c>
      <c r="AD46" s="44">
        <v>0</v>
      </c>
      <c r="AE46" s="44"/>
      <c r="AF46" s="44">
        <v>0</v>
      </c>
      <c r="AG46" s="44"/>
      <c r="AH46" s="44">
        <v>0</v>
      </c>
      <c r="AI46" s="44">
        <v>466</v>
      </c>
      <c r="AJ46" s="44">
        <v>466</v>
      </c>
      <c r="AK46" s="40">
        <v>45352</v>
      </c>
      <c r="AL46" s="40"/>
      <c r="AM46" s="40"/>
      <c r="AN46" s="40">
        <v>45383</v>
      </c>
      <c r="AO46" s="40"/>
      <c r="AP46" s="49"/>
      <c r="AQ46" s="41" t="s">
        <v>61</v>
      </c>
      <c r="AR46" s="41">
        <v>10</v>
      </c>
      <c r="AS46" s="34">
        <v>44596200</v>
      </c>
      <c r="AT46" s="43"/>
      <c r="AU46" s="44">
        <v>0</v>
      </c>
      <c r="AV46" s="46">
        <v>445962000</v>
      </c>
      <c r="AW46" s="46">
        <v>445962000</v>
      </c>
      <c r="AX46" s="43" t="s">
        <v>329</v>
      </c>
    </row>
    <row r="47" spans="1:50" ht="15.75" customHeight="1" x14ac:dyDescent="0.25">
      <c r="A47" s="47" t="s">
        <v>1246</v>
      </c>
      <c r="B47" s="49">
        <v>45287</v>
      </c>
      <c r="C47" s="43">
        <v>545</v>
      </c>
      <c r="D47" s="39"/>
      <c r="E47" s="42" t="s">
        <v>1247</v>
      </c>
      <c r="F47" s="40">
        <v>45320</v>
      </c>
      <c r="G47" s="41" t="s">
        <v>1248</v>
      </c>
      <c r="H47" s="43" t="s">
        <v>53</v>
      </c>
      <c r="I47" s="43" t="s">
        <v>1249</v>
      </c>
      <c r="J47" s="55">
        <v>9071705.1600000001</v>
      </c>
      <c r="K47" s="55">
        <v>9071705.1600000001</v>
      </c>
      <c r="L47" s="55">
        <v>0</v>
      </c>
      <c r="M47" s="55">
        <v>0</v>
      </c>
      <c r="N47" s="44">
        <v>9071705.1600000001</v>
      </c>
      <c r="O47" s="34">
        <v>9071705.1600000001</v>
      </c>
      <c r="P47" s="34">
        <v>9071705.1600000001</v>
      </c>
      <c r="Q47" s="43" t="s">
        <v>584</v>
      </c>
      <c r="R47" s="43" t="s">
        <v>1250</v>
      </c>
      <c r="S47" s="43" t="s">
        <v>850</v>
      </c>
      <c r="T47" s="43" t="s">
        <v>58</v>
      </c>
      <c r="U47" s="48">
        <v>0</v>
      </c>
      <c r="V47" s="41">
        <v>100</v>
      </c>
      <c r="W47" s="41" t="s">
        <v>392</v>
      </c>
      <c r="X47" s="50">
        <v>84</v>
      </c>
      <c r="Y47" s="34">
        <v>2204.0100000000002</v>
      </c>
      <c r="Z47" s="44">
        <v>185136.84000000003</v>
      </c>
      <c r="AA47" s="44">
        <v>4116</v>
      </c>
      <c r="AB47" s="44">
        <v>4116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4">
        <v>49</v>
      </c>
      <c r="AJ47" s="44">
        <v>49</v>
      </c>
      <c r="AK47" s="40">
        <v>45337</v>
      </c>
      <c r="AL47" s="40"/>
      <c r="AM47" s="40"/>
      <c r="AN47" s="40">
        <v>45366</v>
      </c>
      <c r="AO47" s="40"/>
      <c r="AP47" s="49"/>
      <c r="AQ47" s="41" t="s">
        <v>61</v>
      </c>
      <c r="AR47" s="41">
        <v>10</v>
      </c>
      <c r="AS47" s="34">
        <v>907170.51599999995</v>
      </c>
      <c r="AT47" s="43"/>
      <c r="AU47" s="44">
        <v>0</v>
      </c>
      <c r="AV47" s="46">
        <v>9071705.1600000001</v>
      </c>
      <c r="AW47" s="46">
        <v>9071705.1600000001</v>
      </c>
      <c r="AX47" s="43" t="s">
        <v>329</v>
      </c>
    </row>
    <row r="48" spans="1:50" ht="15.75" customHeight="1" x14ac:dyDescent="0.25">
      <c r="A48" s="47" t="s">
        <v>1277</v>
      </c>
      <c r="B48" s="49">
        <v>45287</v>
      </c>
      <c r="C48" s="43">
        <v>545</v>
      </c>
      <c r="D48" s="39"/>
      <c r="E48" s="42" t="s">
        <v>1278</v>
      </c>
      <c r="F48" s="40">
        <v>45320</v>
      </c>
      <c r="G48" s="41" t="s">
        <v>1279</v>
      </c>
      <c r="H48" s="43" t="s">
        <v>87</v>
      </c>
      <c r="I48" s="43" t="s">
        <v>1280</v>
      </c>
      <c r="J48" s="55">
        <v>182434602.63</v>
      </c>
      <c r="K48" s="55">
        <v>182434602.63</v>
      </c>
      <c r="L48" s="55">
        <v>0</v>
      </c>
      <c r="M48" s="55">
        <v>0</v>
      </c>
      <c r="N48" s="44">
        <v>182434602.63</v>
      </c>
      <c r="O48" s="34">
        <v>182434602.63</v>
      </c>
      <c r="P48" s="34">
        <v>182434602.63</v>
      </c>
      <c r="Q48" s="43" t="s">
        <v>291</v>
      </c>
      <c r="R48" s="43" t="s">
        <v>398</v>
      </c>
      <c r="S48" s="43" t="s">
        <v>293</v>
      </c>
      <c r="T48" s="43" t="s">
        <v>294</v>
      </c>
      <c r="U48" s="48">
        <v>0</v>
      </c>
      <c r="V48" s="41">
        <v>100</v>
      </c>
      <c r="W48" s="41" t="s">
        <v>82</v>
      </c>
      <c r="X48" s="50">
        <v>1</v>
      </c>
      <c r="Y48" s="34">
        <v>554512.47</v>
      </c>
      <c r="Z48" s="44">
        <v>554512.47</v>
      </c>
      <c r="AA48" s="44">
        <v>329</v>
      </c>
      <c r="AB48" s="44">
        <v>329</v>
      </c>
      <c r="AC48" s="44">
        <v>0</v>
      </c>
      <c r="AD48" s="44">
        <v>0</v>
      </c>
      <c r="AE48" s="44">
        <v>0</v>
      </c>
      <c r="AF48" s="44">
        <v>0</v>
      </c>
      <c r="AG48" s="44">
        <v>0</v>
      </c>
      <c r="AH48" s="44">
        <v>0</v>
      </c>
      <c r="AI48" s="44">
        <v>329</v>
      </c>
      <c r="AJ48" s="44">
        <v>329</v>
      </c>
      <c r="AK48" s="40">
        <v>45337</v>
      </c>
      <c r="AL48" s="40"/>
      <c r="AM48" s="40"/>
      <c r="AN48" s="40">
        <v>45366</v>
      </c>
      <c r="AO48" s="40"/>
      <c r="AP48" s="49"/>
      <c r="AQ48" s="41" t="s">
        <v>61</v>
      </c>
      <c r="AR48" s="41">
        <v>10</v>
      </c>
      <c r="AS48" s="34">
        <v>18243460.263</v>
      </c>
      <c r="AT48" s="43"/>
      <c r="AU48" s="44">
        <v>0</v>
      </c>
      <c r="AV48" s="46">
        <v>182434602.63</v>
      </c>
      <c r="AW48" s="46">
        <v>182434602.63</v>
      </c>
      <c r="AX48" s="43" t="s">
        <v>329</v>
      </c>
    </row>
    <row r="49" spans="1:51" ht="15.75" customHeight="1" x14ac:dyDescent="0.25">
      <c r="A49" s="47" t="s">
        <v>1281</v>
      </c>
      <c r="B49" s="49">
        <v>45287</v>
      </c>
      <c r="C49" s="43">
        <v>545</v>
      </c>
      <c r="D49" s="39"/>
      <c r="E49" s="42" t="s">
        <v>1282</v>
      </c>
      <c r="F49" s="40">
        <v>45320</v>
      </c>
      <c r="G49" s="41" t="s">
        <v>1283</v>
      </c>
      <c r="H49" s="43" t="s">
        <v>87</v>
      </c>
      <c r="I49" s="43" t="s">
        <v>1284</v>
      </c>
      <c r="J49" s="55">
        <v>183995961.59999999</v>
      </c>
      <c r="K49" s="55">
        <v>183995961.59999999</v>
      </c>
      <c r="L49" s="55">
        <v>0</v>
      </c>
      <c r="M49" s="55">
        <v>0</v>
      </c>
      <c r="N49" s="44">
        <v>183995961.59999999</v>
      </c>
      <c r="O49" s="34">
        <v>183995961.59999999</v>
      </c>
      <c r="P49" s="34">
        <v>183995961.59999999</v>
      </c>
      <c r="Q49" s="43" t="s">
        <v>372</v>
      </c>
      <c r="R49" s="43" t="s">
        <v>556</v>
      </c>
      <c r="S49" s="43" t="s">
        <v>374</v>
      </c>
      <c r="T49" s="43" t="s">
        <v>58</v>
      </c>
      <c r="U49" s="48">
        <v>0</v>
      </c>
      <c r="V49" s="41">
        <v>100</v>
      </c>
      <c r="W49" s="41" t="s">
        <v>82</v>
      </c>
      <c r="X49" s="56">
        <v>9.6</v>
      </c>
      <c r="Y49" s="34">
        <v>618265.99999999988</v>
      </c>
      <c r="Z49" s="44">
        <v>5935353.5999999987</v>
      </c>
      <c r="AA49" s="44">
        <v>297.60000000000002</v>
      </c>
      <c r="AB49" s="44">
        <v>297.60000000000002</v>
      </c>
      <c r="AC49" s="44">
        <v>0</v>
      </c>
      <c r="AD49" s="44">
        <v>0</v>
      </c>
      <c r="AE49" s="44">
        <v>0</v>
      </c>
      <c r="AF49" s="44">
        <v>0</v>
      </c>
      <c r="AG49" s="44">
        <v>0</v>
      </c>
      <c r="AH49" s="44">
        <v>0</v>
      </c>
      <c r="AI49" s="44">
        <v>31.000000000000004</v>
      </c>
      <c r="AJ49" s="44">
        <v>31</v>
      </c>
      <c r="AK49" s="40">
        <v>45337</v>
      </c>
      <c r="AL49" s="40"/>
      <c r="AM49" s="40"/>
      <c r="AN49" s="40">
        <v>45366</v>
      </c>
      <c r="AO49" s="40"/>
      <c r="AP49" s="49"/>
      <c r="AQ49" s="41" t="s">
        <v>61</v>
      </c>
      <c r="AR49" s="41">
        <v>10</v>
      </c>
      <c r="AS49" s="34">
        <v>18399596.16</v>
      </c>
      <c r="AT49" s="43"/>
      <c r="AU49" s="44">
        <v>0</v>
      </c>
      <c r="AV49" s="46">
        <v>183995961.59999999</v>
      </c>
      <c r="AW49" s="46">
        <v>183995961.59999999</v>
      </c>
      <c r="AX49" s="43" t="s">
        <v>329</v>
      </c>
    </row>
    <row r="50" spans="1:51" ht="15.75" customHeight="1" x14ac:dyDescent="0.25">
      <c r="A50" s="47" t="s">
        <v>1285</v>
      </c>
      <c r="B50" s="49">
        <v>45287</v>
      </c>
      <c r="C50" s="43">
        <v>545</v>
      </c>
      <c r="D50" s="39"/>
      <c r="E50" s="42" t="s">
        <v>1286</v>
      </c>
      <c r="F50" s="40"/>
      <c r="G50" s="41"/>
      <c r="H50" s="43"/>
      <c r="I50" s="43" t="s">
        <v>412</v>
      </c>
      <c r="J50" s="55">
        <v>704734800</v>
      </c>
      <c r="K50" s="55">
        <v>704734800</v>
      </c>
      <c r="L50" s="55">
        <v>0</v>
      </c>
      <c r="M50" s="55">
        <v>0</v>
      </c>
      <c r="N50" s="44">
        <v>0</v>
      </c>
      <c r="O50" s="34">
        <v>0</v>
      </c>
      <c r="P50" s="34">
        <v>0</v>
      </c>
      <c r="Q50" s="43"/>
      <c r="R50" s="43"/>
      <c r="S50" s="43"/>
      <c r="T50" s="43"/>
      <c r="U50" s="48"/>
      <c r="V50" s="41"/>
      <c r="W50" s="41"/>
      <c r="X50" s="50"/>
      <c r="Y50" s="34" t="e">
        <v>#DIV/0!</v>
      </c>
      <c r="Z50" s="44" t="e">
        <v>#DIV/0!</v>
      </c>
      <c r="AA50" s="44">
        <v>0</v>
      </c>
      <c r="AB50" s="44">
        <v>0</v>
      </c>
      <c r="AC50" s="44">
        <v>0</v>
      </c>
      <c r="AD50" s="44">
        <v>0</v>
      </c>
      <c r="AE50" s="44"/>
      <c r="AF50" s="44" t="e">
        <v>#DIV/0!</v>
      </c>
      <c r="AG50" s="44"/>
      <c r="AH50" s="44" t="e">
        <v>#DIV/0!</v>
      </c>
      <c r="AI50" s="44" t="e">
        <v>#DIV/0!</v>
      </c>
      <c r="AJ50" s="44" t="e">
        <v>#DIV/0!</v>
      </c>
      <c r="AK50" s="40">
        <v>45352</v>
      </c>
      <c r="AL50" s="40"/>
      <c r="AM50" s="40"/>
      <c r="AN50" s="40"/>
      <c r="AO50" s="40"/>
      <c r="AP50" s="49"/>
      <c r="AQ50" s="41"/>
      <c r="AR50" s="41">
        <v>10</v>
      </c>
      <c r="AS50" s="34">
        <v>70473480</v>
      </c>
      <c r="AT50" s="43"/>
      <c r="AU50" s="44">
        <v>0</v>
      </c>
      <c r="AV50" s="46">
        <v>0</v>
      </c>
      <c r="AW50" s="46">
        <v>0</v>
      </c>
      <c r="AX50" s="43"/>
    </row>
    <row r="51" spans="1:51" ht="15.75" customHeight="1" x14ac:dyDescent="0.25">
      <c r="A51" s="47" t="s">
        <v>1287</v>
      </c>
      <c r="B51" s="49">
        <v>45287</v>
      </c>
      <c r="C51" s="43">
        <v>545</v>
      </c>
      <c r="D51" s="39"/>
      <c r="E51" s="42" t="s">
        <v>1288</v>
      </c>
      <c r="F51" s="40"/>
      <c r="G51" s="41"/>
      <c r="H51" s="43"/>
      <c r="I51" s="43" t="s">
        <v>1289</v>
      </c>
      <c r="J51" s="55">
        <v>21439906.199999999</v>
      </c>
      <c r="K51" s="55">
        <v>21439906.199999999</v>
      </c>
      <c r="L51" s="55">
        <v>0</v>
      </c>
      <c r="M51" s="55">
        <v>0</v>
      </c>
      <c r="N51" s="44">
        <v>0</v>
      </c>
      <c r="O51" s="34">
        <v>0</v>
      </c>
      <c r="P51" s="34">
        <v>0</v>
      </c>
      <c r="Q51" s="43"/>
      <c r="R51" s="43"/>
      <c r="S51" s="43"/>
      <c r="T51" s="43"/>
      <c r="U51" s="48"/>
      <c r="V51" s="41"/>
      <c r="W51" s="41"/>
      <c r="X51" s="50"/>
      <c r="Y51" s="34" t="e">
        <v>#DIV/0!</v>
      </c>
      <c r="Z51" s="44" t="e">
        <v>#DIV/0!</v>
      </c>
      <c r="AA51" s="44">
        <v>0</v>
      </c>
      <c r="AB51" s="44">
        <v>0</v>
      </c>
      <c r="AC51" s="44">
        <v>0</v>
      </c>
      <c r="AD51" s="44">
        <v>0</v>
      </c>
      <c r="AE51" s="44"/>
      <c r="AF51" s="44" t="e">
        <v>#DIV/0!</v>
      </c>
      <c r="AG51" s="44"/>
      <c r="AH51" s="44" t="e">
        <v>#DIV/0!</v>
      </c>
      <c r="AI51" s="44" t="e">
        <v>#DIV/0!</v>
      </c>
      <c r="AJ51" s="44" t="e">
        <v>#DIV/0!</v>
      </c>
      <c r="AK51" s="40">
        <v>45337</v>
      </c>
      <c r="AL51" s="40"/>
      <c r="AM51" s="40"/>
      <c r="AN51" s="40"/>
      <c r="AO51" s="40"/>
      <c r="AP51" s="49"/>
      <c r="AQ51" s="41"/>
      <c r="AR51" s="41">
        <v>10</v>
      </c>
      <c r="AS51" s="34">
        <v>2143990.62</v>
      </c>
      <c r="AT51" s="43"/>
      <c r="AU51" s="44">
        <v>0</v>
      </c>
      <c r="AV51" s="46">
        <v>0</v>
      </c>
      <c r="AW51" s="46">
        <v>0</v>
      </c>
      <c r="AX51" s="43"/>
    </row>
    <row r="52" spans="1:51" ht="15.75" customHeight="1" x14ac:dyDescent="0.25">
      <c r="A52" s="47" t="s">
        <v>1290</v>
      </c>
      <c r="B52" s="49">
        <v>45287</v>
      </c>
      <c r="C52" s="43">
        <v>545</v>
      </c>
      <c r="D52" s="39"/>
      <c r="E52" s="42" t="s">
        <v>1291</v>
      </c>
      <c r="F52" s="40">
        <v>45320</v>
      </c>
      <c r="G52" s="41" t="s">
        <v>1292</v>
      </c>
      <c r="H52" s="43" t="s">
        <v>322</v>
      </c>
      <c r="I52" s="43" t="s">
        <v>1293</v>
      </c>
      <c r="J52" s="55">
        <v>77134640</v>
      </c>
      <c r="K52" s="55">
        <v>77134640</v>
      </c>
      <c r="L52" s="55">
        <v>0</v>
      </c>
      <c r="M52" s="55">
        <v>0</v>
      </c>
      <c r="N52" s="44">
        <v>77134640</v>
      </c>
      <c r="O52" s="34">
        <v>77134640</v>
      </c>
      <c r="P52" s="34">
        <v>77134640</v>
      </c>
      <c r="Q52" s="43" t="s">
        <v>474</v>
      </c>
      <c r="R52" s="43" t="s">
        <v>475</v>
      </c>
      <c r="S52" s="43" t="s">
        <v>476</v>
      </c>
      <c r="T52" s="43" t="s">
        <v>93</v>
      </c>
      <c r="U52" s="48">
        <v>0</v>
      </c>
      <c r="V52" s="41">
        <v>100</v>
      </c>
      <c r="W52" s="41" t="s">
        <v>82</v>
      </c>
      <c r="X52" s="50">
        <v>2</v>
      </c>
      <c r="Y52" s="34">
        <v>521180</v>
      </c>
      <c r="Z52" s="44">
        <v>1042360</v>
      </c>
      <c r="AA52" s="44">
        <v>148</v>
      </c>
      <c r="AB52" s="44">
        <v>148</v>
      </c>
      <c r="AC52" s="44">
        <v>0</v>
      </c>
      <c r="AD52" s="44">
        <v>0</v>
      </c>
      <c r="AE52" s="44">
        <v>0</v>
      </c>
      <c r="AF52" s="44">
        <v>0</v>
      </c>
      <c r="AG52" s="44">
        <v>0</v>
      </c>
      <c r="AH52" s="44">
        <v>0</v>
      </c>
      <c r="AI52" s="44">
        <v>74</v>
      </c>
      <c r="AJ52" s="44">
        <v>74</v>
      </c>
      <c r="AK52" s="40">
        <v>45337</v>
      </c>
      <c r="AL52" s="40"/>
      <c r="AM52" s="40"/>
      <c r="AN52" s="40">
        <v>45366</v>
      </c>
      <c r="AO52" s="40"/>
      <c r="AP52" s="49"/>
      <c r="AQ52" s="41" t="s">
        <v>61</v>
      </c>
      <c r="AR52" s="41">
        <v>10</v>
      </c>
      <c r="AS52" s="34">
        <v>7713464</v>
      </c>
      <c r="AT52" s="43"/>
      <c r="AU52" s="44">
        <v>0</v>
      </c>
      <c r="AV52" s="46">
        <v>77134640</v>
      </c>
      <c r="AW52" s="46">
        <v>77134640</v>
      </c>
      <c r="AX52" s="43" t="s">
        <v>329</v>
      </c>
    </row>
    <row r="53" spans="1:51" ht="15.75" customHeight="1" x14ac:dyDescent="0.25">
      <c r="A53" s="47" t="s">
        <v>1294</v>
      </c>
      <c r="B53" s="49">
        <v>45288</v>
      </c>
      <c r="C53" s="43">
        <v>545</v>
      </c>
      <c r="D53" s="39"/>
      <c r="E53" s="42" t="s">
        <v>1295</v>
      </c>
      <c r="F53" s="40">
        <v>45320</v>
      </c>
      <c r="G53" s="41" t="s">
        <v>1296</v>
      </c>
      <c r="H53" s="43" t="s">
        <v>87</v>
      </c>
      <c r="I53" s="43" t="s">
        <v>1297</v>
      </c>
      <c r="J53" s="55">
        <v>41547475.200000003</v>
      </c>
      <c r="K53" s="55">
        <v>41547475.200000003</v>
      </c>
      <c r="L53" s="55">
        <v>0</v>
      </c>
      <c r="M53" s="55">
        <v>0</v>
      </c>
      <c r="N53" s="44">
        <v>41547475.200000003</v>
      </c>
      <c r="O53" s="34">
        <v>41547475.200000003</v>
      </c>
      <c r="P53" s="34">
        <v>41547475.200000003</v>
      </c>
      <c r="Q53" s="43" t="s">
        <v>372</v>
      </c>
      <c r="R53" s="43" t="s">
        <v>1298</v>
      </c>
      <c r="S53" s="43" t="s">
        <v>374</v>
      </c>
      <c r="T53" s="43" t="s">
        <v>58</v>
      </c>
      <c r="U53" s="48">
        <v>0</v>
      </c>
      <c r="V53" s="41">
        <v>100</v>
      </c>
      <c r="W53" s="41" t="s">
        <v>82</v>
      </c>
      <c r="X53" s="50">
        <v>12</v>
      </c>
      <c r="Y53" s="34">
        <v>247306.40000000002</v>
      </c>
      <c r="Z53" s="44">
        <v>2967676.8000000003</v>
      </c>
      <c r="AA53" s="44">
        <v>168</v>
      </c>
      <c r="AB53" s="44">
        <v>168</v>
      </c>
      <c r="AC53" s="44">
        <v>0</v>
      </c>
      <c r="AD53" s="44">
        <v>0</v>
      </c>
      <c r="AE53" s="44">
        <v>0</v>
      </c>
      <c r="AF53" s="44">
        <v>0</v>
      </c>
      <c r="AG53" s="44">
        <v>0</v>
      </c>
      <c r="AH53" s="44">
        <v>0</v>
      </c>
      <c r="AI53" s="44">
        <v>14</v>
      </c>
      <c r="AJ53" s="44">
        <v>14</v>
      </c>
      <c r="AK53" s="40">
        <v>45342</v>
      </c>
      <c r="AL53" s="40"/>
      <c r="AM53" s="40"/>
      <c r="AN53" s="40">
        <v>45371</v>
      </c>
      <c r="AO53" s="40"/>
      <c r="AP53" s="49"/>
      <c r="AQ53" s="41" t="s">
        <v>61</v>
      </c>
      <c r="AR53" s="41">
        <v>10</v>
      </c>
      <c r="AS53" s="34">
        <v>4154747.52</v>
      </c>
      <c r="AT53" s="43"/>
      <c r="AU53" s="44">
        <v>0</v>
      </c>
      <c r="AV53" s="46">
        <v>41547475.200000003</v>
      </c>
      <c r="AW53" s="46">
        <v>41547475.200000003</v>
      </c>
      <c r="AX53" s="43" t="s">
        <v>329</v>
      </c>
    </row>
    <row r="54" spans="1:51" ht="15.75" customHeight="1" x14ac:dyDescent="0.25">
      <c r="A54" s="47" t="s">
        <v>1437</v>
      </c>
      <c r="B54" s="49">
        <v>45289</v>
      </c>
      <c r="C54" s="43">
        <v>545</v>
      </c>
      <c r="D54" s="39"/>
      <c r="E54" s="42" t="s">
        <v>1438</v>
      </c>
      <c r="F54" s="40"/>
      <c r="G54" s="41"/>
      <c r="H54" s="43"/>
      <c r="I54" s="43" t="s">
        <v>353</v>
      </c>
      <c r="J54" s="55">
        <v>195352434</v>
      </c>
      <c r="K54" s="55">
        <v>195352434</v>
      </c>
      <c r="L54" s="55">
        <v>0</v>
      </c>
      <c r="M54" s="55">
        <v>0</v>
      </c>
      <c r="N54" s="44">
        <v>0</v>
      </c>
      <c r="O54" s="34">
        <v>0</v>
      </c>
      <c r="P54" s="34">
        <v>0</v>
      </c>
      <c r="Q54" s="43"/>
      <c r="R54" s="43"/>
      <c r="S54" s="43"/>
      <c r="T54" s="43"/>
      <c r="U54" s="48"/>
      <c r="V54" s="41"/>
      <c r="W54" s="41"/>
      <c r="X54" s="50"/>
      <c r="Y54" s="34" t="e">
        <v>#DIV/0!</v>
      </c>
      <c r="Z54" s="44" t="e">
        <v>#DIV/0!</v>
      </c>
      <c r="AA54" s="44">
        <v>0</v>
      </c>
      <c r="AB54" s="44">
        <v>0</v>
      </c>
      <c r="AC54" s="44">
        <v>0</v>
      </c>
      <c r="AD54" s="44">
        <v>0</v>
      </c>
      <c r="AE54" s="44"/>
      <c r="AF54" s="44" t="e">
        <v>#DIV/0!</v>
      </c>
      <c r="AG54" s="44"/>
      <c r="AH54" s="44" t="e">
        <v>#DIV/0!</v>
      </c>
      <c r="AI54" s="44" t="e">
        <v>#DIV/0!</v>
      </c>
      <c r="AJ54" s="44" t="e">
        <v>#DIV/0!</v>
      </c>
      <c r="AK54" s="40">
        <v>45342</v>
      </c>
      <c r="AL54" s="40"/>
      <c r="AM54" s="40"/>
      <c r="AN54" s="40"/>
      <c r="AO54" s="40"/>
      <c r="AP54" s="49"/>
      <c r="AQ54" s="41"/>
      <c r="AR54" s="41">
        <v>10</v>
      </c>
      <c r="AS54" s="34">
        <v>19535243.399999999</v>
      </c>
      <c r="AT54" s="43"/>
      <c r="AU54" s="44">
        <v>0</v>
      </c>
      <c r="AV54" s="46">
        <v>0</v>
      </c>
      <c r="AW54" s="46">
        <v>0</v>
      </c>
      <c r="AX54" s="43" t="s">
        <v>329</v>
      </c>
    </row>
    <row r="55" spans="1:51" ht="15.75" customHeight="1" x14ac:dyDescent="0.25">
      <c r="A55" s="61" t="s">
        <v>1465</v>
      </c>
      <c r="B55" s="62">
        <v>45313</v>
      </c>
      <c r="C55" s="43">
        <v>545</v>
      </c>
      <c r="D55" s="39"/>
      <c r="E55" s="43"/>
      <c r="F55" s="40"/>
      <c r="G55" s="41"/>
      <c r="H55" s="43"/>
      <c r="I55" s="41" t="s">
        <v>597</v>
      </c>
      <c r="J55" s="63">
        <v>11343667.5</v>
      </c>
      <c r="K55" s="44">
        <v>0</v>
      </c>
      <c r="L55" s="55">
        <v>0</v>
      </c>
      <c r="M55" s="55">
        <v>0</v>
      </c>
      <c r="N55" s="44">
        <v>0</v>
      </c>
      <c r="O55" s="34">
        <v>0</v>
      </c>
      <c r="P55" s="34">
        <v>0</v>
      </c>
      <c r="Q55" s="43"/>
      <c r="R55" s="43"/>
      <c r="S55" s="43"/>
      <c r="T55" s="43"/>
      <c r="U55" s="48"/>
      <c r="V55" s="41"/>
      <c r="W55" s="41"/>
      <c r="X55" s="50"/>
      <c r="Y55" s="34" t="e">
        <v>#DIV/0!</v>
      </c>
      <c r="Z55" s="44" t="e">
        <v>#DIV/0!</v>
      </c>
      <c r="AA55" s="44">
        <v>0</v>
      </c>
      <c r="AB55" s="44">
        <v>0</v>
      </c>
      <c r="AC55" s="44">
        <v>0</v>
      </c>
      <c r="AD55" s="44">
        <v>0</v>
      </c>
      <c r="AE55" s="44"/>
      <c r="AF55" s="44" t="e">
        <v>#DIV/0!</v>
      </c>
      <c r="AG55" s="44"/>
      <c r="AH55" s="44" t="e">
        <v>#DIV/0!</v>
      </c>
      <c r="AI55" s="44" t="e">
        <v>#DIV/0!</v>
      </c>
      <c r="AJ55" s="44" t="e">
        <v>#DIV/0!</v>
      </c>
      <c r="AK55" s="40"/>
      <c r="AL55" s="40"/>
      <c r="AM55" s="40"/>
      <c r="AN55" s="40"/>
      <c r="AO55" s="40"/>
      <c r="AP55" s="49"/>
      <c r="AQ55" s="41"/>
      <c r="AR55" s="41">
        <v>10</v>
      </c>
      <c r="AS55" s="34">
        <v>1134366.75</v>
      </c>
      <c r="AT55" s="43"/>
      <c r="AU55" s="44">
        <v>0</v>
      </c>
      <c r="AV55" s="46">
        <v>0</v>
      </c>
      <c r="AW55" s="46">
        <v>0</v>
      </c>
      <c r="AX55" s="43"/>
    </row>
    <row r="56" spans="1:51" ht="15.75" customHeight="1" x14ac:dyDescent="0.25">
      <c r="A56" s="61" t="s">
        <v>1468</v>
      </c>
      <c r="B56" s="62">
        <v>45315</v>
      </c>
      <c r="C56" s="43">
        <v>545</v>
      </c>
      <c r="D56" s="39"/>
      <c r="E56" s="43"/>
      <c r="F56" s="40"/>
      <c r="G56" s="41"/>
      <c r="H56" s="43"/>
      <c r="I56" s="43" t="s">
        <v>343</v>
      </c>
      <c r="J56" s="63">
        <v>395718042.30000001</v>
      </c>
      <c r="K56" s="44">
        <v>0</v>
      </c>
      <c r="L56" s="55">
        <v>0</v>
      </c>
      <c r="M56" s="55">
        <v>0</v>
      </c>
      <c r="N56" s="44">
        <v>0</v>
      </c>
      <c r="O56" s="34">
        <v>0</v>
      </c>
      <c r="P56" s="34">
        <v>0</v>
      </c>
      <c r="Q56" s="43"/>
      <c r="R56" s="43"/>
      <c r="S56" s="43"/>
      <c r="T56" s="43"/>
      <c r="U56" s="48"/>
      <c r="V56" s="41"/>
      <c r="W56" s="41"/>
      <c r="X56" s="50"/>
      <c r="Y56" s="34" t="e">
        <v>#DIV/0!</v>
      </c>
      <c r="Z56" s="44" t="e">
        <v>#DIV/0!</v>
      </c>
      <c r="AA56" s="44">
        <v>0</v>
      </c>
      <c r="AB56" s="44">
        <v>0</v>
      </c>
      <c r="AC56" s="44">
        <v>0</v>
      </c>
      <c r="AD56" s="44">
        <v>0</v>
      </c>
      <c r="AE56" s="44"/>
      <c r="AF56" s="44" t="e">
        <v>#DIV/0!</v>
      </c>
      <c r="AG56" s="44"/>
      <c r="AH56" s="44" t="e">
        <v>#DIV/0!</v>
      </c>
      <c r="AI56" s="44" t="e">
        <v>#DIV/0!</v>
      </c>
      <c r="AJ56" s="44" t="e">
        <v>#DIV/0!</v>
      </c>
      <c r="AK56" s="40"/>
      <c r="AL56" s="40"/>
      <c r="AM56" s="40"/>
      <c r="AN56" s="40"/>
      <c r="AO56" s="40"/>
      <c r="AP56" s="49"/>
      <c r="AQ56" s="41"/>
      <c r="AR56" s="41">
        <v>10</v>
      </c>
      <c r="AS56" s="34">
        <v>39571804.229999997</v>
      </c>
      <c r="AT56" s="43"/>
      <c r="AU56" s="44">
        <v>0</v>
      </c>
      <c r="AV56" s="46">
        <v>0</v>
      </c>
      <c r="AW56" s="46">
        <v>0</v>
      </c>
      <c r="AX56" s="43"/>
    </row>
    <row r="57" spans="1:51" ht="15.75" customHeight="1" x14ac:dyDescent="0.25">
      <c r="A57" s="61" t="s">
        <v>1469</v>
      </c>
      <c r="B57" s="62">
        <v>45315</v>
      </c>
      <c r="C57" s="43">
        <v>545</v>
      </c>
      <c r="D57" s="39"/>
      <c r="E57" s="43"/>
      <c r="F57" s="40"/>
      <c r="G57" s="41"/>
      <c r="H57" s="43"/>
      <c r="I57" s="43" t="s">
        <v>418</v>
      </c>
      <c r="J57" s="63">
        <v>32524846.199999999</v>
      </c>
      <c r="K57" s="44">
        <v>0</v>
      </c>
      <c r="L57" s="55">
        <v>0</v>
      </c>
      <c r="M57" s="55">
        <v>0</v>
      </c>
      <c r="N57" s="44">
        <v>0</v>
      </c>
      <c r="O57" s="34">
        <v>0</v>
      </c>
      <c r="P57" s="34">
        <v>0</v>
      </c>
      <c r="Q57" s="43"/>
      <c r="R57" s="43"/>
      <c r="S57" s="43"/>
      <c r="T57" s="43"/>
      <c r="U57" s="48"/>
      <c r="V57" s="41"/>
      <c r="W57" s="41"/>
      <c r="X57" s="50"/>
      <c r="Y57" s="34" t="e">
        <v>#DIV/0!</v>
      </c>
      <c r="Z57" s="44" t="e">
        <v>#DIV/0!</v>
      </c>
      <c r="AA57" s="44">
        <v>0</v>
      </c>
      <c r="AB57" s="44">
        <v>0</v>
      </c>
      <c r="AC57" s="44">
        <v>0</v>
      </c>
      <c r="AD57" s="44">
        <v>0</v>
      </c>
      <c r="AE57" s="44"/>
      <c r="AF57" s="44" t="e">
        <v>#DIV/0!</v>
      </c>
      <c r="AG57" s="44"/>
      <c r="AH57" s="44" t="e">
        <v>#DIV/0!</v>
      </c>
      <c r="AI57" s="44" t="e">
        <v>#DIV/0!</v>
      </c>
      <c r="AJ57" s="44" t="e">
        <v>#DIV/0!</v>
      </c>
      <c r="AK57" s="40"/>
      <c r="AL57" s="40"/>
      <c r="AM57" s="40"/>
      <c r="AN57" s="40"/>
      <c r="AO57" s="40"/>
      <c r="AP57" s="49"/>
      <c r="AQ57" s="41"/>
      <c r="AR57" s="41">
        <v>10</v>
      </c>
      <c r="AS57" s="34">
        <v>3252484.62</v>
      </c>
      <c r="AT57" s="43"/>
      <c r="AU57" s="44">
        <v>0</v>
      </c>
      <c r="AV57" s="46">
        <v>0</v>
      </c>
      <c r="AW57" s="46">
        <v>0</v>
      </c>
      <c r="AX57" s="43"/>
    </row>
    <row r="58" spans="1:51" ht="15.75" customHeight="1" x14ac:dyDescent="0.25">
      <c r="A58" s="61" t="s">
        <v>1470</v>
      </c>
      <c r="B58" s="62">
        <v>45315</v>
      </c>
      <c r="C58" s="43">
        <v>545</v>
      </c>
      <c r="D58" s="39"/>
      <c r="E58" s="43"/>
      <c r="F58" s="40"/>
      <c r="G58" s="41"/>
      <c r="H58" s="43"/>
      <c r="I58" s="43" t="s">
        <v>1471</v>
      </c>
      <c r="J58" s="63">
        <v>80605931.120000005</v>
      </c>
      <c r="K58" s="44">
        <v>0</v>
      </c>
      <c r="L58" s="55">
        <v>0</v>
      </c>
      <c r="M58" s="55">
        <v>0</v>
      </c>
      <c r="N58" s="44">
        <v>0</v>
      </c>
      <c r="O58" s="34">
        <v>0</v>
      </c>
      <c r="P58" s="34">
        <v>0</v>
      </c>
      <c r="Q58" s="43"/>
      <c r="R58" s="43"/>
      <c r="S58" s="43"/>
      <c r="T58" s="43"/>
      <c r="U58" s="48"/>
      <c r="V58" s="41"/>
      <c r="W58" s="41"/>
      <c r="X58" s="50"/>
      <c r="Y58" s="34" t="e">
        <v>#DIV/0!</v>
      </c>
      <c r="Z58" s="44" t="e">
        <v>#DIV/0!</v>
      </c>
      <c r="AA58" s="44">
        <v>0</v>
      </c>
      <c r="AB58" s="44">
        <v>0</v>
      </c>
      <c r="AC58" s="44">
        <v>0</v>
      </c>
      <c r="AD58" s="44">
        <v>0</v>
      </c>
      <c r="AE58" s="44"/>
      <c r="AF58" s="44" t="e">
        <v>#DIV/0!</v>
      </c>
      <c r="AG58" s="44"/>
      <c r="AH58" s="44" t="e">
        <v>#DIV/0!</v>
      </c>
      <c r="AI58" s="44" t="e">
        <v>#DIV/0!</v>
      </c>
      <c r="AJ58" s="44" t="e">
        <v>#DIV/0!</v>
      </c>
      <c r="AK58" s="40"/>
      <c r="AL58" s="40"/>
      <c r="AM58" s="40"/>
      <c r="AN58" s="40"/>
      <c r="AO58" s="40"/>
      <c r="AP58" s="49"/>
      <c r="AQ58" s="41"/>
      <c r="AR58" s="41">
        <v>10</v>
      </c>
      <c r="AS58" s="34">
        <v>8060593.1120000007</v>
      </c>
      <c r="AT58" s="43"/>
      <c r="AU58" s="44">
        <v>0</v>
      </c>
      <c r="AV58" s="46">
        <v>0</v>
      </c>
      <c r="AW58" s="46">
        <v>0</v>
      </c>
      <c r="AX58" s="43"/>
    </row>
    <row r="59" spans="1:51" ht="15.75" customHeight="1" x14ac:dyDescent="0.25">
      <c r="A59" s="61" t="s">
        <v>1539</v>
      </c>
      <c r="B59" s="62">
        <v>45320</v>
      </c>
      <c r="C59" s="43" t="s">
        <v>1540</v>
      </c>
      <c r="D59" s="39"/>
      <c r="E59" s="43"/>
      <c r="F59" s="40"/>
      <c r="G59" s="41"/>
      <c r="H59" s="43"/>
      <c r="I59" s="41" t="s">
        <v>467</v>
      </c>
      <c r="J59" s="63">
        <v>3756093</v>
      </c>
      <c r="K59" s="44">
        <v>0</v>
      </c>
      <c r="L59" s="55">
        <v>0</v>
      </c>
      <c r="M59" s="55">
        <v>0</v>
      </c>
      <c r="N59" s="44">
        <v>0</v>
      </c>
      <c r="O59" s="34">
        <v>0</v>
      </c>
      <c r="P59" s="34">
        <v>0</v>
      </c>
      <c r="Q59" s="43"/>
      <c r="R59" s="43"/>
      <c r="S59" s="43"/>
      <c r="T59" s="43"/>
      <c r="U59" s="48"/>
      <c r="V59" s="41"/>
      <c r="W59" s="41"/>
      <c r="X59" s="50"/>
      <c r="Y59" s="34" t="e">
        <v>#DIV/0!</v>
      </c>
      <c r="Z59" s="44" t="e">
        <v>#DIV/0!</v>
      </c>
      <c r="AA59" s="44">
        <v>0</v>
      </c>
      <c r="AB59" s="44">
        <v>0</v>
      </c>
      <c r="AC59" s="44">
        <v>0</v>
      </c>
      <c r="AD59" s="44">
        <v>0</v>
      </c>
      <c r="AE59" s="44"/>
      <c r="AF59" s="44" t="e">
        <v>#DIV/0!</v>
      </c>
      <c r="AG59" s="44"/>
      <c r="AH59" s="44" t="e">
        <v>#DIV/0!</v>
      </c>
      <c r="AI59" s="44" t="e">
        <v>#DIV/0!</v>
      </c>
      <c r="AJ59" s="44" t="e">
        <v>#DIV/0!</v>
      </c>
      <c r="AK59" s="40"/>
      <c r="AL59" s="40"/>
      <c r="AM59" s="40"/>
      <c r="AN59" s="40"/>
      <c r="AO59" s="40"/>
      <c r="AP59" s="49"/>
      <c r="AQ59" s="41"/>
      <c r="AR59" s="41">
        <v>10</v>
      </c>
      <c r="AS59" s="34">
        <v>375609.3</v>
      </c>
      <c r="AT59" s="43"/>
      <c r="AU59" s="44">
        <v>0</v>
      </c>
      <c r="AV59" s="46">
        <v>0</v>
      </c>
      <c r="AW59" s="46">
        <v>0</v>
      </c>
      <c r="AX59" s="43"/>
    </row>
    <row r="60" spans="1:51" ht="15.75" customHeight="1" x14ac:dyDescent="0.25">
      <c r="A60" s="61" t="s">
        <v>1541</v>
      </c>
      <c r="B60" s="62">
        <v>45320</v>
      </c>
      <c r="C60" s="43">
        <v>545</v>
      </c>
      <c r="D60" s="39"/>
      <c r="E60" s="43"/>
      <c r="F60" s="40"/>
      <c r="G60" s="41"/>
      <c r="H60" s="43"/>
      <c r="I60" s="43" t="s">
        <v>1155</v>
      </c>
      <c r="J60" s="63">
        <v>266757529.5</v>
      </c>
      <c r="K60" s="44">
        <v>0</v>
      </c>
      <c r="L60" s="55">
        <v>0</v>
      </c>
      <c r="M60" s="55">
        <v>0</v>
      </c>
      <c r="N60" s="44">
        <v>0</v>
      </c>
      <c r="O60" s="34">
        <v>0</v>
      </c>
      <c r="P60" s="34">
        <v>0</v>
      </c>
      <c r="Q60" s="43"/>
      <c r="R60" s="43"/>
      <c r="S60" s="43"/>
      <c r="T60" s="43"/>
      <c r="U60" s="48"/>
      <c r="V60" s="41"/>
      <c r="W60" s="41"/>
      <c r="X60" s="50"/>
      <c r="Y60" s="34" t="e">
        <v>#DIV/0!</v>
      </c>
      <c r="Z60" s="44" t="e">
        <v>#DIV/0!</v>
      </c>
      <c r="AA60" s="44">
        <v>0</v>
      </c>
      <c r="AB60" s="44">
        <v>0</v>
      </c>
      <c r="AC60" s="44">
        <v>0</v>
      </c>
      <c r="AD60" s="44">
        <v>0</v>
      </c>
      <c r="AE60" s="44"/>
      <c r="AF60" s="44" t="e">
        <v>#DIV/0!</v>
      </c>
      <c r="AG60" s="44"/>
      <c r="AH60" s="44" t="e">
        <v>#DIV/0!</v>
      </c>
      <c r="AI60" s="44" t="e">
        <v>#DIV/0!</v>
      </c>
      <c r="AJ60" s="44" t="e">
        <v>#DIV/0!</v>
      </c>
      <c r="AK60" s="40"/>
      <c r="AL60" s="40"/>
      <c r="AM60" s="40"/>
      <c r="AN60" s="40"/>
      <c r="AO60" s="40"/>
      <c r="AP60" s="49"/>
      <c r="AQ60" s="41"/>
      <c r="AR60" s="41">
        <v>10</v>
      </c>
      <c r="AS60" s="34">
        <v>26675752.949999999</v>
      </c>
      <c r="AT60" s="43"/>
      <c r="AU60" s="44">
        <v>0</v>
      </c>
      <c r="AV60" s="46">
        <v>0</v>
      </c>
      <c r="AW60" s="46">
        <v>0</v>
      </c>
      <c r="AX60" s="43"/>
    </row>
    <row r="61" spans="1:51" ht="15.75" customHeight="1" x14ac:dyDescent="0.25">
      <c r="A61" s="61" t="s">
        <v>1542</v>
      </c>
      <c r="B61" s="62">
        <v>45320</v>
      </c>
      <c r="C61" s="43">
        <v>545</v>
      </c>
      <c r="D61" s="39"/>
      <c r="E61" s="43"/>
      <c r="F61" s="40"/>
      <c r="G61" s="41"/>
      <c r="H61" s="43"/>
      <c r="I61" s="43" t="s">
        <v>570</v>
      </c>
      <c r="J61" s="63">
        <v>28479928.800000001</v>
      </c>
      <c r="K61" s="44">
        <v>0</v>
      </c>
      <c r="L61" s="55">
        <v>0</v>
      </c>
      <c r="M61" s="55">
        <v>0</v>
      </c>
      <c r="N61" s="44">
        <v>0</v>
      </c>
      <c r="O61" s="34">
        <v>0</v>
      </c>
      <c r="P61" s="34">
        <v>0</v>
      </c>
      <c r="Q61" s="43"/>
      <c r="R61" s="43"/>
      <c r="S61" s="43"/>
      <c r="T61" s="43"/>
      <c r="U61" s="48"/>
      <c r="V61" s="41"/>
      <c r="W61" s="41"/>
      <c r="X61" s="50"/>
      <c r="Y61" s="34" t="e">
        <v>#DIV/0!</v>
      </c>
      <c r="Z61" s="44" t="e">
        <v>#DIV/0!</v>
      </c>
      <c r="AA61" s="44">
        <v>0</v>
      </c>
      <c r="AB61" s="44">
        <v>0</v>
      </c>
      <c r="AC61" s="44">
        <v>0</v>
      </c>
      <c r="AD61" s="44">
        <v>0</v>
      </c>
      <c r="AE61" s="44"/>
      <c r="AF61" s="44" t="e">
        <v>#DIV/0!</v>
      </c>
      <c r="AG61" s="44"/>
      <c r="AH61" s="44" t="e">
        <v>#DIV/0!</v>
      </c>
      <c r="AI61" s="44" t="e">
        <v>#DIV/0!</v>
      </c>
      <c r="AJ61" s="44" t="e">
        <v>#DIV/0!</v>
      </c>
      <c r="AK61" s="40"/>
      <c r="AL61" s="40"/>
      <c r="AM61" s="40"/>
      <c r="AN61" s="40"/>
      <c r="AO61" s="40"/>
      <c r="AP61" s="49"/>
      <c r="AQ61" s="41"/>
      <c r="AR61" s="41">
        <v>10</v>
      </c>
      <c r="AS61" s="34">
        <v>2847992.88</v>
      </c>
      <c r="AT61" s="43"/>
      <c r="AU61" s="44">
        <v>0</v>
      </c>
      <c r="AV61" s="46">
        <v>0</v>
      </c>
      <c r="AW61" s="46">
        <v>0</v>
      </c>
      <c r="AX61" s="43"/>
    </row>
    <row r="62" spans="1:51" ht="15.75" customHeight="1" x14ac:dyDescent="0.25">
      <c r="A62" s="47"/>
      <c r="B62" s="40"/>
      <c r="C62" s="41"/>
      <c r="D62" s="39"/>
      <c r="E62" s="43"/>
      <c r="F62" s="40"/>
      <c r="G62" s="41"/>
      <c r="H62" s="43"/>
      <c r="I62" s="43"/>
      <c r="J62" s="44">
        <v>0</v>
      </c>
      <c r="K62" s="44">
        <v>0</v>
      </c>
      <c r="L62" s="55">
        <v>0</v>
      </c>
      <c r="M62" s="55">
        <v>0</v>
      </c>
      <c r="N62" s="44">
        <v>0</v>
      </c>
      <c r="O62" s="34">
        <f t="shared" ref="O38:P101" si="0">N62</f>
        <v>0</v>
      </c>
      <c r="P62" s="34">
        <f t="shared" si="0"/>
        <v>0</v>
      </c>
      <c r="Q62" s="43"/>
      <c r="R62" s="43"/>
      <c r="S62" s="43"/>
      <c r="T62" s="43"/>
      <c r="U62" s="48"/>
      <c r="V62" s="41"/>
      <c r="W62" s="41"/>
      <c r="X62" s="50"/>
      <c r="Y62" s="34" t="e">
        <f>P62/AA62</f>
        <v>#DIV/0!</v>
      </c>
      <c r="Z62" s="44" t="e">
        <f t="shared" ref="Z3:Z66" si="1">Y62*X62</f>
        <v>#DIV/0!</v>
      </c>
      <c r="AA62" s="44">
        <f t="shared" ref="AA3:AA66" si="2">AB62+AC62+AD62</f>
        <v>0</v>
      </c>
      <c r="AB62" s="44">
        <v>0</v>
      </c>
      <c r="AC62" s="44">
        <v>0</v>
      </c>
      <c r="AD62" s="44">
        <v>0</v>
      </c>
      <c r="AE62" s="44"/>
      <c r="AF62" s="44" t="e">
        <f t="shared" ref="AF3:AF66" si="3">Y62*AE62</f>
        <v>#DIV/0!</v>
      </c>
      <c r="AG62" s="44"/>
      <c r="AH62" s="44" t="e">
        <f t="shared" ref="AH3:AH66" si="4">Y62*AG62</f>
        <v>#DIV/0!</v>
      </c>
      <c r="AI62" s="44" t="e">
        <f t="shared" ref="AI3:AI66" si="5">AA62/X62</f>
        <v>#DIV/0!</v>
      </c>
      <c r="AJ62" s="44" t="e">
        <f t="shared" ref="AJ3:AJ66" si="6">_xlfn.CEILING.MATH(AI62)</f>
        <v>#DIV/0!</v>
      </c>
      <c r="AK62" s="43"/>
      <c r="AL62" s="40"/>
      <c r="AM62" s="40"/>
      <c r="AN62" s="40"/>
      <c r="AO62" s="40"/>
      <c r="AP62" s="40"/>
      <c r="AQ62" s="49"/>
      <c r="AR62" s="41"/>
      <c r="AS62" s="41">
        <v>10</v>
      </c>
      <c r="AT62" s="34">
        <f>(J62*10)/100</f>
        <v>0</v>
      </c>
      <c r="AU62" s="43"/>
      <c r="AV62" s="44">
        <v>0</v>
      </c>
      <c r="AW62" s="46">
        <f t="shared" ref="AW3:AW66" si="7">AX62-AV62</f>
        <v>0</v>
      </c>
      <c r="AX62" s="46">
        <f>O62</f>
        <v>0</v>
      </c>
      <c r="AY62" s="43"/>
    </row>
    <row r="63" spans="1:51" ht="15.75" customHeight="1" x14ac:dyDescent="0.25">
      <c r="A63" s="47"/>
      <c r="B63" s="40"/>
      <c r="C63" s="41"/>
      <c r="D63" s="39"/>
      <c r="E63" s="43"/>
      <c r="F63" s="40"/>
      <c r="G63" s="41"/>
      <c r="H63" s="43"/>
      <c r="I63" s="43"/>
      <c r="J63" s="44">
        <v>0</v>
      </c>
      <c r="K63" s="44">
        <v>0</v>
      </c>
      <c r="L63" s="55">
        <v>0</v>
      </c>
      <c r="M63" s="55">
        <v>0</v>
      </c>
      <c r="N63" s="44">
        <v>0</v>
      </c>
      <c r="O63" s="34">
        <f t="shared" si="0"/>
        <v>0</v>
      </c>
      <c r="P63" s="34">
        <f t="shared" si="0"/>
        <v>0</v>
      </c>
      <c r="Q63" s="43"/>
      <c r="R63" s="43"/>
      <c r="S63" s="43"/>
      <c r="T63" s="43"/>
      <c r="U63" s="48"/>
      <c r="V63" s="41"/>
      <c r="W63" s="41"/>
      <c r="X63" s="50"/>
      <c r="Y63" s="34" t="e">
        <f>P63/AA63</f>
        <v>#DIV/0!</v>
      </c>
      <c r="Z63" s="44" t="e">
        <f t="shared" si="1"/>
        <v>#DIV/0!</v>
      </c>
      <c r="AA63" s="44">
        <f t="shared" si="2"/>
        <v>0</v>
      </c>
      <c r="AB63" s="44">
        <v>0</v>
      </c>
      <c r="AC63" s="44">
        <v>0</v>
      </c>
      <c r="AD63" s="44">
        <v>0</v>
      </c>
      <c r="AE63" s="44"/>
      <c r="AF63" s="44" t="e">
        <f t="shared" si="3"/>
        <v>#DIV/0!</v>
      </c>
      <c r="AG63" s="44"/>
      <c r="AH63" s="44" t="e">
        <f t="shared" si="4"/>
        <v>#DIV/0!</v>
      </c>
      <c r="AI63" s="44" t="e">
        <f t="shared" si="5"/>
        <v>#DIV/0!</v>
      </c>
      <c r="AJ63" s="44" t="e">
        <f t="shared" si="6"/>
        <v>#DIV/0!</v>
      </c>
      <c r="AK63" s="43"/>
      <c r="AL63" s="40"/>
      <c r="AM63" s="40"/>
      <c r="AN63" s="40"/>
      <c r="AO63" s="40"/>
      <c r="AP63" s="40"/>
      <c r="AQ63" s="49"/>
      <c r="AR63" s="41"/>
      <c r="AS63" s="41">
        <v>10</v>
      </c>
      <c r="AT63" s="34">
        <f>(J63*10)/100</f>
        <v>0</v>
      </c>
      <c r="AU63" s="43"/>
      <c r="AV63" s="44">
        <v>0</v>
      </c>
      <c r="AW63" s="46">
        <f t="shared" si="7"/>
        <v>0</v>
      </c>
      <c r="AX63" s="46">
        <f>O63</f>
        <v>0</v>
      </c>
      <c r="AY63" s="43"/>
    </row>
    <row r="64" spans="1:51" ht="15.75" customHeight="1" x14ac:dyDescent="0.25">
      <c r="A64" s="47"/>
      <c r="B64" s="40"/>
      <c r="C64" s="41"/>
      <c r="D64" s="39"/>
      <c r="E64" s="43"/>
      <c r="F64" s="40"/>
      <c r="G64" s="41"/>
      <c r="H64" s="43"/>
      <c r="I64" s="43"/>
      <c r="J64" s="44">
        <v>0</v>
      </c>
      <c r="K64" s="44">
        <v>0</v>
      </c>
      <c r="L64" s="55">
        <v>0</v>
      </c>
      <c r="M64" s="55">
        <v>0</v>
      </c>
      <c r="N64" s="44">
        <v>0</v>
      </c>
      <c r="O64" s="34">
        <f t="shared" si="0"/>
        <v>0</v>
      </c>
      <c r="P64" s="34">
        <f t="shared" si="0"/>
        <v>0</v>
      </c>
      <c r="Q64" s="43"/>
      <c r="R64" s="43"/>
      <c r="S64" s="43"/>
      <c r="T64" s="43"/>
      <c r="U64" s="48"/>
      <c r="V64" s="41"/>
      <c r="W64" s="41"/>
      <c r="X64" s="50"/>
      <c r="Y64" s="34" t="e">
        <f>P64/AA64</f>
        <v>#DIV/0!</v>
      </c>
      <c r="Z64" s="44" t="e">
        <f t="shared" si="1"/>
        <v>#DIV/0!</v>
      </c>
      <c r="AA64" s="44">
        <f t="shared" si="2"/>
        <v>0</v>
      </c>
      <c r="AB64" s="44">
        <v>0</v>
      </c>
      <c r="AC64" s="44">
        <v>0</v>
      </c>
      <c r="AD64" s="44">
        <v>0</v>
      </c>
      <c r="AE64" s="44"/>
      <c r="AF64" s="44" t="e">
        <f t="shared" si="3"/>
        <v>#DIV/0!</v>
      </c>
      <c r="AG64" s="44"/>
      <c r="AH64" s="44" t="e">
        <f t="shared" si="4"/>
        <v>#DIV/0!</v>
      </c>
      <c r="AI64" s="44" t="e">
        <f t="shared" si="5"/>
        <v>#DIV/0!</v>
      </c>
      <c r="AJ64" s="44" t="e">
        <f t="shared" si="6"/>
        <v>#DIV/0!</v>
      </c>
      <c r="AK64" s="43"/>
      <c r="AL64" s="40"/>
      <c r="AM64" s="40"/>
      <c r="AN64" s="40"/>
      <c r="AO64" s="40"/>
      <c r="AP64" s="40"/>
      <c r="AQ64" s="49"/>
      <c r="AR64" s="41"/>
      <c r="AS64" s="41">
        <v>10</v>
      </c>
      <c r="AT64" s="34">
        <f>(J64*10)/100</f>
        <v>0</v>
      </c>
      <c r="AU64" s="43"/>
      <c r="AV64" s="44">
        <v>0</v>
      </c>
      <c r="AW64" s="46">
        <f t="shared" si="7"/>
        <v>0</v>
      </c>
      <c r="AX64" s="46">
        <f>O64</f>
        <v>0</v>
      </c>
      <c r="AY64" s="43"/>
    </row>
    <row r="65" spans="1:51" ht="15.75" customHeight="1" x14ac:dyDescent="0.25">
      <c r="A65" s="47"/>
      <c r="B65" s="40"/>
      <c r="C65" s="41"/>
      <c r="D65" s="39"/>
      <c r="E65" s="43"/>
      <c r="F65" s="40"/>
      <c r="G65" s="41"/>
      <c r="H65" s="43"/>
      <c r="I65" s="43"/>
      <c r="J65" s="44">
        <v>0</v>
      </c>
      <c r="K65" s="44">
        <v>0</v>
      </c>
      <c r="L65" s="55">
        <v>0</v>
      </c>
      <c r="M65" s="55">
        <v>0</v>
      </c>
      <c r="N65" s="44">
        <v>0</v>
      </c>
      <c r="O65" s="34">
        <f t="shared" si="0"/>
        <v>0</v>
      </c>
      <c r="P65" s="34">
        <f t="shared" si="0"/>
        <v>0</v>
      </c>
      <c r="Q65" s="43"/>
      <c r="R65" s="43"/>
      <c r="S65" s="43"/>
      <c r="T65" s="43"/>
      <c r="U65" s="48"/>
      <c r="V65" s="41"/>
      <c r="W65" s="41"/>
      <c r="X65" s="50"/>
      <c r="Y65" s="34" t="e">
        <f>P65/AA65</f>
        <v>#DIV/0!</v>
      </c>
      <c r="Z65" s="44" t="e">
        <f t="shared" si="1"/>
        <v>#DIV/0!</v>
      </c>
      <c r="AA65" s="44">
        <f t="shared" si="2"/>
        <v>0</v>
      </c>
      <c r="AB65" s="44">
        <v>0</v>
      </c>
      <c r="AC65" s="44">
        <v>0</v>
      </c>
      <c r="AD65" s="44">
        <v>0</v>
      </c>
      <c r="AE65" s="44"/>
      <c r="AF65" s="44" t="e">
        <f t="shared" si="3"/>
        <v>#DIV/0!</v>
      </c>
      <c r="AG65" s="44"/>
      <c r="AH65" s="44" t="e">
        <f t="shared" si="4"/>
        <v>#DIV/0!</v>
      </c>
      <c r="AI65" s="44" t="e">
        <f t="shared" si="5"/>
        <v>#DIV/0!</v>
      </c>
      <c r="AJ65" s="44" t="e">
        <f t="shared" si="6"/>
        <v>#DIV/0!</v>
      </c>
      <c r="AK65" s="43"/>
      <c r="AL65" s="40"/>
      <c r="AM65" s="40"/>
      <c r="AN65" s="40"/>
      <c r="AO65" s="40"/>
      <c r="AP65" s="40"/>
      <c r="AQ65" s="49"/>
      <c r="AR65" s="41"/>
      <c r="AS65" s="41">
        <v>10</v>
      </c>
      <c r="AT65" s="34">
        <f>(J65*10)/100</f>
        <v>0</v>
      </c>
      <c r="AU65" s="43"/>
      <c r="AV65" s="44">
        <v>0</v>
      </c>
      <c r="AW65" s="46">
        <f t="shared" si="7"/>
        <v>0</v>
      </c>
      <c r="AX65" s="46">
        <f>O65</f>
        <v>0</v>
      </c>
      <c r="AY65" s="43"/>
    </row>
    <row r="66" spans="1:51" ht="15.75" customHeight="1" x14ac:dyDescent="0.25">
      <c r="A66" s="47"/>
      <c r="B66" s="40"/>
      <c r="C66" s="41"/>
      <c r="D66" s="39"/>
      <c r="E66" s="43"/>
      <c r="F66" s="40"/>
      <c r="G66" s="41"/>
      <c r="H66" s="43"/>
      <c r="I66" s="43"/>
      <c r="J66" s="44">
        <v>0</v>
      </c>
      <c r="K66" s="44">
        <v>0</v>
      </c>
      <c r="L66" s="55">
        <v>0</v>
      </c>
      <c r="M66" s="55">
        <v>0</v>
      </c>
      <c r="N66" s="44">
        <v>0</v>
      </c>
      <c r="O66" s="34">
        <f t="shared" si="0"/>
        <v>0</v>
      </c>
      <c r="P66" s="34">
        <f t="shared" si="0"/>
        <v>0</v>
      </c>
      <c r="Q66" s="43"/>
      <c r="R66" s="43"/>
      <c r="S66" s="43"/>
      <c r="T66" s="43"/>
      <c r="U66" s="48"/>
      <c r="V66" s="41"/>
      <c r="W66" s="41"/>
      <c r="X66" s="50"/>
      <c r="Y66" s="34" t="e">
        <f>P66/AA66</f>
        <v>#DIV/0!</v>
      </c>
      <c r="Z66" s="44" t="e">
        <f t="shared" si="1"/>
        <v>#DIV/0!</v>
      </c>
      <c r="AA66" s="44">
        <f t="shared" si="2"/>
        <v>0</v>
      </c>
      <c r="AB66" s="44">
        <v>0</v>
      </c>
      <c r="AC66" s="44">
        <v>0</v>
      </c>
      <c r="AD66" s="44">
        <v>0</v>
      </c>
      <c r="AE66" s="44"/>
      <c r="AF66" s="44" t="e">
        <f t="shared" si="3"/>
        <v>#DIV/0!</v>
      </c>
      <c r="AG66" s="44"/>
      <c r="AH66" s="44" t="e">
        <f t="shared" si="4"/>
        <v>#DIV/0!</v>
      </c>
      <c r="AI66" s="44" t="e">
        <f t="shared" si="5"/>
        <v>#DIV/0!</v>
      </c>
      <c r="AJ66" s="44" t="e">
        <f t="shared" si="6"/>
        <v>#DIV/0!</v>
      </c>
      <c r="AK66" s="43"/>
      <c r="AL66" s="40"/>
      <c r="AM66" s="40"/>
      <c r="AN66" s="40"/>
      <c r="AO66" s="40"/>
      <c r="AP66" s="40"/>
      <c r="AQ66" s="49"/>
      <c r="AR66" s="41"/>
      <c r="AS66" s="41">
        <v>10</v>
      </c>
      <c r="AT66" s="34">
        <f>(J66*10)/100</f>
        <v>0</v>
      </c>
      <c r="AU66" s="43"/>
      <c r="AV66" s="44">
        <v>0</v>
      </c>
      <c r="AW66" s="46">
        <f t="shared" si="7"/>
        <v>0</v>
      </c>
      <c r="AX66" s="46">
        <f>O66</f>
        <v>0</v>
      </c>
      <c r="AY66" s="43"/>
    </row>
    <row r="67" spans="1:51" ht="15.75" customHeight="1" x14ac:dyDescent="0.25">
      <c r="A67" s="47"/>
      <c r="B67" s="40"/>
      <c r="C67" s="41"/>
      <c r="D67" s="39"/>
      <c r="E67" s="43"/>
      <c r="F67" s="40"/>
      <c r="G67" s="41"/>
      <c r="H67" s="43"/>
      <c r="I67" s="43"/>
      <c r="J67" s="44">
        <v>0</v>
      </c>
      <c r="K67" s="44">
        <v>0</v>
      </c>
      <c r="L67" s="55">
        <v>0</v>
      </c>
      <c r="M67" s="55">
        <v>0</v>
      </c>
      <c r="N67" s="44">
        <v>0</v>
      </c>
      <c r="O67" s="34">
        <f t="shared" si="0"/>
        <v>0</v>
      </c>
      <c r="P67" s="34">
        <f t="shared" si="0"/>
        <v>0</v>
      </c>
      <c r="Q67" s="43"/>
      <c r="R67" s="43"/>
      <c r="S67" s="43"/>
      <c r="T67" s="43"/>
      <c r="U67" s="48"/>
      <c r="V67" s="41"/>
      <c r="W67" s="41"/>
      <c r="X67" s="50"/>
      <c r="Y67" s="34" t="e">
        <f>P67/AA67</f>
        <v>#DIV/0!</v>
      </c>
      <c r="Z67" s="44" t="e">
        <f t="shared" ref="Z67:Z130" si="8">Y67*X67</f>
        <v>#DIV/0!</v>
      </c>
      <c r="AA67" s="44">
        <f t="shared" ref="AA67:AA130" si="9">AB67+AC67+AD67</f>
        <v>0</v>
      </c>
      <c r="AB67" s="44">
        <v>0</v>
      </c>
      <c r="AC67" s="44">
        <v>0</v>
      </c>
      <c r="AD67" s="44">
        <v>0</v>
      </c>
      <c r="AE67" s="44"/>
      <c r="AF67" s="44" t="e">
        <f t="shared" ref="AF67:AF130" si="10">Y67*AE67</f>
        <v>#DIV/0!</v>
      </c>
      <c r="AG67" s="44"/>
      <c r="AH67" s="44" t="e">
        <f t="shared" ref="AH67:AH130" si="11">Y67*AG67</f>
        <v>#DIV/0!</v>
      </c>
      <c r="AI67" s="44" t="e">
        <f t="shared" ref="AI67:AI130" si="12">AA67/X67</f>
        <v>#DIV/0!</v>
      </c>
      <c r="AJ67" s="44" t="e">
        <f t="shared" ref="AJ67:AJ130" si="13">_xlfn.CEILING.MATH(AI67)</f>
        <v>#DIV/0!</v>
      </c>
      <c r="AK67" s="43"/>
      <c r="AL67" s="40"/>
      <c r="AM67" s="40"/>
      <c r="AN67" s="40"/>
      <c r="AO67" s="40"/>
      <c r="AP67" s="40"/>
      <c r="AQ67" s="49"/>
      <c r="AR67" s="41"/>
      <c r="AS67" s="41">
        <v>10</v>
      </c>
      <c r="AT67" s="34">
        <f>(J67*10)/100</f>
        <v>0</v>
      </c>
      <c r="AU67" s="43"/>
      <c r="AV67" s="44">
        <v>0</v>
      </c>
      <c r="AW67" s="46">
        <f t="shared" ref="AW67:AW130" si="14">AX67-AV67</f>
        <v>0</v>
      </c>
      <c r="AX67" s="46">
        <f>O67</f>
        <v>0</v>
      </c>
      <c r="AY67" s="43"/>
    </row>
    <row r="68" spans="1:51" ht="15.75" customHeight="1" x14ac:dyDescent="0.25">
      <c r="A68" s="47"/>
      <c r="B68" s="40"/>
      <c r="C68" s="41"/>
      <c r="D68" s="39"/>
      <c r="E68" s="43"/>
      <c r="F68" s="40"/>
      <c r="G68" s="41"/>
      <c r="H68" s="43"/>
      <c r="I68" s="43"/>
      <c r="J68" s="44">
        <v>0</v>
      </c>
      <c r="K68" s="44">
        <v>0</v>
      </c>
      <c r="L68" s="55">
        <v>0</v>
      </c>
      <c r="M68" s="55">
        <v>0</v>
      </c>
      <c r="N68" s="44">
        <v>0</v>
      </c>
      <c r="O68" s="34">
        <f t="shared" si="0"/>
        <v>0</v>
      </c>
      <c r="P68" s="34">
        <f t="shared" si="0"/>
        <v>0</v>
      </c>
      <c r="Q68" s="43"/>
      <c r="R68" s="43"/>
      <c r="S68" s="43"/>
      <c r="T68" s="43"/>
      <c r="U68" s="48"/>
      <c r="V68" s="41"/>
      <c r="W68" s="41"/>
      <c r="X68" s="50"/>
      <c r="Y68" s="34" t="e">
        <f>P68/AA68</f>
        <v>#DIV/0!</v>
      </c>
      <c r="Z68" s="44" t="e">
        <f t="shared" si="8"/>
        <v>#DIV/0!</v>
      </c>
      <c r="AA68" s="44">
        <f t="shared" si="9"/>
        <v>0</v>
      </c>
      <c r="AB68" s="44">
        <v>0</v>
      </c>
      <c r="AC68" s="44">
        <v>0</v>
      </c>
      <c r="AD68" s="44">
        <v>0</v>
      </c>
      <c r="AE68" s="44"/>
      <c r="AF68" s="44" t="e">
        <f t="shared" si="10"/>
        <v>#DIV/0!</v>
      </c>
      <c r="AG68" s="44"/>
      <c r="AH68" s="44" t="e">
        <f t="shared" si="11"/>
        <v>#DIV/0!</v>
      </c>
      <c r="AI68" s="44" t="e">
        <f t="shared" si="12"/>
        <v>#DIV/0!</v>
      </c>
      <c r="AJ68" s="44" t="e">
        <f t="shared" si="13"/>
        <v>#DIV/0!</v>
      </c>
      <c r="AK68" s="43"/>
      <c r="AL68" s="40"/>
      <c r="AM68" s="40"/>
      <c r="AN68" s="40"/>
      <c r="AO68" s="40"/>
      <c r="AP68" s="40"/>
      <c r="AQ68" s="49"/>
      <c r="AR68" s="41"/>
      <c r="AS68" s="41">
        <v>10</v>
      </c>
      <c r="AT68" s="34">
        <f>(J68*10)/100</f>
        <v>0</v>
      </c>
      <c r="AU68" s="43"/>
      <c r="AV68" s="44">
        <v>0</v>
      </c>
      <c r="AW68" s="46">
        <f t="shared" si="14"/>
        <v>0</v>
      </c>
      <c r="AX68" s="46">
        <f>O68</f>
        <v>0</v>
      </c>
      <c r="AY68" s="43"/>
    </row>
    <row r="69" spans="1:51" ht="15.75" customHeight="1" x14ac:dyDescent="0.25">
      <c r="A69" s="47"/>
      <c r="B69" s="40"/>
      <c r="C69" s="41"/>
      <c r="D69" s="39"/>
      <c r="E69" s="43"/>
      <c r="F69" s="40"/>
      <c r="G69" s="41"/>
      <c r="H69" s="43"/>
      <c r="I69" s="43"/>
      <c r="J69" s="44">
        <v>0</v>
      </c>
      <c r="K69" s="44">
        <v>0</v>
      </c>
      <c r="L69" s="55">
        <v>0</v>
      </c>
      <c r="M69" s="55">
        <v>0</v>
      </c>
      <c r="N69" s="44">
        <v>0</v>
      </c>
      <c r="O69" s="34">
        <f t="shared" si="0"/>
        <v>0</v>
      </c>
      <c r="P69" s="34">
        <f t="shared" si="0"/>
        <v>0</v>
      </c>
      <c r="Q69" s="43"/>
      <c r="R69" s="43"/>
      <c r="S69" s="43"/>
      <c r="T69" s="43"/>
      <c r="U69" s="48"/>
      <c r="V69" s="41"/>
      <c r="W69" s="41"/>
      <c r="X69" s="50"/>
      <c r="Y69" s="34" t="e">
        <f>P69/AA69</f>
        <v>#DIV/0!</v>
      </c>
      <c r="Z69" s="44" t="e">
        <f t="shared" si="8"/>
        <v>#DIV/0!</v>
      </c>
      <c r="AA69" s="44">
        <f t="shared" si="9"/>
        <v>0</v>
      </c>
      <c r="AB69" s="44">
        <v>0</v>
      </c>
      <c r="AC69" s="44">
        <v>0</v>
      </c>
      <c r="AD69" s="44">
        <v>0</v>
      </c>
      <c r="AE69" s="44"/>
      <c r="AF69" s="44" t="e">
        <f t="shared" si="10"/>
        <v>#DIV/0!</v>
      </c>
      <c r="AG69" s="44"/>
      <c r="AH69" s="44" t="e">
        <f t="shared" si="11"/>
        <v>#DIV/0!</v>
      </c>
      <c r="AI69" s="44" t="e">
        <f t="shared" si="12"/>
        <v>#DIV/0!</v>
      </c>
      <c r="AJ69" s="44" t="e">
        <f t="shared" si="13"/>
        <v>#DIV/0!</v>
      </c>
      <c r="AK69" s="43"/>
      <c r="AL69" s="40"/>
      <c r="AM69" s="40"/>
      <c r="AN69" s="40"/>
      <c r="AO69" s="40"/>
      <c r="AP69" s="40"/>
      <c r="AQ69" s="49"/>
      <c r="AR69" s="41"/>
      <c r="AS69" s="41">
        <v>10</v>
      </c>
      <c r="AT69" s="34">
        <f>(J69*10)/100</f>
        <v>0</v>
      </c>
      <c r="AU69" s="43"/>
      <c r="AV69" s="44">
        <v>0</v>
      </c>
      <c r="AW69" s="46">
        <f t="shared" si="14"/>
        <v>0</v>
      </c>
      <c r="AX69" s="46">
        <f>O69</f>
        <v>0</v>
      </c>
      <c r="AY69" s="43"/>
    </row>
    <row r="70" spans="1:51" ht="15.75" customHeight="1" x14ac:dyDescent="0.25">
      <c r="A70" s="47"/>
      <c r="B70" s="40"/>
      <c r="C70" s="41"/>
      <c r="D70" s="39"/>
      <c r="E70" s="43"/>
      <c r="F70" s="40"/>
      <c r="G70" s="41"/>
      <c r="H70" s="43"/>
      <c r="I70" s="43"/>
      <c r="J70" s="44">
        <v>0</v>
      </c>
      <c r="K70" s="44">
        <v>0</v>
      </c>
      <c r="L70" s="55">
        <v>0</v>
      </c>
      <c r="M70" s="55">
        <v>0</v>
      </c>
      <c r="N70" s="44">
        <v>0</v>
      </c>
      <c r="O70" s="34">
        <f t="shared" si="0"/>
        <v>0</v>
      </c>
      <c r="P70" s="34">
        <f t="shared" si="0"/>
        <v>0</v>
      </c>
      <c r="Q70" s="43"/>
      <c r="R70" s="43"/>
      <c r="S70" s="43"/>
      <c r="T70" s="43"/>
      <c r="U70" s="48"/>
      <c r="V70" s="41"/>
      <c r="W70" s="41"/>
      <c r="X70" s="50"/>
      <c r="Y70" s="34" t="e">
        <f>P70/AA70</f>
        <v>#DIV/0!</v>
      </c>
      <c r="Z70" s="44" t="e">
        <f t="shared" si="8"/>
        <v>#DIV/0!</v>
      </c>
      <c r="AA70" s="44">
        <f t="shared" si="9"/>
        <v>0</v>
      </c>
      <c r="AB70" s="44">
        <v>0</v>
      </c>
      <c r="AC70" s="44">
        <v>0</v>
      </c>
      <c r="AD70" s="44">
        <v>0</v>
      </c>
      <c r="AE70" s="44"/>
      <c r="AF70" s="44" t="e">
        <f t="shared" si="10"/>
        <v>#DIV/0!</v>
      </c>
      <c r="AG70" s="44"/>
      <c r="AH70" s="44" t="e">
        <f t="shared" si="11"/>
        <v>#DIV/0!</v>
      </c>
      <c r="AI70" s="44" t="e">
        <f t="shared" si="12"/>
        <v>#DIV/0!</v>
      </c>
      <c r="AJ70" s="44" t="e">
        <f t="shared" si="13"/>
        <v>#DIV/0!</v>
      </c>
      <c r="AK70" s="43"/>
      <c r="AL70" s="40"/>
      <c r="AM70" s="40"/>
      <c r="AN70" s="40"/>
      <c r="AO70" s="40"/>
      <c r="AP70" s="40"/>
      <c r="AQ70" s="49"/>
      <c r="AR70" s="41"/>
      <c r="AS70" s="41">
        <v>10</v>
      </c>
      <c r="AT70" s="34">
        <f>(J70*10)/100</f>
        <v>0</v>
      </c>
      <c r="AU70" s="43"/>
      <c r="AV70" s="44">
        <v>0</v>
      </c>
      <c r="AW70" s="46">
        <f t="shared" si="14"/>
        <v>0</v>
      </c>
      <c r="AX70" s="46">
        <f>O70</f>
        <v>0</v>
      </c>
      <c r="AY70" s="43"/>
    </row>
    <row r="71" spans="1:51" ht="15.75" customHeight="1" x14ac:dyDescent="0.25">
      <c r="A71" s="47"/>
      <c r="B71" s="40"/>
      <c r="C71" s="41"/>
      <c r="D71" s="39"/>
      <c r="E71" s="43"/>
      <c r="F71" s="40"/>
      <c r="G71" s="41"/>
      <c r="H71" s="43"/>
      <c r="I71" s="43"/>
      <c r="J71" s="44">
        <v>0</v>
      </c>
      <c r="K71" s="44">
        <v>0</v>
      </c>
      <c r="L71" s="55">
        <v>0</v>
      </c>
      <c r="M71" s="55">
        <v>0</v>
      </c>
      <c r="N71" s="44">
        <v>0</v>
      </c>
      <c r="O71" s="34">
        <f t="shared" si="0"/>
        <v>0</v>
      </c>
      <c r="P71" s="34">
        <f t="shared" si="0"/>
        <v>0</v>
      </c>
      <c r="Q71" s="43"/>
      <c r="R71" s="43"/>
      <c r="S71" s="43"/>
      <c r="T71" s="43"/>
      <c r="U71" s="48"/>
      <c r="V71" s="41"/>
      <c r="W71" s="41"/>
      <c r="X71" s="50"/>
      <c r="Y71" s="34" t="e">
        <f>P71/AA71</f>
        <v>#DIV/0!</v>
      </c>
      <c r="Z71" s="44" t="e">
        <f t="shared" si="8"/>
        <v>#DIV/0!</v>
      </c>
      <c r="AA71" s="44">
        <f t="shared" si="9"/>
        <v>0</v>
      </c>
      <c r="AB71" s="44">
        <v>0</v>
      </c>
      <c r="AC71" s="44">
        <v>0</v>
      </c>
      <c r="AD71" s="44">
        <v>0</v>
      </c>
      <c r="AE71" s="44"/>
      <c r="AF71" s="44" t="e">
        <f t="shared" si="10"/>
        <v>#DIV/0!</v>
      </c>
      <c r="AG71" s="44"/>
      <c r="AH71" s="44" t="e">
        <f t="shared" si="11"/>
        <v>#DIV/0!</v>
      </c>
      <c r="AI71" s="44" t="e">
        <f t="shared" si="12"/>
        <v>#DIV/0!</v>
      </c>
      <c r="AJ71" s="44" t="e">
        <f t="shared" si="13"/>
        <v>#DIV/0!</v>
      </c>
      <c r="AK71" s="43"/>
      <c r="AL71" s="40"/>
      <c r="AM71" s="40"/>
      <c r="AN71" s="40"/>
      <c r="AO71" s="40"/>
      <c r="AP71" s="40"/>
      <c r="AQ71" s="49"/>
      <c r="AR71" s="41"/>
      <c r="AS71" s="41">
        <v>10</v>
      </c>
      <c r="AT71" s="34">
        <f>(J71*10)/100</f>
        <v>0</v>
      </c>
      <c r="AU71" s="43"/>
      <c r="AV71" s="44">
        <v>0</v>
      </c>
      <c r="AW71" s="46">
        <f t="shared" si="14"/>
        <v>0</v>
      </c>
      <c r="AX71" s="46">
        <f>O71</f>
        <v>0</v>
      </c>
      <c r="AY71" s="43"/>
    </row>
    <row r="72" spans="1:51" ht="15.75" customHeight="1" x14ac:dyDescent="0.25">
      <c r="A72" s="47"/>
      <c r="B72" s="40"/>
      <c r="C72" s="41"/>
      <c r="D72" s="39"/>
      <c r="E72" s="43"/>
      <c r="F72" s="40"/>
      <c r="G72" s="41"/>
      <c r="H72" s="43"/>
      <c r="I72" s="43"/>
      <c r="J72" s="44">
        <v>0</v>
      </c>
      <c r="K72" s="44">
        <v>0</v>
      </c>
      <c r="L72" s="55">
        <v>0</v>
      </c>
      <c r="M72" s="55">
        <v>0</v>
      </c>
      <c r="N72" s="44">
        <v>0</v>
      </c>
      <c r="O72" s="34">
        <f t="shared" si="0"/>
        <v>0</v>
      </c>
      <c r="P72" s="34">
        <f t="shared" si="0"/>
        <v>0</v>
      </c>
      <c r="Q72" s="43"/>
      <c r="R72" s="43"/>
      <c r="S72" s="43"/>
      <c r="T72" s="43"/>
      <c r="U72" s="48"/>
      <c r="V72" s="41"/>
      <c r="W72" s="41"/>
      <c r="X72" s="50"/>
      <c r="Y72" s="34" t="e">
        <f>P72/AA72</f>
        <v>#DIV/0!</v>
      </c>
      <c r="Z72" s="44" t="e">
        <f t="shared" si="8"/>
        <v>#DIV/0!</v>
      </c>
      <c r="AA72" s="44">
        <f t="shared" si="9"/>
        <v>0</v>
      </c>
      <c r="AB72" s="44">
        <v>0</v>
      </c>
      <c r="AC72" s="44">
        <v>0</v>
      </c>
      <c r="AD72" s="44">
        <v>0</v>
      </c>
      <c r="AE72" s="44"/>
      <c r="AF72" s="44" t="e">
        <f t="shared" si="10"/>
        <v>#DIV/0!</v>
      </c>
      <c r="AG72" s="44"/>
      <c r="AH72" s="44" t="e">
        <f t="shared" si="11"/>
        <v>#DIV/0!</v>
      </c>
      <c r="AI72" s="44" t="e">
        <f t="shared" si="12"/>
        <v>#DIV/0!</v>
      </c>
      <c r="AJ72" s="44" t="e">
        <f t="shared" si="13"/>
        <v>#DIV/0!</v>
      </c>
      <c r="AK72" s="43"/>
      <c r="AL72" s="40"/>
      <c r="AM72" s="40"/>
      <c r="AN72" s="40"/>
      <c r="AO72" s="40"/>
      <c r="AP72" s="40"/>
      <c r="AQ72" s="49"/>
      <c r="AR72" s="41"/>
      <c r="AS72" s="41">
        <v>10</v>
      </c>
      <c r="AT72" s="34">
        <f>(J72*10)/100</f>
        <v>0</v>
      </c>
      <c r="AU72" s="43"/>
      <c r="AV72" s="44">
        <v>0</v>
      </c>
      <c r="AW72" s="46">
        <f t="shared" si="14"/>
        <v>0</v>
      </c>
      <c r="AX72" s="46">
        <f>O72</f>
        <v>0</v>
      </c>
      <c r="AY72" s="43"/>
    </row>
    <row r="73" spans="1:51" ht="15.75" customHeight="1" x14ac:dyDescent="0.25">
      <c r="A73" s="47"/>
      <c r="B73" s="40"/>
      <c r="C73" s="41"/>
      <c r="D73" s="39"/>
      <c r="E73" s="43"/>
      <c r="F73" s="40"/>
      <c r="G73" s="41"/>
      <c r="H73" s="43"/>
      <c r="I73" s="43"/>
      <c r="J73" s="44">
        <v>0</v>
      </c>
      <c r="K73" s="44">
        <v>0</v>
      </c>
      <c r="L73" s="55">
        <v>0</v>
      </c>
      <c r="M73" s="55">
        <v>0</v>
      </c>
      <c r="N73" s="44">
        <v>0</v>
      </c>
      <c r="O73" s="34">
        <f t="shared" si="0"/>
        <v>0</v>
      </c>
      <c r="P73" s="34">
        <f t="shared" si="0"/>
        <v>0</v>
      </c>
      <c r="Q73" s="43"/>
      <c r="R73" s="43"/>
      <c r="S73" s="43"/>
      <c r="T73" s="43"/>
      <c r="U73" s="48"/>
      <c r="V73" s="41"/>
      <c r="W73" s="41"/>
      <c r="X73" s="50"/>
      <c r="Y73" s="34" t="e">
        <f>P73/AA73</f>
        <v>#DIV/0!</v>
      </c>
      <c r="Z73" s="44" t="e">
        <f t="shared" si="8"/>
        <v>#DIV/0!</v>
      </c>
      <c r="AA73" s="44">
        <f t="shared" si="9"/>
        <v>0</v>
      </c>
      <c r="AB73" s="44">
        <v>0</v>
      </c>
      <c r="AC73" s="44">
        <v>0</v>
      </c>
      <c r="AD73" s="44">
        <v>0</v>
      </c>
      <c r="AE73" s="44"/>
      <c r="AF73" s="44" t="e">
        <f t="shared" si="10"/>
        <v>#DIV/0!</v>
      </c>
      <c r="AG73" s="44"/>
      <c r="AH73" s="44" t="e">
        <f t="shared" si="11"/>
        <v>#DIV/0!</v>
      </c>
      <c r="AI73" s="44" t="e">
        <f t="shared" si="12"/>
        <v>#DIV/0!</v>
      </c>
      <c r="AJ73" s="44" t="e">
        <f t="shared" si="13"/>
        <v>#DIV/0!</v>
      </c>
      <c r="AK73" s="43"/>
      <c r="AL73" s="40"/>
      <c r="AM73" s="40"/>
      <c r="AN73" s="40"/>
      <c r="AO73" s="40"/>
      <c r="AP73" s="40"/>
      <c r="AQ73" s="49"/>
      <c r="AR73" s="41"/>
      <c r="AS73" s="41">
        <v>10</v>
      </c>
      <c r="AT73" s="34">
        <f>(J73*10)/100</f>
        <v>0</v>
      </c>
      <c r="AU73" s="43"/>
      <c r="AV73" s="44">
        <v>0</v>
      </c>
      <c r="AW73" s="46">
        <f t="shared" si="14"/>
        <v>0</v>
      </c>
      <c r="AX73" s="46">
        <f>O73</f>
        <v>0</v>
      </c>
      <c r="AY73" s="43"/>
    </row>
    <row r="74" spans="1:51" ht="15.75" customHeight="1" x14ac:dyDescent="0.25">
      <c r="A74" s="47"/>
      <c r="B74" s="40"/>
      <c r="C74" s="41"/>
      <c r="D74" s="39"/>
      <c r="E74" s="43"/>
      <c r="F74" s="40"/>
      <c r="G74" s="41"/>
      <c r="H74" s="43"/>
      <c r="I74" s="43"/>
      <c r="J74" s="44">
        <v>0</v>
      </c>
      <c r="K74" s="44">
        <v>0</v>
      </c>
      <c r="L74" s="55">
        <v>0</v>
      </c>
      <c r="M74" s="55">
        <v>0</v>
      </c>
      <c r="N74" s="44">
        <v>0</v>
      </c>
      <c r="O74" s="34">
        <f t="shared" si="0"/>
        <v>0</v>
      </c>
      <c r="P74" s="34">
        <f t="shared" si="0"/>
        <v>0</v>
      </c>
      <c r="Q74" s="43"/>
      <c r="R74" s="43"/>
      <c r="S74" s="43"/>
      <c r="T74" s="43"/>
      <c r="U74" s="48"/>
      <c r="V74" s="41"/>
      <c r="W74" s="41"/>
      <c r="X74" s="50"/>
      <c r="Y74" s="34" t="e">
        <f>P74/AA74</f>
        <v>#DIV/0!</v>
      </c>
      <c r="Z74" s="44" t="e">
        <f t="shared" si="8"/>
        <v>#DIV/0!</v>
      </c>
      <c r="AA74" s="44">
        <f t="shared" si="9"/>
        <v>0</v>
      </c>
      <c r="AB74" s="44">
        <v>0</v>
      </c>
      <c r="AC74" s="44">
        <v>0</v>
      </c>
      <c r="AD74" s="44">
        <v>0</v>
      </c>
      <c r="AE74" s="44"/>
      <c r="AF74" s="44" t="e">
        <f t="shared" si="10"/>
        <v>#DIV/0!</v>
      </c>
      <c r="AG74" s="44"/>
      <c r="AH74" s="44" t="e">
        <f t="shared" si="11"/>
        <v>#DIV/0!</v>
      </c>
      <c r="AI74" s="44" t="e">
        <f t="shared" si="12"/>
        <v>#DIV/0!</v>
      </c>
      <c r="AJ74" s="44" t="e">
        <f t="shared" si="13"/>
        <v>#DIV/0!</v>
      </c>
      <c r="AK74" s="43"/>
      <c r="AL74" s="40"/>
      <c r="AM74" s="40"/>
      <c r="AN74" s="40"/>
      <c r="AO74" s="40"/>
      <c r="AP74" s="40"/>
      <c r="AQ74" s="49"/>
      <c r="AR74" s="41"/>
      <c r="AS74" s="41">
        <v>10</v>
      </c>
      <c r="AT74" s="34">
        <f>(J74*10)/100</f>
        <v>0</v>
      </c>
      <c r="AU74" s="43"/>
      <c r="AV74" s="44">
        <v>0</v>
      </c>
      <c r="AW74" s="46">
        <f t="shared" si="14"/>
        <v>0</v>
      </c>
      <c r="AX74" s="46">
        <f>O74</f>
        <v>0</v>
      </c>
      <c r="AY74" s="43"/>
    </row>
    <row r="75" spans="1:51" ht="15.75" customHeight="1" x14ac:dyDescent="0.25">
      <c r="A75" s="47"/>
      <c r="B75" s="40"/>
      <c r="C75" s="41"/>
      <c r="D75" s="39"/>
      <c r="E75" s="43"/>
      <c r="F75" s="40"/>
      <c r="G75" s="41"/>
      <c r="H75" s="43"/>
      <c r="I75" s="43"/>
      <c r="J75" s="44">
        <v>0</v>
      </c>
      <c r="K75" s="44">
        <v>0</v>
      </c>
      <c r="L75" s="55">
        <v>0</v>
      </c>
      <c r="M75" s="55">
        <v>0</v>
      </c>
      <c r="N75" s="44">
        <v>0</v>
      </c>
      <c r="O75" s="34">
        <f t="shared" si="0"/>
        <v>0</v>
      </c>
      <c r="P75" s="34">
        <f t="shared" si="0"/>
        <v>0</v>
      </c>
      <c r="Q75" s="43"/>
      <c r="R75" s="43"/>
      <c r="S75" s="43"/>
      <c r="T75" s="43"/>
      <c r="U75" s="48"/>
      <c r="V75" s="41"/>
      <c r="W75" s="41"/>
      <c r="X75" s="50"/>
      <c r="Y75" s="34" t="e">
        <f>P75/AA75</f>
        <v>#DIV/0!</v>
      </c>
      <c r="Z75" s="44" t="e">
        <f t="shared" si="8"/>
        <v>#DIV/0!</v>
      </c>
      <c r="AA75" s="44">
        <f t="shared" si="9"/>
        <v>0</v>
      </c>
      <c r="AB75" s="44">
        <v>0</v>
      </c>
      <c r="AC75" s="44">
        <v>0</v>
      </c>
      <c r="AD75" s="44">
        <v>0</v>
      </c>
      <c r="AE75" s="44"/>
      <c r="AF75" s="44" t="e">
        <f t="shared" si="10"/>
        <v>#DIV/0!</v>
      </c>
      <c r="AG75" s="44"/>
      <c r="AH75" s="44" t="e">
        <f t="shared" si="11"/>
        <v>#DIV/0!</v>
      </c>
      <c r="AI75" s="44" t="e">
        <f t="shared" si="12"/>
        <v>#DIV/0!</v>
      </c>
      <c r="AJ75" s="44" t="e">
        <f t="shared" si="13"/>
        <v>#DIV/0!</v>
      </c>
      <c r="AK75" s="43"/>
      <c r="AL75" s="40"/>
      <c r="AM75" s="40"/>
      <c r="AN75" s="40"/>
      <c r="AO75" s="40"/>
      <c r="AP75" s="40"/>
      <c r="AQ75" s="49"/>
      <c r="AR75" s="41"/>
      <c r="AS75" s="41">
        <v>10</v>
      </c>
      <c r="AT75" s="34">
        <f>(J75*10)/100</f>
        <v>0</v>
      </c>
      <c r="AU75" s="43"/>
      <c r="AV75" s="44">
        <v>0</v>
      </c>
      <c r="AW75" s="46">
        <f t="shared" si="14"/>
        <v>0</v>
      </c>
      <c r="AX75" s="46">
        <f>O75</f>
        <v>0</v>
      </c>
      <c r="AY75" s="43"/>
    </row>
    <row r="76" spans="1:51" ht="15.75" customHeight="1" x14ac:dyDescent="0.25">
      <c r="A76" s="47"/>
      <c r="B76" s="40"/>
      <c r="C76" s="41"/>
      <c r="D76" s="39"/>
      <c r="E76" s="43"/>
      <c r="F76" s="40"/>
      <c r="G76" s="41"/>
      <c r="H76" s="43"/>
      <c r="I76" s="43"/>
      <c r="J76" s="44">
        <v>0</v>
      </c>
      <c r="K76" s="44">
        <v>0</v>
      </c>
      <c r="L76" s="55">
        <v>0</v>
      </c>
      <c r="M76" s="55">
        <v>0</v>
      </c>
      <c r="N76" s="44">
        <v>0</v>
      </c>
      <c r="O76" s="34">
        <f t="shared" si="0"/>
        <v>0</v>
      </c>
      <c r="P76" s="34">
        <f t="shared" si="0"/>
        <v>0</v>
      </c>
      <c r="Q76" s="43"/>
      <c r="R76" s="43"/>
      <c r="S76" s="43"/>
      <c r="T76" s="43"/>
      <c r="U76" s="48"/>
      <c r="V76" s="41"/>
      <c r="W76" s="41"/>
      <c r="X76" s="50"/>
      <c r="Y76" s="34" t="e">
        <f>P76/AA76</f>
        <v>#DIV/0!</v>
      </c>
      <c r="Z76" s="44" t="e">
        <f t="shared" si="8"/>
        <v>#DIV/0!</v>
      </c>
      <c r="AA76" s="44">
        <f t="shared" si="9"/>
        <v>0</v>
      </c>
      <c r="AB76" s="44">
        <v>0</v>
      </c>
      <c r="AC76" s="44">
        <v>0</v>
      </c>
      <c r="AD76" s="44">
        <v>0</v>
      </c>
      <c r="AE76" s="44"/>
      <c r="AF76" s="44" t="e">
        <f t="shared" si="10"/>
        <v>#DIV/0!</v>
      </c>
      <c r="AG76" s="44"/>
      <c r="AH76" s="44" t="e">
        <f t="shared" si="11"/>
        <v>#DIV/0!</v>
      </c>
      <c r="AI76" s="44" t="e">
        <f t="shared" si="12"/>
        <v>#DIV/0!</v>
      </c>
      <c r="AJ76" s="44" t="e">
        <f t="shared" si="13"/>
        <v>#DIV/0!</v>
      </c>
      <c r="AK76" s="43"/>
      <c r="AL76" s="40"/>
      <c r="AM76" s="40"/>
      <c r="AN76" s="40"/>
      <c r="AO76" s="40"/>
      <c r="AP76" s="40"/>
      <c r="AQ76" s="49"/>
      <c r="AR76" s="41"/>
      <c r="AS76" s="41">
        <v>10</v>
      </c>
      <c r="AT76" s="34">
        <f>(J76*10)/100</f>
        <v>0</v>
      </c>
      <c r="AU76" s="43"/>
      <c r="AV76" s="44">
        <v>0</v>
      </c>
      <c r="AW76" s="46">
        <f t="shared" si="14"/>
        <v>0</v>
      </c>
      <c r="AX76" s="46">
        <f>O76</f>
        <v>0</v>
      </c>
      <c r="AY76" s="43"/>
    </row>
    <row r="77" spans="1:51" ht="15.75" customHeight="1" x14ac:dyDescent="0.25">
      <c r="A77" s="47"/>
      <c r="B77" s="40"/>
      <c r="C77" s="41"/>
      <c r="D77" s="39"/>
      <c r="E77" s="43"/>
      <c r="F77" s="40"/>
      <c r="G77" s="41"/>
      <c r="H77" s="43"/>
      <c r="I77" s="43"/>
      <c r="J77" s="44">
        <v>0</v>
      </c>
      <c r="K77" s="44">
        <v>0</v>
      </c>
      <c r="L77" s="55">
        <v>0</v>
      </c>
      <c r="M77" s="55">
        <v>0</v>
      </c>
      <c r="N77" s="44">
        <v>0</v>
      </c>
      <c r="O77" s="34">
        <f t="shared" si="0"/>
        <v>0</v>
      </c>
      <c r="P77" s="34">
        <f t="shared" si="0"/>
        <v>0</v>
      </c>
      <c r="Q77" s="43"/>
      <c r="R77" s="43"/>
      <c r="S77" s="43"/>
      <c r="T77" s="43"/>
      <c r="U77" s="48"/>
      <c r="V77" s="41"/>
      <c r="W77" s="41"/>
      <c r="X77" s="50"/>
      <c r="Y77" s="34" t="e">
        <f>P77/AA77</f>
        <v>#DIV/0!</v>
      </c>
      <c r="Z77" s="44" t="e">
        <f t="shared" si="8"/>
        <v>#DIV/0!</v>
      </c>
      <c r="AA77" s="44">
        <f t="shared" si="9"/>
        <v>0</v>
      </c>
      <c r="AB77" s="44">
        <v>0</v>
      </c>
      <c r="AC77" s="44">
        <v>0</v>
      </c>
      <c r="AD77" s="44">
        <v>0</v>
      </c>
      <c r="AE77" s="44"/>
      <c r="AF77" s="44" t="e">
        <f t="shared" si="10"/>
        <v>#DIV/0!</v>
      </c>
      <c r="AG77" s="44"/>
      <c r="AH77" s="44" t="e">
        <f t="shared" si="11"/>
        <v>#DIV/0!</v>
      </c>
      <c r="AI77" s="44" t="e">
        <f t="shared" si="12"/>
        <v>#DIV/0!</v>
      </c>
      <c r="AJ77" s="44" t="e">
        <f t="shared" si="13"/>
        <v>#DIV/0!</v>
      </c>
      <c r="AK77" s="43"/>
      <c r="AL77" s="40"/>
      <c r="AM77" s="40"/>
      <c r="AN77" s="40"/>
      <c r="AO77" s="40"/>
      <c r="AP77" s="40"/>
      <c r="AQ77" s="49"/>
      <c r="AR77" s="41"/>
      <c r="AS77" s="41">
        <v>10</v>
      </c>
      <c r="AT77" s="34">
        <f>(J77*10)/100</f>
        <v>0</v>
      </c>
      <c r="AU77" s="43"/>
      <c r="AV77" s="44">
        <v>0</v>
      </c>
      <c r="AW77" s="46">
        <f t="shared" si="14"/>
        <v>0</v>
      </c>
      <c r="AX77" s="46">
        <f>O77</f>
        <v>0</v>
      </c>
      <c r="AY77" s="43"/>
    </row>
    <row r="78" spans="1:51" ht="15.75" customHeight="1" x14ac:dyDescent="0.25">
      <c r="A78" s="47"/>
      <c r="B78" s="40"/>
      <c r="C78" s="41"/>
      <c r="D78" s="39"/>
      <c r="E78" s="43"/>
      <c r="F78" s="40"/>
      <c r="G78" s="41"/>
      <c r="H78" s="43"/>
      <c r="I78" s="43"/>
      <c r="J78" s="44">
        <v>0</v>
      </c>
      <c r="K78" s="44">
        <v>0</v>
      </c>
      <c r="L78" s="55">
        <v>0</v>
      </c>
      <c r="M78" s="55">
        <v>0</v>
      </c>
      <c r="N78" s="44">
        <v>0</v>
      </c>
      <c r="O78" s="34">
        <f t="shared" si="0"/>
        <v>0</v>
      </c>
      <c r="P78" s="34">
        <f t="shared" si="0"/>
        <v>0</v>
      </c>
      <c r="Q78" s="43"/>
      <c r="R78" s="43"/>
      <c r="S78" s="43"/>
      <c r="T78" s="43"/>
      <c r="U78" s="48"/>
      <c r="V78" s="41"/>
      <c r="W78" s="41"/>
      <c r="X78" s="50"/>
      <c r="Y78" s="34" t="e">
        <f>P78/AA78</f>
        <v>#DIV/0!</v>
      </c>
      <c r="Z78" s="44" t="e">
        <f t="shared" si="8"/>
        <v>#DIV/0!</v>
      </c>
      <c r="AA78" s="44">
        <f t="shared" si="9"/>
        <v>0</v>
      </c>
      <c r="AB78" s="44">
        <v>0</v>
      </c>
      <c r="AC78" s="44">
        <v>0</v>
      </c>
      <c r="AD78" s="44">
        <v>0</v>
      </c>
      <c r="AE78" s="44"/>
      <c r="AF78" s="44" t="e">
        <f t="shared" si="10"/>
        <v>#DIV/0!</v>
      </c>
      <c r="AG78" s="44"/>
      <c r="AH78" s="44" t="e">
        <f t="shared" si="11"/>
        <v>#DIV/0!</v>
      </c>
      <c r="AI78" s="44" t="e">
        <f t="shared" si="12"/>
        <v>#DIV/0!</v>
      </c>
      <c r="AJ78" s="44" t="e">
        <f t="shared" si="13"/>
        <v>#DIV/0!</v>
      </c>
      <c r="AK78" s="43"/>
      <c r="AL78" s="40"/>
      <c r="AM78" s="40"/>
      <c r="AN78" s="40"/>
      <c r="AO78" s="40"/>
      <c r="AP78" s="40"/>
      <c r="AQ78" s="49"/>
      <c r="AR78" s="41"/>
      <c r="AS78" s="41">
        <v>10</v>
      </c>
      <c r="AT78" s="34">
        <f>(J78*10)/100</f>
        <v>0</v>
      </c>
      <c r="AU78" s="43"/>
      <c r="AV78" s="44">
        <v>0</v>
      </c>
      <c r="AW78" s="46">
        <f t="shared" si="14"/>
        <v>0</v>
      </c>
      <c r="AX78" s="46">
        <f>O78</f>
        <v>0</v>
      </c>
      <c r="AY78" s="43"/>
    </row>
    <row r="79" spans="1:51" ht="15.75" customHeight="1" x14ac:dyDescent="0.25">
      <c r="A79" s="47"/>
      <c r="B79" s="40"/>
      <c r="C79" s="41"/>
      <c r="D79" s="39"/>
      <c r="E79" s="43"/>
      <c r="F79" s="40"/>
      <c r="G79" s="41"/>
      <c r="H79" s="43"/>
      <c r="I79" s="43"/>
      <c r="J79" s="44">
        <v>0</v>
      </c>
      <c r="K79" s="44">
        <v>0</v>
      </c>
      <c r="L79" s="55">
        <v>0</v>
      </c>
      <c r="M79" s="55">
        <v>0</v>
      </c>
      <c r="N79" s="44">
        <v>0</v>
      </c>
      <c r="O79" s="34">
        <f t="shared" si="0"/>
        <v>0</v>
      </c>
      <c r="P79" s="34">
        <f t="shared" si="0"/>
        <v>0</v>
      </c>
      <c r="Q79" s="43"/>
      <c r="R79" s="43"/>
      <c r="S79" s="43"/>
      <c r="T79" s="43"/>
      <c r="U79" s="48"/>
      <c r="V79" s="41"/>
      <c r="W79" s="41"/>
      <c r="X79" s="50"/>
      <c r="Y79" s="34" t="e">
        <f>P79/AA79</f>
        <v>#DIV/0!</v>
      </c>
      <c r="Z79" s="44" t="e">
        <f t="shared" si="8"/>
        <v>#DIV/0!</v>
      </c>
      <c r="AA79" s="44">
        <f t="shared" si="9"/>
        <v>0</v>
      </c>
      <c r="AB79" s="44">
        <v>0</v>
      </c>
      <c r="AC79" s="44">
        <v>0</v>
      </c>
      <c r="AD79" s="44">
        <v>0</v>
      </c>
      <c r="AE79" s="44"/>
      <c r="AF79" s="44" t="e">
        <f t="shared" si="10"/>
        <v>#DIV/0!</v>
      </c>
      <c r="AG79" s="44"/>
      <c r="AH79" s="44" t="e">
        <f t="shared" si="11"/>
        <v>#DIV/0!</v>
      </c>
      <c r="AI79" s="44" t="e">
        <f t="shared" si="12"/>
        <v>#DIV/0!</v>
      </c>
      <c r="AJ79" s="44" t="e">
        <f t="shared" si="13"/>
        <v>#DIV/0!</v>
      </c>
      <c r="AK79" s="43"/>
      <c r="AL79" s="40"/>
      <c r="AM79" s="40"/>
      <c r="AN79" s="40"/>
      <c r="AO79" s="40"/>
      <c r="AP79" s="40"/>
      <c r="AQ79" s="49"/>
      <c r="AR79" s="41"/>
      <c r="AS79" s="41">
        <v>10</v>
      </c>
      <c r="AT79" s="34">
        <f>(J79*10)/100</f>
        <v>0</v>
      </c>
      <c r="AU79" s="43"/>
      <c r="AV79" s="44">
        <v>0</v>
      </c>
      <c r="AW79" s="46">
        <f t="shared" si="14"/>
        <v>0</v>
      </c>
      <c r="AX79" s="46">
        <f>O79</f>
        <v>0</v>
      </c>
      <c r="AY79" s="43"/>
    </row>
    <row r="80" spans="1:51" ht="15.75" customHeight="1" x14ac:dyDescent="0.25">
      <c r="A80" s="47"/>
      <c r="B80" s="40"/>
      <c r="C80" s="41"/>
      <c r="D80" s="39"/>
      <c r="E80" s="43"/>
      <c r="F80" s="40"/>
      <c r="G80" s="41"/>
      <c r="H80" s="43"/>
      <c r="I80" s="43"/>
      <c r="J80" s="44">
        <v>0</v>
      </c>
      <c r="K80" s="44">
        <v>0</v>
      </c>
      <c r="L80" s="55">
        <v>0</v>
      </c>
      <c r="M80" s="55">
        <v>0</v>
      </c>
      <c r="N80" s="44">
        <v>0</v>
      </c>
      <c r="O80" s="34">
        <f t="shared" si="0"/>
        <v>0</v>
      </c>
      <c r="P80" s="34">
        <f t="shared" si="0"/>
        <v>0</v>
      </c>
      <c r="Q80" s="43"/>
      <c r="R80" s="43"/>
      <c r="S80" s="43"/>
      <c r="T80" s="43"/>
      <c r="U80" s="48"/>
      <c r="V80" s="41"/>
      <c r="W80" s="41"/>
      <c r="X80" s="50"/>
      <c r="Y80" s="34" t="e">
        <f>P80/AA80</f>
        <v>#DIV/0!</v>
      </c>
      <c r="Z80" s="44" t="e">
        <f t="shared" si="8"/>
        <v>#DIV/0!</v>
      </c>
      <c r="AA80" s="44">
        <f t="shared" si="9"/>
        <v>0</v>
      </c>
      <c r="AB80" s="44">
        <v>0</v>
      </c>
      <c r="AC80" s="44">
        <v>0</v>
      </c>
      <c r="AD80" s="44">
        <v>0</v>
      </c>
      <c r="AE80" s="44"/>
      <c r="AF80" s="44" t="e">
        <f t="shared" si="10"/>
        <v>#DIV/0!</v>
      </c>
      <c r="AG80" s="44"/>
      <c r="AH80" s="44" t="e">
        <f t="shared" si="11"/>
        <v>#DIV/0!</v>
      </c>
      <c r="AI80" s="44" t="e">
        <f t="shared" si="12"/>
        <v>#DIV/0!</v>
      </c>
      <c r="AJ80" s="44" t="e">
        <f t="shared" si="13"/>
        <v>#DIV/0!</v>
      </c>
      <c r="AK80" s="43"/>
      <c r="AL80" s="40"/>
      <c r="AM80" s="40"/>
      <c r="AN80" s="40"/>
      <c r="AO80" s="40"/>
      <c r="AP80" s="40"/>
      <c r="AQ80" s="49"/>
      <c r="AR80" s="41"/>
      <c r="AS80" s="41">
        <v>10</v>
      </c>
      <c r="AT80" s="34">
        <f>(J80*10)/100</f>
        <v>0</v>
      </c>
      <c r="AU80" s="43"/>
      <c r="AV80" s="44">
        <v>0</v>
      </c>
      <c r="AW80" s="46">
        <f t="shared" si="14"/>
        <v>0</v>
      </c>
      <c r="AX80" s="46">
        <f>O80</f>
        <v>0</v>
      </c>
      <c r="AY80" s="43"/>
    </row>
    <row r="81" spans="1:51" ht="15.75" customHeight="1" x14ac:dyDescent="0.25">
      <c r="A81" s="47"/>
      <c r="B81" s="40"/>
      <c r="C81" s="41"/>
      <c r="D81" s="39"/>
      <c r="E81" s="43"/>
      <c r="F81" s="40"/>
      <c r="G81" s="41"/>
      <c r="H81" s="43"/>
      <c r="I81" s="43"/>
      <c r="J81" s="44">
        <v>0</v>
      </c>
      <c r="K81" s="44">
        <v>0</v>
      </c>
      <c r="L81" s="55">
        <v>0</v>
      </c>
      <c r="M81" s="55">
        <v>0</v>
      </c>
      <c r="N81" s="44">
        <v>0</v>
      </c>
      <c r="O81" s="34">
        <f t="shared" si="0"/>
        <v>0</v>
      </c>
      <c r="P81" s="34">
        <f t="shared" si="0"/>
        <v>0</v>
      </c>
      <c r="Q81" s="43"/>
      <c r="R81" s="43"/>
      <c r="S81" s="43"/>
      <c r="T81" s="43"/>
      <c r="U81" s="48"/>
      <c r="V81" s="41"/>
      <c r="W81" s="41"/>
      <c r="X81" s="50"/>
      <c r="Y81" s="34" t="e">
        <f>P81/AA81</f>
        <v>#DIV/0!</v>
      </c>
      <c r="Z81" s="44" t="e">
        <f t="shared" si="8"/>
        <v>#DIV/0!</v>
      </c>
      <c r="AA81" s="44">
        <f t="shared" si="9"/>
        <v>0</v>
      </c>
      <c r="AB81" s="44">
        <v>0</v>
      </c>
      <c r="AC81" s="44">
        <v>0</v>
      </c>
      <c r="AD81" s="44">
        <v>0</v>
      </c>
      <c r="AE81" s="44"/>
      <c r="AF81" s="44" t="e">
        <f t="shared" si="10"/>
        <v>#DIV/0!</v>
      </c>
      <c r="AG81" s="44"/>
      <c r="AH81" s="44" t="e">
        <f t="shared" si="11"/>
        <v>#DIV/0!</v>
      </c>
      <c r="AI81" s="44" t="e">
        <f t="shared" si="12"/>
        <v>#DIV/0!</v>
      </c>
      <c r="AJ81" s="44" t="e">
        <f t="shared" si="13"/>
        <v>#DIV/0!</v>
      </c>
      <c r="AK81" s="43"/>
      <c r="AL81" s="40"/>
      <c r="AM81" s="40"/>
      <c r="AN81" s="40"/>
      <c r="AO81" s="40"/>
      <c r="AP81" s="40"/>
      <c r="AQ81" s="49"/>
      <c r="AR81" s="41"/>
      <c r="AS81" s="41">
        <v>10</v>
      </c>
      <c r="AT81" s="34">
        <f>(J81*10)/100</f>
        <v>0</v>
      </c>
      <c r="AU81" s="43"/>
      <c r="AV81" s="44">
        <v>0</v>
      </c>
      <c r="AW81" s="46">
        <f t="shared" si="14"/>
        <v>0</v>
      </c>
      <c r="AX81" s="46">
        <f>O81</f>
        <v>0</v>
      </c>
      <c r="AY81" s="43"/>
    </row>
    <row r="82" spans="1:51" ht="15.75" customHeight="1" x14ac:dyDescent="0.25">
      <c r="A82" s="47"/>
      <c r="B82" s="40"/>
      <c r="C82" s="41"/>
      <c r="D82" s="39"/>
      <c r="E82" s="43"/>
      <c r="F82" s="40"/>
      <c r="G82" s="41"/>
      <c r="H82" s="43"/>
      <c r="I82" s="43"/>
      <c r="J82" s="44">
        <v>0</v>
      </c>
      <c r="K82" s="44">
        <v>0</v>
      </c>
      <c r="L82" s="55">
        <v>0</v>
      </c>
      <c r="M82" s="55">
        <v>0</v>
      </c>
      <c r="N82" s="44">
        <v>0</v>
      </c>
      <c r="O82" s="34">
        <f t="shared" si="0"/>
        <v>0</v>
      </c>
      <c r="P82" s="34">
        <f t="shared" si="0"/>
        <v>0</v>
      </c>
      <c r="Q82" s="43"/>
      <c r="R82" s="43"/>
      <c r="S82" s="43"/>
      <c r="T82" s="43"/>
      <c r="U82" s="48"/>
      <c r="V82" s="41"/>
      <c r="W82" s="41"/>
      <c r="X82" s="50"/>
      <c r="Y82" s="34" t="e">
        <f>P82/AA82</f>
        <v>#DIV/0!</v>
      </c>
      <c r="Z82" s="44" t="e">
        <f t="shared" si="8"/>
        <v>#DIV/0!</v>
      </c>
      <c r="AA82" s="44">
        <f t="shared" si="9"/>
        <v>0</v>
      </c>
      <c r="AB82" s="44">
        <v>0</v>
      </c>
      <c r="AC82" s="44">
        <v>0</v>
      </c>
      <c r="AD82" s="44">
        <v>0</v>
      </c>
      <c r="AE82" s="44"/>
      <c r="AF82" s="44" t="e">
        <f t="shared" si="10"/>
        <v>#DIV/0!</v>
      </c>
      <c r="AG82" s="44"/>
      <c r="AH82" s="44" t="e">
        <f t="shared" si="11"/>
        <v>#DIV/0!</v>
      </c>
      <c r="AI82" s="44" t="e">
        <f t="shared" si="12"/>
        <v>#DIV/0!</v>
      </c>
      <c r="AJ82" s="44" t="e">
        <f t="shared" si="13"/>
        <v>#DIV/0!</v>
      </c>
      <c r="AK82" s="43"/>
      <c r="AL82" s="40"/>
      <c r="AM82" s="40"/>
      <c r="AN82" s="40"/>
      <c r="AO82" s="40"/>
      <c r="AP82" s="40"/>
      <c r="AQ82" s="49"/>
      <c r="AR82" s="41"/>
      <c r="AS82" s="41">
        <v>10</v>
      </c>
      <c r="AT82" s="34">
        <f>(J82*10)/100</f>
        <v>0</v>
      </c>
      <c r="AU82" s="43"/>
      <c r="AV82" s="44">
        <v>0</v>
      </c>
      <c r="AW82" s="46">
        <f t="shared" si="14"/>
        <v>0</v>
      </c>
      <c r="AX82" s="46">
        <f>O82</f>
        <v>0</v>
      </c>
      <c r="AY82" s="43"/>
    </row>
    <row r="83" spans="1:51" ht="15.75" customHeight="1" x14ac:dyDescent="0.25">
      <c r="A83" s="47"/>
      <c r="B83" s="40"/>
      <c r="C83" s="41"/>
      <c r="D83" s="39"/>
      <c r="E83" s="43"/>
      <c r="F83" s="40"/>
      <c r="G83" s="41"/>
      <c r="H83" s="43"/>
      <c r="I83" s="43"/>
      <c r="J83" s="44">
        <v>0</v>
      </c>
      <c r="K83" s="44">
        <v>0</v>
      </c>
      <c r="L83" s="55">
        <v>0</v>
      </c>
      <c r="M83" s="55">
        <v>0</v>
      </c>
      <c r="N83" s="44">
        <v>0</v>
      </c>
      <c r="O83" s="34">
        <f t="shared" si="0"/>
        <v>0</v>
      </c>
      <c r="P83" s="34">
        <f t="shared" si="0"/>
        <v>0</v>
      </c>
      <c r="Q83" s="43"/>
      <c r="R83" s="43"/>
      <c r="S83" s="43"/>
      <c r="T83" s="43"/>
      <c r="U83" s="48"/>
      <c r="V83" s="41"/>
      <c r="W83" s="41"/>
      <c r="X83" s="50"/>
      <c r="Y83" s="34" t="e">
        <f>P83/AA83</f>
        <v>#DIV/0!</v>
      </c>
      <c r="Z83" s="44" t="e">
        <f t="shared" si="8"/>
        <v>#DIV/0!</v>
      </c>
      <c r="AA83" s="44">
        <f t="shared" si="9"/>
        <v>0</v>
      </c>
      <c r="AB83" s="44">
        <v>0</v>
      </c>
      <c r="AC83" s="44">
        <v>0</v>
      </c>
      <c r="AD83" s="44">
        <v>0</v>
      </c>
      <c r="AE83" s="44"/>
      <c r="AF83" s="44" t="e">
        <f t="shared" si="10"/>
        <v>#DIV/0!</v>
      </c>
      <c r="AG83" s="44"/>
      <c r="AH83" s="44" t="e">
        <f t="shared" si="11"/>
        <v>#DIV/0!</v>
      </c>
      <c r="AI83" s="44" t="e">
        <f t="shared" si="12"/>
        <v>#DIV/0!</v>
      </c>
      <c r="AJ83" s="44" t="e">
        <f t="shared" si="13"/>
        <v>#DIV/0!</v>
      </c>
      <c r="AK83" s="43"/>
      <c r="AL83" s="40"/>
      <c r="AM83" s="40"/>
      <c r="AN83" s="40"/>
      <c r="AO83" s="40"/>
      <c r="AP83" s="40"/>
      <c r="AQ83" s="49"/>
      <c r="AR83" s="41"/>
      <c r="AS83" s="41">
        <v>10</v>
      </c>
      <c r="AT83" s="34">
        <f>(J83*10)/100</f>
        <v>0</v>
      </c>
      <c r="AU83" s="43"/>
      <c r="AV83" s="44">
        <v>0</v>
      </c>
      <c r="AW83" s="46">
        <f t="shared" si="14"/>
        <v>0</v>
      </c>
      <c r="AX83" s="46">
        <f>O83</f>
        <v>0</v>
      </c>
      <c r="AY83" s="43"/>
    </row>
    <row r="84" spans="1:51" ht="15.75" customHeight="1" x14ac:dyDescent="0.25">
      <c r="A84" s="47"/>
      <c r="B84" s="40"/>
      <c r="C84" s="41"/>
      <c r="D84" s="39"/>
      <c r="E84" s="43"/>
      <c r="F84" s="40"/>
      <c r="G84" s="41"/>
      <c r="H84" s="43"/>
      <c r="I84" s="43"/>
      <c r="J84" s="44">
        <v>0</v>
      </c>
      <c r="K84" s="44">
        <v>0</v>
      </c>
      <c r="L84" s="55">
        <v>0</v>
      </c>
      <c r="M84" s="55">
        <v>0</v>
      </c>
      <c r="N84" s="44">
        <v>0</v>
      </c>
      <c r="O84" s="34">
        <f t="shared" si="0"/>
        <v>0</v>
      </c>
      <c r="P84" s="34">
        <f t="shared" si="0"/>
        <v>0</v>
      </c>
      <c r="Q84" s="43"/>
      <c r="R84" s="43"/>
      <c r="S84" s="43"/>
      <c r="T84" s="43"/>
      <c r="U84" s="48"/>
      <c r="V84" s="41"/>
      <c r="W84" s="41"/>
      <c r="X84" s="50"/>
      <c r="Y84" s="34" t="e">
        <f>P84/AA84</f>
        <v>#DIV/0!</v>
      </c>
      <c r="Z84" s="44" t="e">
        <f t="shared" si="8"/>
        <v>#DIV/0!</v>
      </c>
      <c r="AA84" s="44">
        <f t="shared" si="9"/>
        <v>0</v>
      </c>
      <c r="AB84" s="44">
        <v>0</v>
      </c>
      <c r="AC84" s="44">
        <v>0</v>
      </c>
      <c r="AD84" s="44">
        <v>0</v>
      </c>
      <c r="AE84" s="44"/>
      <c r="AF84" s="44" t="e">
        <f t="shared" si="10"/>
        <v>#DIV/0!</v>
      </c>
      <c r="AG84" s="44"/>
      <c r="AH84" s="44" t="e">
        <f t="shared" si="11"/>
        <v>#DIV/0!</v>
      </c>
      <c r="AI84" s="44" t="e">
        <f t="shared" si="12"/>
        <v>#DIV/0!</v>
      </c>
      <c r="AJ84" s="44" t="e">
        <f t="shared" si="13"/>
        <v>#DIV/0!</v>
      </c>
      <c r="AK84" s="43"/>
      <c r="AL84" s="40"/>
      <c r="AM84" s="40"/>
      <c r="AN84" s="40"/>
      <c r="AO84" s="40"/>
      <c r="AP84" s="40"/>
      <c r="AQ84" s="49"/>
      <c r="AR84" s="41"/>
      <c r="AS84" s="41">
        <v>10</v>
      </c>
      <c r="AT84" s="34">
        <f>(J84*10)/100</f>
        <v>0</v>
      </c>
      <c r="AU84" s="43"/>
      <c r="AV84" s="44">
        <v>0</v>
      </c>
      <c r="AW84" s="46">
        <f t="shared" si="14"/>
        <v>0</v>
      </c>
      <c r="AX84" s="46">
        <f>O84</f>
        <v>0</v>
      </c>
      <c r="AY84" s="43"/>
    </row>
    <row r="85" spans="1:51" ht="15.75" customHeight="1" x14ac:dyDescent="0.25">
      <c r="A85" s="47"/>
      <c r="B85" s="40"/>
      <c r="C85" s="41"/>
      <c r="D85" s="39"/>
      <c r="E85" s="43"/>
      <c r="F85" s="40"/>
      <c r="G85" s="41"/>
      <c r="H85" s="43"/>
      <c r="I85" s="43"/>
      <c r="J85" s="44">
        <v>0</v>
      </c>
      <c r="K85" s="44">
        <v>0</v>
      </c>
      <c r="L85" s="55">
        <v>0</v>
      </c>
      <c r="M85" s="55">
        <v>0</v>
      </c>
      <c r="N85" s="44">
        <v>0</v>
      </c>
      <c r="O85" s="34">
        <f t="shared" si="0"/>
        <v>0</v>
      </c>
      <c r="P85" s="34">
        <f t="shared" si="0"/>
        <v>0</v>
      </c>
      <c r="Q85" s="43"/>
      <c r="R85" s="43"/>
      <c r="S85" s="43"/>
      <c r="T85" s="43"/>
      <c r="U85" s="48"/>
      <c r="V85" s="41"/>
      <c r="W85" s="41"/>
      <c r="X85" s="50"/>
      <c r="Y85" s="34" t="e">
        <f>P85/AA85</f>
        <v>#DIV/0!</v>
      </c>
      <c r="Z85" s="44" t="e">
        <f t="shared" si="8"/>
        <v>#DIV/0!</v>
      </c>
      <c r="AA85" s="44">
        <f t="shared" si="9"/>
        <v>0</v>
      </c>
      <c r="AB85" s="44">
        <v>0</v>
      </c>
      <c r="AC85" s="44">
        <v>0</v>
      </c>
      <c r="AD85" s="44">
        <v>0</v>
      </c>
      <c r="AE85" s="44"/>
      <c r="AF85" s="44" t="e">
        <f t="shared" si="10"/>
        <v>#DIV/0!</v>
      </c>
      <c r="AG85" s="44"/>
      <c r="AH85" s="44" t="e">
        <f t="shared" si="11"/>
        <v>#DIV/0!</v>
      </c>
      <c r="AI85" s="44" t="e">
        <f t="shared" si="12"/>
        <v>#DIV/0!</v>
      </c>
      <c r="AJ85" s="44" t="e">
        <f t="shared" si="13"/>
        <v>#DIV/0!</v>
      </c>
      <c r="AK85" s="43"/>
      <c r="AL85" s="40"/>
      <c r="AM85" s="40"/>
      <c r="AN85" s="40"/>
      <c r="AO85" s="40"/>
      <c r="AP85" s="40"/>
      <c r="AQ85" s="49"/>
      <c r="AR85" s="41"/>
      <c r="AS85" s="41">
        <v>10</v>
      </c>
      <c r="AT85" s="34">
        <f>(J85*10)/100</f>
        <v>0</v>
      </c>
      <c r="AU85" s="43"/>
      <c r="AV85" s="44">
        <v>0</v>
      </c>
      <c r="AW85" s="46">
        <f t="shared" si="14"/>
        <v>0</v>
      </c>
      <c r="AX85" s="46">
        <f>O85</f>
        <v>0</v>
      </c>
      <c r="AY85" s="43"/>
    </row>
    <row r="86" spans="1:51" ht="15.75" customHeight="1" x14ac:dyDescent="0.25">
      <c r="A86" s="47"/>
      <c r="B86" s="40"/>
      <c r="C86" s="41"/>
      <c r="D86" s="39"/>
      <c r="E86" s="43"/>
      <c r="F86" s="40"/>
      <c r="G86" s="41"/>
      <c r="H86" s="43"/>
      <c r="I86" s="43"/>
      <c r="J86" s="44">
        <v>0</v>
      </c>
      <c r="K86" s="44">
        <v>0</v>
      </c>
      <c r="L86" s="55">
        <v>0</v>
      </c>
      <c r="M86" s="55">
        <v>0</v>
      </c>
      <c r="N86" s="44">
        <v>0</v>
      </c>
      <c r="O86" s="34">
        <f t="shared" si="0"/>
        <v>0</v>
      </c>
      <c r="P86" s="34">
        <f t="shared" si="0"/>
        <v>0</v>
      </c>
      <c r="Q86" s="43"/>
      <c r="R86" s="43"/>
      <c r="S86" s="43"/>
      <c r="T86" s="43"/>
      <c r="U86" s="48"/>
      <c r="V86" s="41"/>
      <c r="W86" s="41"/>
      <c r="X86" s="50"/>
      <c r="Y86" s="34" t="e">
        <f>P86/AA86</f>
        <v>#DIV/0!</v>
      </c>
      <c r="Z86" s="44" t="e">
        <f t="shared" si="8"/>
        <v>#DIV/0!</v>
      </c>
      <c r="AA86" s="44">
        <f t="shared" si="9"/>
        <v>0</v>
      </c>
      <c r="AB86" s="44">
        <v>0</v>
      </c>
      <c r="AC86" s="44">
        <v>0</v>
      </c>
      <c r="AD86" s="44">
        <v>0</v>
      </c>
      <c r="AE86" s="44"/>
      <c r="AF86" s="44" t="e">
        <f t="shared" si="10"/>
        <v>#DIV/0!</v>
      </c>
      <c r="AG86" s="44"/>
      <c r="AH86" s="44" t="e">
        <f t="shared" si="11"/>
        <v>#DIV/0!</v>
      </c>
      <c r="AI86" s="44" t="e">
        <f t="shared" si="12"/>
        <v>#DIV/0!</v>
      </c>
      <c r="AJ86" s="44" t="e">
        <f t="shared" si="13"/>
        <v>#DIV/0!</v>
      </c>
      <c r="AK86" s="43"/>
      <c r="AL86" s="40"/>
      <c r="AM86" s="40"/>
      <c r="AN86" s="40"/>
      <c r="AO86" s="40"/>
      <c r="AP86" s="40"/>
      <c r="AQ86" s="49"/>
      <c r="AR86" s="41"/>
      <c r="AS86" s="41">
        <v>10</v>
      </c>
      <c r="AT86" s="34">
        <f>(J86*10)/100</f>
        <v>0</v>
      </c>
      <c r="AU86" s="43"/>
      <c r="AV86" s="44">
        <v>0</v>
      </c>
      <c r="AW86" s="46">
        <f t="shared" si="14"/>
        <v>0</v>
      </c>
      <c r="AX86" s="46">
        <f>O86</f>
        <v>0</v>
      </c>
      <c r="AY86" s="43"/>
    </row>
    <row r="87" spans="1:51" ht="15.75" customHeight="1" x14ac:dyDescent="0.25">
      <c r="A87" s="47"/>
      <c r="B87" s="40"/>
      <c r="C87" s="41"/>
      <c r="D87" s="39"/>
      <c r="E87" s="43"/>
      <c r="F87" s="40"/>
      <c r="G87" s="41"/>
      <c r="H87" s="43"/>
      <c r="I87" s="43"/>
      <c r="J87" s="44">
        <v>0</v>
      </c>
      <c r="K87" s="44">
        <v>0</v>
      </c>
      <c r="L87" s="55">
        <v>0</v>
      </c>
      <c r="M87" s="55">
        <v>0</v>
      </c>
      <c r="N87" s="44">
        <v>0</v>
      </c>
      <c r="O87" s="34">
        <f t="shared" si="0"/>
        <v>0</v>
      </c>
      <c r="P87" s="34">
        <f t="shared" si="0"/>
        <v>0</v>
      </c>
      <c r="Q87" s="43"/>
      <c r="R87" s="43"/>
      <c r="S87" s="43"/>
      <c r="T87" s="43"/>
      <c r="U87" s="48"/>
      <c r="V87" s="41"/>
      <c r="W87" s="41"/>
      <c r="X87" s="50"/>
      <c r="Y87" s="34" t="e">
        <f>P87/AA87</f>
        <v>#DIV/0!</v>
      </c>
      <c r="Z87" s="44" t="e">
        <f t="shared" si="8"/>
        <v>#DIV/0!</v>
      </c>
      <c r="AA87" s="44">
        <f t="shared" si="9"/>
        <v>0</v>
      </c>
      <c r="AB87" s="44">
        <v>0</v>
      </c>
      <c r="AC87" s="44">
        <v>0</v>
      </c>
      <c r="AD87" s="44">
        <v>0</v>
      </c>
      <c r="AE87" s="44"/>
      <c r="AF87" s="44" t="e">
        <f t="shared" si="10"/>
        <v>#DIV/0!</v>
      </c>
      <c r="AG87" s="44"/>
      <c r="AH87" s="44" t="e">
        <f t="shared" si="11"/>
        <v>#DIV/0!</v>
      </c>
      <c r="AI87" s="44" t="e">
        <f t="shared" si="12"/>
        <v>#DIV/0!</v>
      </c>
      <c r="AJ87" s="44" t="e">
        <f t="shared" si="13"/>
        <v>#DIV/0!</v>
      </c>
      <c r="AK87" s="43"/>
      <c r="AL87" s="40"/>
      <c r="AM87" s="40"/>
      <c r="AN87" s="40"/>
      <c r="AO87" s="40"/>
      <c r="AP87" s="40"/>
      <c r="AQ87" s="49"/>
      <c r="AR87" s="41"/>
      <c r="AS87" s="41">
        <v>10</v>
      </c>
      <c r="AT87" s="34">
        <f>(J87*10)/100</f>
        <v>0</v>
      </c>
      <c r="AU87" s="43"/>
      <c r="AV87" s="44">
        <v>0</v>
      </c>
      <c r="AW87" s="46">
        <f t="shared" si="14"/>
        <v>0</v>
      </c>
      <c r="AX87" s="46">
        <f>O87</f>
        <v>0</v>
      </c>
      <c r="AY87" s="43"/>
    </row>
    <row r="88" spans="1:51" ht="15.75" customHeight="1" x14ac:dyDescent="0.25">
      <c r="A88" s="47"/>
      <c r="B88" s="40"/>
      <c r="C88" s="41"/>
      <c r="D88" s="39"/>
      <c r="E88" s="43"/>
      <c r="F88" s="40"/>
      <c r="G88" s="41"/>
      <c r="H88" s="43"/>
      <c r="I88" s="43"/>
      <c r="J88" s="44">
        <v>0</v>
      </c>
      <c r="K88" s="44">
        <v>0</v>
      </c>
      <c r="L88" s="55">
        <v>0</v>
      </c>
      <c r="M88" s="55">
        <v>0</v>
      </c>
      <c r="N88" s="44">
        <v>0</v>
      </c>
      <c r="O88" s="34">
        <f t="shared" si="0"/>
        <v>0</v>
      </c>
      <c r="P88" s="34">
        <f t="shared" si="0"/>
        <v>0</v>
      </c>
      <c r="Q88" s="43"/>
      <c r="R88" s="43"/>
      <c r="S88" s="43"/>
      <c r="T88" s="43"/>
      <c r="U88" s="48"/>
      <c r="V88" s="41"/>
      <c r="W88" s="41"/>
      <c r="X88" s="50"/>
      <c r="Y88" s="34" t="e">
        <f>P88/AA88</f>
        <v>#DIV/0!</v>
      </c>
      <c r="Z88" s="44" t="e">
        <f t="shared" si="8"/>
        <v>#DIV/0!</v>
      </c>
      <c r="AA88" s="44">
        <f t="shared" si="9"/>
        <v>0</v>
      </c>
      <c r="AB88" s="44">
        <v>0</v>
      </c>
      <c r="AC88" s="44">
        <v>0</v>
      </c>
      <c r="AD88" s="44">
        <v>0</v>
      </c>
      <c r="AE88" s="44"/>
      <c r="AF88" s="44" t="e">
        <f t="shared" si="10"/>
        <v>#DIV/0!</v>
      </c>
      <c r="AG88" s="44"/>
      <c r="AH88" s="44" t="e">
        <f t="shared" si="11"/>
        <v>#DIV/0!</v>
      </c>
      <c r="AI88" s="44" t="e">
        <f t="shared" si="12"/>
        <v>#DIV/0!</v>
      </c>
      <c r="AJ88" s="44" t="e">
        <f t="shared" si="13"/>
        <v>#DIV/0!</v>
      </c>
      <c r="AK88" s="43"/>
      <c r="AL88" s="40"/>
      <c r="AM88" s="40"/>
      <c r="AN88" s="40"/>
      <c r="AO88" s="40"/>
      <c r="AP88" s="40"/>
      <c r="AQ88" s="49"/>
      <c r="AR88" s="41"/>
      <c r="AS88" s="41">
        <v>10</v>
      </c>
      <c r="AT88" s="34">
        <f>(J88*10)/100</f>
        <v>0</v>
      </c>
      <c r="AU88" s="43"/>
      <c r="AV88" s="44">
        <v>0</v>
      </c>
      <c r="AW88" s="46">
        <f t="shared" si="14"/>
        <v>0</v>
      </c>
      <c r="AX88" s="46">
        <f>O88</f>
        <v>0</v>
      </c>
      <c r="AY88" s="43"/>
    </row>
    <row r="89" spans="1:51" ht="15.75" customHeight="1" x14ac:dyDescent="0.25">
      <c r="A89" s="47"/>
      <c r="B89" s="40"/>
      <c r="C89" s="41"/>
      <c r="D89" s="39"/>
      <c r="E89" s="43"/>
      <c r="F89" s="40"/>
      <c r="G89" s="41"/>
      <c r="H89" s="43"/>
      <c r="I89" s="43"/>
      <c r="J89" s="44">
        <v>0</v>
      </c>
      <c r="K89" s="44">
        <v>0</v>
      </c>
      <c r="L89" s="55">
        <v>0</v>
      </c>
      <c r="M89" s="55">
        <v>0</v>
      </c>
      <c r="N89" s="44">
        <v>0</v>
      </c>
      <c r="O89" s="34">
        <f t="shared" si="0"/>
        <v>0</v>
      </c>
      <c r="P89" s="34">
        <f t="shared" si="0"/>
        <v>0</v>
      </c>
      <c r="Q89" s="43"/>
      <c r="R89" s="43"/>
      <c r="S89" s="43"/>
      <c r="T89" s="43"/>
      <c r="U89" s="48"/>
      <c r="V89" s="41"/>
      <c r="W89" s="41"/>
      <c r="X89" s="50"/>
      <c r="Y89" s="34" t="e">
        <f>P89/AA89</f>
        <v>#DIV/0!</v>
      </c>
      <c r="Z89" s="44" t="e">
        <f t="shared" si="8"/>
        <v>#DIV/0!</v>
      </c>
      <c r="AA89" s="44">
        <f t="shared" si="9"/>
        <v>0</v>
      </c>
      <c r="AB89" s="44">
        <v>0</v>
      </c>
      <c r="AC89" s="44">
        <v>0</v>
      </c>
      <c r="AD89" s="44">
        <v>0</v>
      </c>
      <c r="AE89" s="44"/>
      <c r="AF89" s="44" t="e">
        <f t="shared" si="10"/>
        <v>#DIV/0!</v>
      </c>
      <c r="AG89" s="44"/>
      <c r="AH89" s="44" t="e">
        <f t="shared" si="11"/>
        <v>#DIV/0!</v>
      </c>
      <c r="AI89" s="44" t="e">
        <f t="shared" si="12"/>
        <v>#DIV/0!</v>
      </c>
      <c r="AJ89" s="44" t="e">
        <f t="shared" si="13"/>
        <v>#DIV/0!</v>
      </c>
      <c r="AK89" s="43"/>
      <c r="AL89" s="40"/>
      <c r="AM89" s="40"/>
      <c r="AN89" s="40"/>
      <c r="AO89" s="40"/>
      <c r="AP89" s="40"/>
      <c r="AQ89" s="49"/>
      <c r="AR89" s="41"/>
      <c r="AS89" s="41">
        <v>10</v>
      </c>
      <c r="AT89" s="34">
        <f>(J89*10)/100</f>
        <v>0</v>
      </c>
      <c r="AU89" s="43"/>
      <c r="AV89" s="44">
        <v>0</v>
      </c>
      <c r="AW89" s="46">
        <f t="shared" si="14"/>
        <v>0</v>
      </c>
      <c r="AX89" s="46">
        <f>O89</f>
        <v>0</v>
      </c>
      <c r="AY89" s="43"/>
    </row>
    <row r="90" spans="1:51" ht="15.75" customHeight="1" x14ac:dyDescent="0.25">
      <c r="A90" s="47"/>
      <c r="B90" s="40"/>
      <c r="C90" s="41"/>
      <c r="D90" s="39"/>
      <c r="E90" s="43"/>
      <c r="F90" s="40"/>
      <c r="G90" s="41"/>
      <c r="H90" s="43"/>
      <c r="I90" s="43"/>
      <c r="J90" s="44">
        <v>0</v>
      </c>
      <c r="K90" s="44">
        <v>0</v>
      </c>
      <c r="L90" s="55">
        <v>0</v>
      </c>
      <c r="M90" s="55">
        <v>0</v>
      </c>
      <c r="N90" s="44">
        <v>0</v>
      </c>
      <c r="O90" s="34">
        <f t="shared" si="0"/>
        <v>0</v>
      </c>
      <c r="P90" s="34">
        <f t="shared" si="0"/>
        <v>0</v>
      </c>
      <c r="Q90" s="43"/>
      <c r="R90" s="43"/>
      <c r="S90" s="43"/>
      <c r="T90" s="43"/>
      <c r="U90" s="48"/>
      <c r="V90" s="41"/>
      <c r="W90" s="41"/>
      <c r="X90" s="50"/>
      <c r="Y90" s="34" t="e">
        <f>P90/AA90</f>
        <v>#DIV/0!</v>
      </c>
      <c r="Z90" s="44" t="e">
        <f t="shared" si="8"/>
        <v>#DIV/0!</v>
      </c>
      <c r="AA90" s="44">
        <f t="shared" si="9"/>
        <v>0</v>
      </c>
      <c r="AB90" s="44">
        <v>0</v>
      </c>
      <c r="AC90" s="44">
        <v>0</v>
      </c>
      <c r="AD90" s="44">
        <v>0</v>
      </c>
      <c r="AE90" s="44"/>
      <c r="AF90" s="44" t="e">
        <f t="shared" si="10"/>
        <v>#DIV/0!</v>
      </c>
      <c r="AG90" s="44"/>
      <c r="AH90" s="44" t="e">
        <f t="shared" si="11"/>
        <v>#DIV/0!</v>
      </c>
      <c r="AI90" s="44" t="e">
        <f t="shared" si="12"/>
        <v>#DIV/0!</v>
      </c>
      <c r="AJ90" s="44" t="e">
        <f t="shared" si="13"/>
        <v>#DIV/0!</v>
      </c>
      <c r="AK90" s="43"/>
      <c r="AL90" s="40"/>
      <c r="AM90" s="40"/>
      <c r="AN90" s="40"/>
      <c r="AO90" s="40"/>
      <c r="AP90" s="40"/>
      <c r="AQ90" s="49"/>
      <c r="AR90" s="41"/>
      <c r="AS90" s="41">
        <v>10</v>
      </c>
      <c r="AT90" s="34">
        <f>(J90*10)/100</f>
        <v>0</v>
      </c>
      <c r="AU90" s="43"/>
      <c r="AV90" s="44">
        <v>0</v>
      </c>
      <c r="AW90" s="46">
        <f t="shared" si="14"/>
        <v>0</v>
      </c>
      <c r="AX90" s="46">
        <f>O90</f>
        <v>0</v>
      </c>
      <c r="AY90" s="43"/>
    </row>
    <row r="91" spans="1:51" ht="15.75" customHeight="1" x14ac:dyDescent="0.25">
      <c r="A91" s="47"/>
      <c r="B91" s="40"/>
      <c r="C91" s="41"/>
      <c r="D91" s="39"/>
      <c r="E91" s="43"/>
      <c r="F91" s="40"/>
      <c r="G91" s="41"/>
      <c r="H91" s="43"/>
      <c r="I91" s="43"/>
      <c r="J91" s="44">
        <v>0</v>
      </c>
      <c r="K91" s="44">
        <v>0</v>
      </c>
      <c r="L91" s="55">
        <v>0</v>
      </c>
      <c r="M91" s="55">
        <v>0</v>
      </c>
      <c r="N91" s="44">
        <v>0</v>
      </c>
      <c r="O91" s="34">
        <f t="shared" si="0"/>
        <v>0</v>
      </c>
      <c r="P91" s="34">
        <f t="shared" si="0"/>
        <v>0</v>
      </c>
      <c r="Q91" s="43"/>
      <c r="R91" s="43"/>
      <c r="S91" s="43"/>
      <c r="T91" s="43"/>
      <c r="U91" s="48"/>
      <c r="V91" s="41"/>
      <c r="W91" s="41"/>
      <c r="X91" s="50"/>
      <c r="Y91" s="34" t="e">
        <f>P91/AA91</f>
        <v>#DIV/0!</v>
      </c>
      <c r="Z91" s="44" t="e">
        <f t="shared" si="8"/>
        <v>#DIV/0!</v>
      </c>
      <c r="AA91" s="44">
        <f t="shared" si="9"/>
        <v>0</v>
      </c>
      <c r="AB91" s="44">
        <v>0</v>
      </c>
      <c r="AC91" s="44">
        <v>0</v>
      </c>
      <c r="AD91" s="44">
        <v>0</v>
      </c>
      <c r="AE91" s="44"/>
      <c r="AF91" s="44" t="e">
        <f t="shared" si="10"/>
        <v>#DIV/0!</v>
      </c>
      <c r="AG91" s="44"/>
      <c r="AH91" s="44" t="e">
        <f t="shared" si="11"/>
        <v>#DIV/0!</v>
      </c>
      <c r="AI91" s="44" t="e">
        <f t="shared" si="12"/>
        <v>#DIV/0!</v>
      </c>
      <c r="AJ91" s="44" t="e">
        <f t="shared" si="13"/>
        <v>#DIV/0!</v>
      </c>
      <c r="AK91" s="43"/>
      <c r="AL91" s="40"/>
      <c r="AM91" s="40"/>
      <c r="AN91" s="40"/>
      <c r="AO91" s="40"/>
      <c r="AP91" s="40"/>
      <c r="AQ91" s="49"/>
      <c r="AR91" s="41"/>
      <c r="AS91" s="41">
        <v>10</v>
      </c>
      <c r="AT91" s="34">
        <f>(J91*10)/100</f>
        <v>0</v>
      </c>
      <c r="AU91" s="43"/>
      <c r="AV91" s="44">
        <v>0</v>
      </c>
      <c r="AW91" s="46">
        <f t="shared" si="14"/>
        <v>0</v>
      </c>
      <c r="AX91" s="46">
        <f>O91</f>
        <v>0</v>
      </c>
      <c r="AY91" s="43"/>
    </row>
    <row r="92" spans="1:51" ht="15.75" customHeight="1" x14ac:dyDescent="0.25">
      <c r="A92" s="47"/>
      <c r="B92" s="40"/>
      <c r="C92" s="41"/>
      <c r="D92" s="39"/>
      <c r="E92" s="43"/>
      <c r="F92" s="40"/>
      <c r="G92" s="41"/>
      <c r="H92" s="43"/>
      <c r="I92" s="43"/>
      <c r="J92" s="44">
        <v>0</v>
      </c>
      <c r="K92" s="44">
        <v>0</v>
      </c>
      <c r="L92" s="55">
        <v>0</v>
      </c>
      <c r="M92" s="55">
        <v>0</v>
      </c>
      <c r="N92" s="44">
        <v>0</v>
      </c>
      <c r="O92" s="34">
        <f t="shared" si="0"/>
        <v>0</v>
      </c>
      <c r="P92" s="34">
        <f t="shared" si="0"/>
        <v>0</v>
      </c>
      <c r="Q92" s="43"/>
      <c r="R92" s="43"/>
      <c r="S92" s="43"/>
      <c r="T92" s="43"/>
      <c r="U92" s="48"/>
      <c r="V92" s="41"/>
      <c r="W92" s="41"/>
      <c r="X92" s="50"/>
      <c r="Y92" s="34" t="e">
        <f>P92/AA92</f>
        <v>#DIV/0!</v>
      </c>
      <c r="Z92" s="44" t="e">
        <f t="shared" si="8"/>
        <v>#DIV/0!</v>
      </c>
      <c r="AA92" s="44">
        <f t="shared" si="9"/>
        <v>0</v>
      </c>
      <c r="AB92" s="44">
        <v>0</v>
      </c>
      <c r="AC92" s="44">
        <v>0</v>
      </c>
      <c r="AD92" s="44">
        <v>0</v>
      </c>
      <c r="AE92" s="44"/>
      <c r="AF92" s="44" t="e">
        <f t="shared" si="10"/>
        <v>#DIV/0!</v>
      </c>
      <c r="AG92" s="44"/>
      <c r="AH92" s="44" t="e">
        <f t="shared" si="11"/>
        <v>#DIV/0!</v>
      </c>
      <c r="AI92" s="44" t="e">
        <f t="shared" si="12"/>
        <v>#DIV/0!</v>
      </c>
      <c r="AJ92" s="44" t="e">
        <f t="shared" si="13"/>
        <v>#DIV/0!</v>
      </c>
      <c r="AK92" s="43"/>
      <c r="AL92" s="40"/>
      <c r="AM92" s="40"/>
      <c r="AN92" s="40"/>
      <c r="AO92" s="40"/>
      <c r="AP92" s="40"/>
      <c r="AQ92" s="49"/>
      <c r="AR92" s="41"/>
      <c r="AS92" s="41">
        <v>10</v>
      </c>
      <c r="AT92" s="34">
        <f>(J92*10)/100</f>
        <v>0</v>
      </c>
      <c r="AU92" s="43"/>
      <c r="AV92" s="44">
        <v>0</v>
      </c>
      <c r="AW92" s="46">
        <f t="shared" si="14"/>
        <v>0</v>
      </c>
      <c r="AX92" s="46">
        <f>O92</f>
        <v>0</v>
      </c>
      <c r="AY92" s="43"/>
    </row>
    <row r="93" spans="1:51" ht="15.75" customHeight="1" x14ac:dyDescent="0.25">
      <c r="A93" s="47"/>
      <c r="B93" s="40"/>
      <c r="C93" s="41"/>
      <c r="D93" s="39"/>
      <c r="E93" s="43"/>
      <c r="F93" s="40"/>
      <c r="G93" s="41"/>
      <c r="H93" s="43"/>
      <c r="I93" s="43"/>
      <c r="J93" s="44">
        <v>0</v>
      </c>
      <c r="K93" s="44">
        <v>0</v>
      </c>
      <c r="L93" s="55">
        <v>0</v>
      </c>
      <c r="M93" s="55">
        <v>0</v>
      </c>
      <c r="N93" s="44">
        <v>0</v>
      </c>
      <c r="O93" s="34">
        <f t="shared" si="0"/>
        <v>0</v>
      </c>
      <c r="P93" s="34">
        <f t="shared" si="0"/>
        <v>0</v>
      </c>
      <c r="Q93" s="43"/>
      <c r="R93" s="43"/>
      <c r="S93" s="43"/>
      <c r="T93" s="43"/>
      <c r="U93" s="48"/>
      <c r="V93" s="41"/>
      <c r="W93" s="41"/>
      <c r="X93" s="50"/>
      <c r="Y93" s="34" t="e">
        <f>P93/AA93</f>
        <v>#DIV/0!</v>
      </c>
      <c r="Z93" s="44" t="e">
        <f t="shared" si="8"/>
        <v>#DIV/0!</v>
      </c>
      <c r="AA93" s="44">
        <f t="shared" si="9"/>
        <v>0</v>
      </c>
      <c r="AB93" s="44">
        <v>0</v>
      </c>
      <c r="AC93" s="44">
        <v>0</v>
      </c>
      <c r="AD93" s="44">
        <v>0</v>
      </c>
      <c r="AE93" s="44"/>
      <c r="AF93" s="44" t="e">
        <f t="shared" si="10"/>
        <v>#DIV/0!</v>
      </c>
      <c r="AG93" s="44"/>
      <c r="AH93" s="44" t="e">
        <f t="shared" si="11"/>
        <v>#DIV/0!</v>
      </c>
      <c r="AI93" s="44" t="e">
        <f t="shared" si="12"/>
        <v>#DIV/0!</v>
      </c>
      <c r="AJ93" s="44" t="e">
        <f t="shared" si="13"/>
        <v>#DIV/0!</v>
      </c>
      <c r="AK93" s="43"/>
      <c r="AL93" s="40"/>
      <c r="AM93" s="40"/>
      <c r="AN93" s="40"/>
      <c r="AO93" s="40"/>
      <c r="AP93" s="40"/>
      <c r="AQ93" s="49"/>
      <c r="AR93" s="41"/>
      <c r="AS93" s="41">
        <v>10</v>
      </c>
      <c r="AT93" s="34">
        <f>(J93*10)/100</f>
        <v>0</v>
      </c>
      <c r="AU93" s="43"/>
      <c r="AV93" s="44">
        <v>0</v>
      </c>
      <c r="AW93" s="46">
        <f t="shared" si="14"/>
        <v>0</v>
      </c>
      <c r="AX93" s="46">
        <f>O93</f>
        <v>0</v>
      </c>
      <c r="AY93" s="43"/>
    </row>
    <row r="94" spans="1:51" ht="15.75" customHeight="1" x14ac:dyDescent="0.25">
      <c r="A94" s="47"/>
      <c r="B94" s="40"/>
      <c r="C94" s="41"/>
      <c r="D94" s="39"/>
      <c r="E94" s="43"/>
      <c r="F94" s="40"/>
      <c r="G94" s="41"/>
      <c r="H94" s="43"/>
      <c r="I94" s="43"/>
      <c r="J94" s="44">
        <v>0</v>
      </c>
      <c r="K94" s="44">
        <v>0</v>
      </c>
      <c r="L94" s="55">
        <v>0</v>
      </c>
      <c r="M94" s="55">
        <v>0</v>
      </c>
      <c r="N94" s="44">
        <v>0</v>
      </c>
      <c r="O94" s="34">
        <f t="shared" si="0"/>
        <v>0</v>
      </c>
      <c r="P94" s="34">
        <f t="shared" si="0"/>
        <v>0</v>
      </c>
      <c r="Q94" s="43"/>
      <c r="R94" s="43"/>
      <c r="S94" s="43"/>
      <c r="T94" s="43"/>
      <c r="U94" s="48"/>
      <c r="V94" s="41"/>
      <c r="W94" s="41"/>
      <c r="X94" s="50"/>
      <c r="Y94" s="34" t="e">
        <f>P94/AA94</f>
        <v>#DIV/0!</v>
      </c>
      <c r="Z94" s="44" t="e">
        <f t="shared" si="8"/>
        <v>#DIV/0!</v>
      </c>
      <c r="AA94" s="44">
        <f t="shared" si="9"/>
        <v>0</v>
      </c>
      <c r="AB94" s="44">
        <v>0</v>
      </c>
      <c r="AC94" s="44">
        <v>0</v>
      </c>
      <c r="AD94" s="44">
        <v>0</v>
      </c>
      <c r="AE94" s="44"/>
      <c r="AF94" s="44" t="e">
        <f t="shared" si="10"/>
        <v>#DIV/0!</v>
      </c>
      <c r="AG94" s="44"/>
      <c r="AH94" s="44" t="e">
        <f t="shared" si="11"/>
        <v>#DIV/0!</v>
      </c>
      <c r="AI94" s="44" t="e">
        <f t="shared" si="12"/>
        <v>#DIV/0!</v>
      </c>
      <c r="AJ94" s="44" t="e">
        <f t="shared" si="13"/>
        <v>#DIV/0!</v>
      </c>
      <c r="AK94" s="43"/>
      <c r="AL94" s="40"/>
      <c r="AM94" s="40"/>
      <c r="AN94" s="40"/>
      <c r="AO94" s="40"/>
      <c r="AP94" s="40"/>
      <c r="AQ94" s="49"/>
      <c r="AR94" s="41"/>
      <c r="AS94" s="41">
        <v>10</v>
      </c>
      <c r="AT94" s="34">
        <f>(J94*10)/100</f>
        <v>0</v>
      </c>
      <c r="AU94" s="43"/>
      <c r="AV94" s="44">
        <v>0</v>
      </c>
      <c r="AW94" s="46">
        <f t="shared" si="14"/>
        <v>0</v>
      </c>
      <c r="AX94" s="46">
        <f>O94</f>
        <v>0</v>
      </c>
      <c r="AY94" s="43"/>
    </row>
    <row r="95" spans="1:51" ht="15.75" customHeight="1" x14ac:dyDescent="0.25">
      <c r="A95" s="47"/>
      <c r="B95" s="40"/>
      <c r="C95" s="41"/>
      <c r="D95" s="39"/>
      <c r="E95" s="43"/>
      <c r="F95" s="40"/>
      <c r="G95" s="41"/>
      <c r="H95" s="43"/>
      <c r="I95" s="43"/>
      <c r="J95" s="44">
        <v>0</v>
      </c>
      <c r="K95" s="44">
        <v>0</v>
      </c>
      <c r="L95" s="55">
        <v>0</v>
      </c>
      <c r="M95" s="55">
        <v>0</v>
      </c>
      <c r="N95" s="44">
        <v>0</v>
      </c>
      <c r="O95" s="34">
        <f t="shared" si="0"/>
        <v>0</v>
      </c>
      <c r="P95" s="34">
        <f t="shared" si="0"/>
        <v>0</v>
      </c>
      <c r="Q95" s="43"/>
      <c r="R95" s="43"/>
      <c r="S95" s="43"/>
      <c r="T95" s="43"/>
      <c r="U95" s="48"/>
      <c r="V95" s="41"/>
      <c r="W95" s="41"/>
      <c r="X95" s="50"/>
      <c r="Y95" s="34" t="e">
        <f>P95/AA95</f>
        <v>#DIV/0!</v>
      </c>
      <c r="Z95" s="44" t="e">
        <f t="shared" si="8"/>
        <v>#DIV/0!</v>
      </c>
      <c r="AA95" s="44">
        <f t="shared" si="9"/>
        <v>0</v>
      </c>
      <c r="AB95" s="44">
        <v>0</v>
      </c>
      <c r="AC95" s="44">
        <v>0</v>
      </c>
      <c r="AD95" s="44">
        <v>0</v>
      </c>
      <c r="AE95" s="44"/>
      <c r="AF95" s="44" t="e">
        <f t="shared" si="10"/>
        <v>#DIV/0!</v>
      </c>
      <c r="AG95" s="44"/>
      <c r="AH95" s="44" t="e">
        <f t="shared" si="11"/>
        <v>#DIV/0!</v>
      </c>
      <c r="AI95" s="44" t="e">
        <f t="shared" si="12"/>
        <v>#DIV/0!</v>
      </c>
      <c r="AJ95" s="44" t="e">
        <f t="shared" si="13"/>
        <v>#DIV/0!</v>
      </c>
      <c r="AK95" s="43"/>
      <c r="AL95" s="40"/>
      <c r="AM95" s="40"/>
      <c r="AN95" s="40"/>
      <c r="AO95" s="40"/>
      <c r="AP95" s="40"/>
      <c r="AQ95" s="49"/>
      <c r="AR95" s="41"/>
      <c r="AS95" s="41">
        <v>10</v>
      </c>
      <c r="AT95" s="34">
        <f>(J95*10)/100</f>
        <v>0</v>
      </c>
      <c r="AU95" s="43"/>
      <c r="AV95" s="44">
        <v>0</v>
      </c>
      <c r="AW95" s="46">
        <f t="shared" si="14"/>
        <v>0</v>
      </c>
      <c r="AX95" s="46">
        <f>O95</f>
        <v>0</v>
      </c>
      <c r="AY95" s="43"/>
    </row>
    <row r="96" spans="1:51" ht="15.75" customHeight="1" x14ac:dyDescent="0.25">
      <c r="A96" s="47"/>
      <c r="B96" s="40"/>
      <c r="C96" s="41"/>
      <c r="D96" s="39"/>
      <c r="E96" s="43"/>
      <c r="F96" s="40"/>
      <c r="G96" s="41"/>
      <c r="H96" s="43"/>
      <c r="I96" s="43"/>
      <c r="J96" s="44">
        <v>0</v>
      </c>
      <c r="K96" s="44">
        <v>0</v>
      </c>
      <c r="L96" s="55">
        <v>0</v>
      </c>
      <c r="M96" s="55">
        <v>0</v>
      </c>
      <c r="N96" s="44">
        <v>0</v>
      </c>
      <c r="O96" s="34">
        <f t="shared" si="0"/>
        <v>0</v>
      </c>
      <c r="P96" s="34">
        <f t="shared" si="0"/>
        <v>0</v>
      </c>
      <c r="Q96" s="43"/>
      <c r="R96" s="43"/>
      <c r="S96" s="43"/>
      <c r="T96" s="43"/>
      <c r="U96" s="48"/>
      <c r="V96" s="41"/>
      <c r="W96" s="41"/>
      <c r="X96" s="50"/>
      <c r="Y96" s="34" t="e">
        <f>P96/AA96</f>
        <v>#DIV/0!</v>
      </c>
      <c r="Z96" s="44" t="e">
        <f t="shared" si="8"/>
        <v>#DIV/0!</v>
      </c>
      <c r="AA96" s="44">
        <f t="shared" si="9"/>
        <v>0</v>
      </c>
      <c r="AB96" s="44">
        <v>0</v>
      </c>
      <c r="AC96" s="44">
        <v>0</v>
      </c>
      <c r="AD96" s="44">
        <v>0</v>
      </c>
      <c r="AE96" s="44"/>
      <c r="AF96" s="44" t="e">
        <f t="shared" si="10"/>
        <v>#DIV/0!</v>
      </c>
      <c r="AG96" s="44"/>
      <c r="AH96" s="44" t="e">
        <f t="shared" si="11"/>
        <v>#DIV/0!</v>
      </c>
      <c r="AI96" s="44" t="e">
        <f t="shared" si="12"/>
        <v>#DIV/0!</v>
      </c>
      <c r="AJ96" s="44" t="e">
        <f t="shared" si="13"/>
        <v>#DIV/0!</v>
      </c>
      <c r="AK96" s="43"/>
      <c r="AL96" s="40"/>
      <c r="AM96" s="40"/>
      <c r="AN96" s="40"/>
      <c r="AO96" s="40"/>
      <c r="AP96" s="40"/>
      <c r="AQ96" s="49"/>
      <c r="AR96" s="41"/>
      <c r="AS96" s="41">
        <v>10</v>
      </c>
      <c r="AT96" s="34">
        <f>(J96*10)/100</f>
        <v>0</v>
      </c>
      <c r="AU96" s="43"/>
      <c r="AV96" s="44">
        <v>0</v>
      </c>
      <c r="AW96" s="46">
        <f t="shared" si="14"/>
        <v>0</v>
      </c>
      <c r="AX96" s="46">
        <f>O96</f>
        <v>0</v>
      </c>
      <c r="AY96" s="43"/>
    </row>
    <row r="97" spans="1:51" ht="15.75" customHeight="1" x14ac:dyDescent="0.25">
      <c r="A97" s="47"/>
      <c r="B97" s="40"/>
      <c r="C97" s="41"/>
      <c r="D97" s="39"/>
      <c r="E97" s="43"/>
      <c r="F97" s="40"/>
      <c r="G97" s="41"/>
      <c r="H97" s="43"/>
      <c r="I97" s="43"/>
      <c r="J97" s="44">
        <v>0</v>
      </c>
      <c r="K97" s="44">
        <v>0</v>
      </c>
      <c r="L97" s="55">
        <v>0</v>
      </c>
      <c r="M97" s="55">
        <v>0</v>
      </c>
      <c r="N97" s="44">
        <v>0</v>
      </c>
      <c r="O97" s="34">
        <f t="shared" si="0"/>
        <v>0</v>
      </c>
      <c r="P97" s="34">
        <f t="shared" si="0"/>
        <v>0</v>
      </c>
      <c r="Q97" s="43"/>
      <c r="R97" s="43"/>
      <c r="S97" s="43"/>
      <c r="T97" s="43"/>
      <c r="U97" s="48"/>
      <c r="V97" s="41"/>
      <c r="W97" s="41"/>
      <c r="X97" s="50"/>
      <c r="Y97" s="34" t="e">
        <f>P97/AA97</f>
        <v>#DIV/0!</v>
      </c>
      <c r="Z97" s="44" t="e">
        <f t="shared" si="8"/>
        <v>#DIV/0!</v>
      </c>
      <c r="AA97" s="44">
        <f t="shared" si="9"/>
        <v>0</v>
      </c>
      <c r="AB97" s="44">
        <v>0</v>
      </c>
      <c r="AC97" s="44">
        <v>0</v>
      </c>
      <c r="AD97" s="44">
        <v>0</v>
      </c>
      <c r="AE97" s="44"/>
      <c r="AF97" s="44" t="e">
        <f t="shared" si="10"/>
        <v>#DIV/0!</v>
      </c>
      <c r="AG97" s="44"/>
      <c r="AH97" s="44" t="e">
        <f t="shared" si="11"/>
        <v>#DIV/0!</v>
      </c>
      <c r="AI97" s="44" t="e">
        <f t="shared" si="12"/>
        <v>#DIV/0!</v>
      </c>
      <c r="AJ97" s="44" t="e">
        <f t="shared" si="13"/>
        <v>#DIV/0!</v>
      </c>
      <c r="AK97" s="43"/>
      <c r="AL97" s="40"/>
      <c r="AM97" s="40"/>
      <c r="AN97" s="40"/>
      <c r="AO97" s="40"/>
      <c r="AP97" s="40"/>
      <c r="AQ97" s="49"/>
      <c r="AR97" s="41"/>
      <c r="AS97" s="41">
        <v>10</v>
      </c>
      <c r="AT97" s="34">
        <f>(J97*10)/100</f>
        <v>0</v>
      </c>
      <c r="AU97" s="43"/>
      <c r="AV97" s="44">
        <v>0</v>
      </c>
      <c r="AW97" s="46">
        <f t="shared" si="14"/>
        <v>0</v>
      </c>
      <c r="AX97" s="46">
        <f>O97</f>
        <v>0</v>
      </c>
      <c r="AY97" s="43"/>
    </row>
    <row r="98" spans="1:51" ht="15.75" customHeight="1" x14ac:dyDescent="0.25">
      <c r="A98" s="47"/>
      <c r="B98" s="40"/>
      <c r="C98" s="41"/>
      <c r="D98" s="39"/>
      <c r="E98" s="43"/>
      <c r="F98" s="40"/>
      <c r="G98" s="41"/>
      <c r="H98" s="43"/>
      <c r="I98" s="43"/>
      <c r="J98" s="44">
        <v>0</v>
      </c>
      <c r="K98" s="44">
        <v>0</v>
      </c>
      <c r="L98" s="55">
        <v>0</v>
      </c>
      <c r="M98" s="55">
        <v>0</v>
      </c>
      <c r="N98" s="44">
        <v>0</v>
      </c>
      <c r="O98" s="34">
        <f t="shared" si="0"/>
        <v>0</v>
      </c>
      <c r="P98" s="34">
        <f t="shared" si="0"/>
        <v>0</v>
      </c>
      <c r="Q98" s="43"/>
      <c r="R98" s="43"/>
      <c r="S98" s="43"/>
      <c r="T98" s="43"/>
      <c r="U98" s="48"/>
      <c r="V98" s="41"/>
      <c r="W98" s="41"/>
      <c r="X98" s="50"/>
      <c r="Y98" s="34" t="e">
        <f>P98/AA98</f>
        <v>#DIV/0!</v>
      </c>
      <c r="Z98" s="44" t="e">
        <f t="shared" si="8"/>
        <v>#DIV/0!</v>
      </c>
      <c r="AA98" s="44">
        <f t="shared" si="9"/>
        <v>0</v>
      </c>
      <c r="AB98" s="44">
        <v>0</v>
      </c>
      <c r="AC98" s="44">
        <v>0</v>
      </c>
      <c r="AD98" s="44">
        <v>0</v>
      </c>
      <c r="AE98" s="44"/>
      <c r="AF98" s="44" t="e">
        <f t="shared" si="10"/>
        <v>#DIV/0!</v>
      </c>
      <c r="AG98" s="44"/>
      <c r="AH98" s="44" t="e">
        <f t="shared" si="11"/>
        <v>#DIV/0!</v>
      </c>
      <c r="AI98" s="44" t="e">
        <f t="shared" si="12"/>
        <v>#DIV/0!</v>
      </c>
      <c r="AJ98" s="44" t="e">
        <f t="shared" si="13"/>
        <v>#DIV/0!</v>
      </c>
      <c r="AK98" s="43"/>
      <c r="AL98" s="40"/>
      <c r="AM98" s="40"/>
      <c r="AN98" s="40"/>
      <c r="AO98" s="40"/>
      <c r="AP98" s="40"/>
      <c r="AQ98" s="49"/>
      <c r="AR98" s="41"/>
      <c r="AS98" s="41">
        <v>10</v>
      </c>
      <c r="AT98" s="34">
        <f>(J98*10)/100</f>
        <v>0</v>
      </c>
      <c r="AU98" s="43"/>
      <c r="AV98" s="44">
        <v>0</v>
      </c>
      <c r="AW98" s="46">
        <f t="shared" si="14"/>
        <v>0</v>
      </c>
      <c r="AX98" s="46">
        <f>O98</f>
        <v>0</v>
      </c>
      <c r="AY98" s="43"/>
    </row>
    <row r="99" spans="1:51" ht="15.75" customHeight="1" x14ac:dyDescent="0.25">
      <c r="A99" s="47"/>
      <c r="B99" s="40"/>
      <c r="C99" s="41"/>
      <c r="D99" s="39"/>
      <c r="E99" s="43"/>
      <c r="F99" s="40"/>
      <c r="G99" s="41"/>
      <c r="H99" s="43"/>
      <c r="I99" s="43"/>
      <c r="J99" s="44">
        <v>0</v>
      </c>
      <c r="K99" s="44">
        <v>0</v>
      </c>
      <c r="L99" s="55">
        <v>0</v>
      </c>
      <c r="M99" s="55">
        <v>0</v>
      </c>
      <c r="N99" s="44">
        <v>0</v>
      </c>
      <c r="O99" s="34">
        <f t="shared" si="0"/>
        <v>0</v>
      </c>
      <c r="P99" s="34">
        <f t="shared" si="0"/>
        <v>0</v>
      </c>
      <c r="Q99" s="43"/>
      <c r="R99" s="43"/>
      <c r="S99" s="43"/>
      <c r="T99" s="43"/>
      <c r="U99" s="48"/>
      <c r="V99" s="41"/>
      <c r="W99" s="41"/>
      <c r="X99" s="50"/>
      <c r="Y99" s="34" t="e">
        <f>P99/AA99</f>
        <v>#DIV/0!</v>
      </c>
      <c r="Z99" s="44" t="e">
        <f t="shared" si="8"/>
        <v>#DIV/0!</v>
      </c>
      <c r="AA99" s="44">
        <f t="shared" si="9"/>
        <v>0</v>
      </c>
      <c r="AB99" s="44">
        <v>0</v>
      </c>
      <c r="AC99" s="44">
        <v>0</v>
      </c>
      <c r="AD99" s="44">
        <v>0</v>
      </c>
      <c r="AE99" s="44"/>
      <c r="AF99" s="44" t="e">
        <f t="shared" si="10"/>
        <v>#DIV/0!</v>
      </c>
      <c r="AG99" s="44"/>
      <c r="AH99" s="44" t="e">
        <f t="shared" si="11"/>
        <v>#DIV/0!</v>
      </c>
      <c r="AI99" s="44" t="e">
        <f t="shared" si="12"/>
        <v>#DIV/0!</v>
      </c>
      <c r="AJ99" s="44" t="e">
        <f t="shared" si="13"/>
        <v>#DIV/0!</v>
      </c>
      <c r="AK99" s="43"/>
      <c r="AL99" s="40"/>
      <c r="AM99" s="40"/>
      <c r="AN99" s="40"/>
      <c r="AO99" s="40"/>
      <c r="AP99" s="40"/>
      <c r="AQ99" s="49"/>
      <c r="AR99" s="41"/>
      <c r="AS99" s="41">
        <v>10</v>
      </c>
      <c r="AT99" s="34">
        <f>(J99*10)/100</f>
        <v>0</v>
      </c>
      <c r="AU99" s="43"/>
      <c r="AV99" s="44">
        <v>0</v>
      </c>
      <c r="AW99" s="46">
        <f t="shared" si="14"/>
        <v>0</v>
      </c>
      <c r="AX99" s="46">
        <f>O99</f>
        <v>0</v>
      </c>
      <c r="AY99" s="43"/>
    </row>
    <row r="100" spans="1:51" ht="15.75" customHeight="1" x14ac:dyDescent="0.25">
      <c r="A100" s="47"/>
      <c r="B100" s="40"/>
      <c r="C100" s="41"/>
      <c r="D100" s="39"/>
      <c r="E100" s="43"/>
      <c r="F100" s="40"/>
      <c r="G100" s="41"/>
      <c r="H100" s="43"/>
      <c r="I100" s="43"/>
      <c r="J100" s="44">
        <v>0</v>
      </c>
      <c r="K100" s="44">
        <v>0</v>
      </c>
      <c r="L100" s="55">
        <v>0</v>
      </c>
      <c r="M100" s="55">
        <v>0</v>
      </c>
      <c r="N100" s="44">
        <v>0</v>
      </c>
      <c r="O100" s="34">
        <f t="shared" si="0"/>
        <v>0</v>
      </c>
      <c r="P100" s="34">
        <f t="shared" si="0"/>
        <v>0</v>
      </c>
      <c r="Q100" s="43"/>
      <c r="R100" s="43"/>
      <c r="S100" s="43"/>
      <c r="T100" s="43"/>
      <c r="U100" s="48"/>
      <c r="V100" s="41"/>
      <c r="W100" s="41"/>
      <c r="X100" s="50"/>
      <c r="Y100" s="34" t="e">
        <f>P100/AA100</f>
        <v>#DIV/0!</v>
      </c>
      <c r="Z100" s="44" t="e">
        <f t="shared" si="8"/>
        <v>#DIV/0!</v>
      </c>
      <c r="AA100" s="44">
        <f t="shared" si="9"/>
        <v>0</v>
      </c>
      <c r="AB100" s="44">
        <v>0</v>
      </c>
      <c r="AC100" s="44">
        <v>0</v>
      </c>
      <c r="AD100" s="44">
        <v>0</v>
      </c>
      <c r="AE100" s="44"/>
      <c r="AF100" s="44" t="e">
        <f t="shared" si="10"/>
        <v>#DIV/0!</v>
      </c>
      <c r="AG100" s="44"/>
      <c r="AH100" s="44" t="e">
        <f t="shared" si="11"/>
        <v>#DIV/0!</v>
      </c>
      <c r="AI100" s="44" t="e">
        <f t="shared" si="12"/>
        <v>#DIV/0!</v>
      </c>
      <c r="AJ100" s="44" t="e">
        <f t="shared" si="13"/>
        <v>#DIV/0!</v>
      </c>
      <c r="AK100" s="43"/>
      <c r="AL100" s="40"/>
      <c r="AM100" s="40"/>
      <c r="AN100" s="40"/>
      <c r="AO100" s="40"/>
      <c r="AP100" s="40"/>
      <c r="AQ100" s="49"/>
      <c r="AR100" s="41"/>
      <c r="AS100" s="41">
        <v>10</v>
      </c>
      <c r="AT100" s="34">
        <f>(J100*10)/100</f>
        <v>0</v>
      </c>
      <c r="AU100" s="43"/>
      <c r="AV100" s="44">
        <v>0</v>
      </c>
      <c r="AW100" s="46">
        <f t="shared" si="14"/>
        <v>0</v>
      </c>
      <c r="AX100" s="46">
        <f>O100</f>
        <v>0</v>
      </c>
      <c r="AY100" s="43"/>
    </row>
    <row r="101" spans="1:51" ht="15.75" customHeight="1" x14ac:dyDescent="0.25">
      <c r="A101" s="47"/>
      <c r="B101" s="40"/>
      <c r="C101" s="41"/>
      <c r="D101" s="39"/>
      <c r="E101" s="43"/>
      <c r="F101" s="40"/>
      <c r="G101" s="41"/>
      <c r="H101" s="43"/>
      <c r="I101" s="43"/>
      <c r="J101" s="44">
        <v>0</v>
      </c>
      <c r="K101" s="44">
        <v>0</v>
      </c>
      <c r="L101" s="55">
        <v>0</v>
      </c>
      <c r="M101" s="55">
        <v>0</v>
      </c>
      <c r="N101" s="44">
        <v>0</v>
      </c>
      <c r="O101" s="34">
        <f t="shared" si="0"/>
        <v>0</v>
      </c>
      <c r="P101" s="34">
        <f t="shared" si="0"/>
        <v>0</v>
      </c>
      <c r="Q101" s="43"/>
      <c r="R101" s="43"/>
      <c r="S101" s="43"/>
      <c r="T101" s="43"/>
      <c r="U101" s="48"/>
      <c r="V101" s="41"/>
      <c r="W101" s="41"/>
      <c r="X101" s="50"/>
      <c r="Y101" s="34" t="e">
        <f>P101/AA101</f>
        <v>#DIV/0!</v>
      </c>
      <c r="Z101" s="44" t="e">
        <f t="shared" si="8"/>
        <v>#DIV/0!</v>
      </c>
      <c r="AA101" s="44">
        <f t="shared" si="9"/>
        <v>0</v>
      </c>
      <c r="AB101" s="44">
        <v>0</v>
      </c>
      <c r="AC101" s="44">
        <v>0</v>
      </c>
      <c r="AD101" s="44">
        <v>0</v>
      </c>
      <c r="AE101" s="44"/>
      <c r="AF101" s="44" t="e">
        <f t="shared" si="10"/>
        <v>#DIV/0!</v>
      </c>
      <c r="AG101" s="44"/>
      <c r="AH101" s="44" t="e">
        <f t="shared" si="11"/>
        <v>#DIV/0!</v>
      </c>
      <c r="AI101" s="44" t="e">
        <f t="shared" si="12"/>
        <v>#DIV/0!</v>
      </c>
      <c r="AJ101" s="44" t="e">
        <f t="shared" si="13"/>
        <v>#DIV/0!</v>
      </c>
      <c r="AK101" s="43"/>
      <c r="AL101" s="40"/>
      <c r="AM101" s="40"/>
      <c r="AN101" s="40"/>
      <c r="AO101" s="40"/>
      <c r="AP101" s="40"/>
      <c r="AQ101" s="49"/>
      <c r="AR101" s="41"/>
      <c r="AS101" s="41">
        <v>10</v>
      </c>
      <c r="AT101" s="34">
        <f>(J101*10)/100</f>
        <v>0</v>
      </c>
      <c r="AU101" s="43"/>
      <c r="AV101" s="44">
        <v>0</v>
      </c>
      <c r="AW101" s="46">
        <f t="shared" si="14"/>
        <v>0</v>
      </c>
      <c r="AX101" s="46">
        <f>O101</f>
        <v>0</v>
      </c>
      <c r="AY101" s="43"/>
    </row>
    <row r="102" spans="1:51" ht="15.75" customHeight="1" x14ac:dyDescent="0.25">
      <c r="A102" s="47"/>
      <c r="B102" s="40"/>
      <c r="C102" s="41"/>
      <c r="D102" s="39"/>
      <c r="E102" s="43"/>
      <c r="F102" s="40"/>
      <c r="G102" s="41"/>
      <c r="H102" s="43"/>
      <c r="I102" s="43"/>
      <c r="J102" s="44">
        <v>0</v>
      </c>
      <c r="K102" s="44">
        <v>0</v>
      </c>
      <c r="L102" s="55">
        <v>0</v>
      </c>
      <c r="M102" s="55">
        <v>0</v>
      </c>
      <c r="N102" s="44">
        <v>0</v>
      </c>
      <c r="O102" s="34">
        <f t="shared" ref="O102:P165" si="15">N102</f>
        <v>0</v>
      </c>
      <c r="P102" s="34">
        <f t="shared" si="15"/>
        <v>0</v>
      </c>
      <c r="Q102" s="43"/>
      <c r="R102" s="43"/>
      <c r="S102" s="43"/>
      <c r="T102" s="43"/>
      <c r="U102" s="48"/>
      <c r="V102" s="41"/>
      <c r="W102" s="41"/>
      <c r="X102" s="50"/>
      <c r="Y102" s="34" t="e">
        <f>P102/AA102</f>
        <v>#DIV/0!</v>
      </c>
      <c r="Z102" s="44" t="e">
        <f t="shared" si="8"/>
        <v>#DIV/0!</v>
      </c>
      <c r="AA102" s="44">
        <f t="shared" si="9"/>
        <v>0</v>
      </c>
      <c r="AB102" s="44">
        <v>0</v>
      </c>
      <c r="AC102" s="44">
        <v>0</v>
      </c>
      <c r="AD102" s="44">
        <v>0</v>
      </c>
      <c r="AE102" s="44"/>
      <c r="AF102" s="44" t="e">
        <f t="shared" si="10"/>
        <v>#DIV/0!</v>
      </c>
      <c r="AG102" s="44"/>
      <c r="AH102" s="44" t="e">
        <f t="shared" si="11"/>
        <v>#DIV/0!</v>
      </c>
      <c r="AI102" s="44" t="e">
        <f t="shared" si="12"/>
        <v>#DIV/0!</v>
      </c>
      <c r="AJ102" s="44" t="e">
        <f t="shared" si="13"/>
        <v>#DIV/0!</v>
      </c>
      <c r="AK102" s="43"/>
      <c r="AL102" s="40"/>
      <c r="AM102" s="40"/>
      <c r="AN102" s="40"/>
      <c r="AO102" s="40"/>
      <c r="AP102" s="40"/>
      <c r="AQ102" s="49"/>
      <c r="AR102" s="41"/>
      <c r="AS102" s="41">
        <v>10</v>
      </c>
      <c r="AT102" s="34">
        <f>(J102*10)/100</f>
        <v>0</v>
      </c>
      <c r="AU102" s="43"/>
      <c r="AV102" s="44">
        <v>0</v>
      </c>
      <c r="AW102" s="46">
        <f t="shared" si="14"/>
        <v>0</v>
      </c>
      <c r="AX102" s="46">
        <f>O102</f>
        <v>0</v>
      </c>
      <c r="AY102" s="43"/>
    </row>
    <row r="103" spans="1:51" ht="15.75" customHeight="1" x14ac:dyDescent="0.25">
      <c r="A103" s="47"/>
      <c r="B103" s="40"/>
      <c r="C103" s="41"/>
      <c r="D103" s="39"/>
      <c r="E103" s="43"/>
      <c r="F103" s="40"/>
      <c r="G103" s="41"/>
      <c r="H103" s="43"/>
      <c r="I103" s="43"/>
      <c r="J103" s="44">
        <v>0</v>
      </c>
      <c r="K103" s="44">
        <v>0</v>
      </c>
      <c r="L103" s="55">
        <v>0</v>
      </c>
      <c r="M103" s="55">
        <v>0</v>
      </c>
      <c r="N103" s="44">
        <v>0</v>
      </c>
      <c r="O103" s="34">
        <f t="shared" si="15"/>
        <v>0</v>
      </c>
      <c r="P103" s="34">
        <f t="shared" si="15"/>
        <v>0</v>
      </c>
      <c r="Q103" s="43"/>
      <c r="R103" s="43"/>
      <c r="S103" s="43"/>
      <c r="T103" s="43"/>
      <c r="U103" s="48"/>
      <c r="V103" s="41"/>
      <c r="W103" s="41"/>
      <c r="X103" s="50"/>
      <c r="Y103" s="34" t="e">
        <f>P103/AA103</f>
        <v>#DIV/0!</v>
      </c>
      <c r="Z103" s="44" t="e">
        <f t="shared" si="8"/>
        <v>#DIV/0!</v>
      </c>
      <c r="AA103" s="44">
        <f t="shared" si="9"/>
        <v>0</v>
      </c>
      <c r="AB103" s="44">
        <v>0</v>
      </c>
      <c r="AC103" s="44">
        <v>0</v>
      </c>
      <c r="AD103" s="44">
        <v>0</v>
      </c>
      <c r="AE103" s="44"/>
      <c r="AF103" s="44" t="e">
        <f t="shared" si="10"/>
        <v>#DIV/0!</v>
      </c>
      <c r="AG103" s="44"/>
      <c r="AH103" s="44" t="e">
        <f t="shared" si="11"/>
        <v>#DIV/0!</v>
      </c>
      <c r="AI103" s="44" t="e">
        <f t="shared" si="12"/>
        <v>#DIV/0!</v>
      </c>
      <c r="AJ103" s="44" t="e">
        <f t="shared" si="13"/>
        <v>#DIV/0!</v>
      </c>
      <c r="AK103" s="43"/>
      <c r="AL103" s="40"/>
      <c r="AM103" s="40"/>
      <c r="AN103" s="40"/>
      <c r="AO103" s="40"/>
      <c r="AP103" s="40"/>
      <c r="AQ103" s="49"/>
      <c r="AR103" s="41"/>
      <c r="AS103" s="41">
        <v>10</v>
      </c>
      <c r="AT103" s="34">
        <f>(J103*10)/100</f>
        <v>0</v>
      </c>
      <c r="AU103" s="43"/>
      <c r="AV103" s="44">
        <v>0</v>
      </c>
      <c r="AW103" s="46">
        <f t="shared" si="14"/>
        <v>0</v>
      </c>
      <c r="AX103" s="46">
        <f>O103</f>
        <v>0</v>
      </c>
      <c r="AY103" s="43"/>
    </row>
    <row r="104" spans="1:51" ht="15.75" customHeight="1" x14ac:dyDescent="0.25">
      <c r="A104" s="47"/>
      <c r="B104" s="40"/>
      <c r="C104" s="41"/>
      <c r="D104" s="39"/>
      <c r="E104" s="43"/>
      <c r="F104" s="40"/>
      <c r="G104" s="41"/>
      <c r="H104" s="43"/>
      <c r="I104" s="43"/>
      <c r="J104" s="44">
        <v>0</v>
      </c>
      <c r="K104" s="44">
        <v>0</v>
      </c>
      <c r="L104" s="55">
        <v>0</v>
      </c>
      <c r="M104" s="55">
        <v>0</v>
      </c>
      <c r="N104" s="44">
        <v>0</v>
      </c>
      <c r="O104" s="34">
        <f t="shared" si="15"/>
        <v>0</v>
      </c>
      <c r="P104" s="34">
        <f t="shared" si="15"/>
        <v>0</v>
      </c>
      <c r="Q104" s="43"/>
      <c r="R104" s="43"/>
      <c r="S104" s="43"/>
      <c r="T104" s="43"/>
      <c r="U104" s="48"/>
      <c r="V104" s="41"/>
      <c r="W104" s="41"/>
      <c r="X104" s="50"/>
      <c r="Y104" s="34" t="e">
        <f>P104/AA104</f>
        <v>#DIV/0!</v>
      </c>
      <c r="Z104" s="44" t="e">
        <f t="shared" si="8"/>
        <v>#DIV/0!</v>
      </c>
      <c r="AA104" s="44">
        <f t="shared" si="9"/>
        <v>0</v>
      </c>
      <c r="AB104" s="44">
        <v>0</v>
      </c>
      <c r="AC104" s="44">
        <v>0</v>
      </c>
      <c r="AD104" s="44">
        <v>0</v>
      </c>
      <c r="AE104" s="44"/>
      <c r="AF104" s="44" t="e">
        <f t="shared" si="10"/>
        <v>#DIV/0!</v>
      </c>
      <c r="AG104" s="44"/>
      <c r="AH104" s="44" t="e">
        <f t="shared" si="11"/>
        <v>#DIV/0!</v>
      </c>
      <c r="AI104" s="44" t="e">
        <f t="shared" si="12"/>
        <v>#DIV/0!</v>
      </c>
      <c r="AJ104" s="44" t="e">
        <f t="shared" si="13"/>
        <v>#DIV/0!</v>
      </c>
      <c r="AK104" s="43"/>
      <c r="AL104" s="40"/>
      <c r="AM104" s="40"/>
      <c r="AN104" s="40"/>
      <c r="AO104" s="40"/>
      <c r="AP104" s="40"/>
      <c r="AQ104" s="49"/>
      <c r="AR104" s="41"/>
      <c r="AS104" s="41">
        <v>10</v>
      </c>
      <c r="AT104" s="34">
        <f>(J104*10)/100</f>
        <v>0</v>
      </c>
      <c r="AU104" s="43"/>
      <c r="AV104" s="44">
        <v>0</v>
      </c>
      <c r="AW104" s="46">
        <f t="shared" si="14"/>
        <v>0</v>
      </c>
      <c r="AX104" s="46">
        <f>O104</f>
        <v>0</v>
      </c>
      <c r="AY104" s="43"/>
    </row>
    <row r="105" spans="1:51" ht="15.75" customHeight="1" x14ac:dyDescent="0.25">
      <c r="A105" s="47"/>
      <c r="B105" s="40"/>
      <c r="C105" s="41"/>
      <c r="D105" s="39"/>
      <c r="E105" s="43"/>
      <c r="F105" s="40"/>
      <c r="G105" s="41"/>
      <c r="H105" s="43"/>
      <c r="I105" s="43"/>
      <c r="J105" s="44">
        <v>0</v>
      </c>
      <c r="K105" s="44">
        <v>0</v>
      </c>
      <c r="L105" s="55">
        <v>0</v>
      </c>
      <c r="M105" s="55">
        <v>0</v>
      </c>
      <c r="N105" s="44">
        <v>0</v>
      </c>
      <c r="O105" s="34">
        <f t="shared" si="15"/>
        <v>0</v>
      </c>
      <c r="P105" s="34">
        <f t="shared" si="15"/>
        <v>0</v>
      </c>
      <c r="Q105" s="43"/>
      <c r="R105" s="43"/>
      <c r="S105" s="43"/>
      <c r="T105" s="43"/>
      <c r="U105" s="48"/>
      <c r="V105" s="41"/>
      <c r="W105" s="41"/>
      <c r="X105" s="50"/>
      <c r="Y105" s="34" t="e">
        <f>P105/AA105</f>
        <v>#DIV/0!</v>
      </c>
      <c r="Z105" s="44" t="e">
        <f t="shared" si="8"/>
        <v>#DIV/0!</v>
      </c>
      <c r="AA105" s="44">
        <f t="shared" si="9"/>
        <v>0</v>
      </c>
      <c r="AB105" s="44">
        <v>0</v>
      </c>
      <c r="AC105" s="44">
        <v>0</v>
      </c>
      <c r="AD105" s="44">
        <v>0</v>
      </c>
      <c r="AE105" s="44"/>
      <c r="AF105" s="44" t="e">
        <f t="shared" si="10"/>
        <v>#DIV/0!</v>
      </c>
      <c r="AG105" s="44"/>
      <c r="AH105" s="44" t="e">
        <f t="shared" si="11"/>
        <v>#DIV/0!</v>
      </c>
      <c r="AI105" s="44" t="e">
        <f t="shared" si="12"/>
        <v>#DIV/0!</v>
      </c>
      <c r="AJ105" s="44" t="e">
        <f t="shared" si="13"/>
        <v>#DIV/0!</v>
      </c>
      <c r="AK105" s="43"/>
      <c r="AL105" s="40"/>
      <c r="AM105" s="40"/>
      <c r="AN105" s="40"/>
      <c r="AO105" s="40"/>
      <c r="AP105" s="40"/>
      <c r="AQ105" s="49"/>
      <c r="AR105" s="41"/>
      <c r="AS105" s="41">
        <v>10</v>
      </c>
      <c r="AT105" s="34">
        <f>(J105*10)/100</f>
        <v>0</v>
      </c>
      <c r="AU105" s="43"/>
      <c r="AV105" s="44">
        <v>0</v>
      </c>
      <c r="AW105" s="46">
        <f t="shared" si="14"/>
        <v>0</v>
      </c>
      <c r="AX105" s="46">
        <f>O105</f>
        <v>0</v>
      </c>
      <c r="AY105" s="43"/>
    </row>
    <row r="106" spans="1:51" ht="15.75" customHeight="1" x14ac:dyDescent="0.25">
      <c r="A106" s="47"/>
      <c r="B106" s="40"/>
      <c r="C106" s="41"/>
      <c r="D106" s="39"/>
      <c r="E106" s="43"/>
      <c r="F106" s="40"/>
      <c r="G106" s="41"/>
      <c r="H106" s="43"/>
      <c r="I106" s="43"/>
      <c r="J106" s="44">
        <v>0</v>
      </c>
      <c r="K106" s="44">
        <v>0</v>
      </c>
      <c r="L106" s="55">
        <v>0</v>
      </c>
      <c r="M106" s="55">
        <v>0</v>
      </c>
      <c r="N106" s="44">
        <v>0</v>
      </c>
      <c r="O106" s="34">
        <f t="shared" si="15"/>
        <v>0</v>
      </c>
      <c r="P106" s="34">
        <f t="shared" si="15"/>
        <v>0</v>
      </c>
      <c r="Q106" s="43"/>
      <c r="R106" s="43"/>
      <c r="S106" s="43"/>
      <c r="T106" s="43"/>
      <c r="U106" s="48"/>
      <c r="V106" s="41"/>
      <c r="W106" s="41"/>
      <c r="X106" s="50"/>
      <c r="Y106" s="34" t="e">
        <f>P106/AA106</f>
        <v>#DIV/0!</v>
      </c>
      <c r="Z106" s="44" t="e">
        <f t="shared" si="8"/>
        <v>#DIV/0!</v>
      </c>
      <c r="AA106" s="44">
        <f t="shared" si="9"/>
        <v>0</v>
      </c>
      <c r="AB106" s="44">
        <v>0</v>
      </c>
      <c r="AC106" s="44">
        <v>0</v>
      </c>
      <c r="AD106" s="44">
        <v>0</v>
      </c>
      <c r="AE106" s="44"/>
      <c r="AF106" s="44" t="e">
        <f t="shared" si="10"/>
        <v>#DIV/0!</v>
      </c>
      <c r="AG106" s="44"/>
      <c r="AH106" s="44" t="e">
        <f t="shared" si="11"/>
        <v>#DIV/0!</v>
      </c>
      <c r="AI106" s="44" t="e">
        <f t="shared" si="12"/>
        <v>#DIV/0!</v>
      </c>
      <c r="AJ106" s="44" t="e">
        <f t="shared" si="13"/>
        <v>#DIV/0!</v>
      </c>
      <c r="AK106" s="43"/>
      <c r="AL106" s="40"/>
      <c r="AM106" s="40"/>
      <c r="AN106" s="40"/>
      <c r="AO106" s="40"/>
      <c r="AP106" s="40"/>
      <c r="AQ106" s="49"/>
      <c r="AR106" s="41"/>
      <c r="AS106" s="41">
        <v>10</v>
      </c>
      <c r="AT106" s="34">
        <f>(J106*10)/100</f>
        <v>0</v>
      </c>
      <c r="AU106" s="43"/>
      <c r="AV106" s="44">
        <v>0</v>
      </c>
      <c r="AW106" s="46">
        <f t="shared" si="14"/>
        <v>0</v>
      </c>
      <c r="AX106" s="46">
        <f>O106</f>
        <v>0</v>
      </c>
      <c r="AY106" s="43"/>
    </row>
    <row r="107" spans="1:51" ht="15.75" customHeight="1" x14ac:dyDescent="0.25">
      <c r="A107" s="47"/>
      <c r="B107" s="40"/>
      <c r="C107" s="41"/>
      <c r="D107" s="39"/>
      <c r="E107" s="43"/>
      <c r="F107" s="40"/>
      <c r="G107" s="41"/>
      <c r="H107" s="43"/>
      <c r="I107" s="43"/>
      <c r="J107" s="44">
        <v>0</v>
      </c>
      <c r="K107" s="44">
        <v>0</v>
      </c>
      <c r="L107" s="55">
        <v>0</v>
      </c>
      <c r="M107" s="55">
        <v>0</v>
      </c>
      <c r="N107" s="44">
        <v>0</v>
      </c>
      <c r="O107" s="34">
        <f t="shared" si="15"/>
        <v>0</v>
      </c>
      <c r="P107" s="34">
        <f t="shared" si="15"/>
        <v>0</v>
      </c>
      <c r="Q107" s="43"/>
      <c r="R107" s="43"/>
      <c r="S107" s="43"/>
      <c r="T107" s="43"/>
      <c r="U107" s="48"/>
      <c r="V107" s="41"/>
      <c r="W107" s="41"/>
      <c r="X107" s="50"/>
      <c r="Y107" s="34" t="e">
        <f>P107/AA107</f>
        <v>#DIV/0!</v>
      </c>
      <c r="Z107" s="44" t="e">
        <f t="shared" si="8"/>
        <v>#DIV/0!</v>
      </c>
      <c r="AA107" s="44">
        <f t="shared" si="9"/>
        <v>0</v>
      </c>
      <c r="AB107" s="44">
        <v>0</v>
      </c>
      <c r="AC107" s="44">
        <v>0</v>
      </c>
      <c r="AD107" s="44">
        <v>0</v>
      </c>
      <c r="AE107" s="44"/>
      <c r="AF107" s="44" t="e">
        <f t="shared" si="10"/>
        <v>#DIV/0!</v>
      </c>
      <c r="AG107" s="44"/>
      <c r="AH107" s="44" t="e">
        <f t="shared" si="11"/>
        <v>#DIV/0!</v>
      </c>
      <c r="AI107" s="44" t="e">
        <f t="shared" si="12"/>
        <v>#DIV/0!</v>
      </c>
      <c r="AJ107" s="44" t="e">
        <f t="shared" si="13"/>
        <v>#DIV/0!</v>
      </c>
      <c r="AK107" s="43"/>
      <c r="AL107" s="40"/>
      <c r="AM107" s="40"/>
      <c r="AN107" s="40"/>
      <c r="AO107" s="40"/>
      <c r="AP107" s="40"/>
      <c r="AQ107" s="49"/>
      <c r="AR107" s="41"/>
      <c r="AS107" s="41">
        <v>10</v>
      </c>
      <c r="AT107" s="34">
        <f>(J107*10)/100</f>
        <v>0</v>
      </c>
      <c r="AU107" s="43"/>
      <c r="AV107" s="44">
        <v>0</v>
      </c>
      <c r="AW107" s="46">
        <f t="shared" si="14"/>
        <v>0</v>
      </c>
      <c r="AX107" s="46">
        <f>O107</f>
        <v>0</v>
      </c>
      <c r="AY107" s="43"/>
    </row>
    <row r="108" spans="1:51" ht="15.75" customHeight="1" x14ac:dyDescent="0.25">
      <c r="A108" s="47"/>
      <c r="B108" s="40"/>
      <c r="C108" s="41"/>
      <c r="D108" s="39"/>
      <c r="E108" s="43"/>
      <c r="F108" s="40"/>
      <c r="G108" s="41"/>
      <c r="H108" s="43"/>
      <c r="I108" s="43"/>
      <c r="J108" s="44">
        <v>0</v>
      </c>
      <c r="K108" s="44">
        <v>0</v>
      </c>
      <c r="L108" s="55">
        <v>0</v>
      </c>
      <c r="M108" s="55">
        <v>0</v>
      </c>
      <c r="N108" s="44">
        <v>0</v>
      </c>
      <c r="O108" s="34">
        <f t="shared" si="15"/>
        <v>0</v>
      </c>
      <c r="P108" s="34">
        <f t="shared" si="15"/>
        <v>0</v>
      </c>
      <c r="Q108" s="43"/>
      <c r="R108" s="43"/>
      <c r="S108" s="43"/>
      <c r="T108" s="43"/>
      <c r="U108" s="48"/>
      <c r="V108" s="41"/>
      <c r="W108" s="41"/>
      <c r="X108" s="50"/>
      <c r="Y108" s="34" t="e">
        <f>P108/AA108</f>
        <v>#DIV/0!</v>
      </c>
      <c r="Z108" s="44" t="e">
        <f t="shared" si="8"/>
        <v>#DIV/0!</v>
      </c>
      <c r="AA108" s="44">
        <f t="shared" si="9"/>
        <v>0</v>
      </c>
      <c r="AB108" s="44">
        <v>0</v>
      </c>
      <c r="AC108" s="44">
        <v>0</v>
      </c>
      <c r="AD108" s="44">
        <v>0</v>
      </c>
      <c r="AE108" s="44"/>
      <c r="AF108" s="44" t="e">
        <f t="shared" si="10"/>
        <v>#DIV/0!</v>
      </c>
      <c r="AG108" s="44"/>
      <c r="AH108" s="44" t="e">
        <f t="shared" si="11"/>
        <v>#DIV/0!</v>
      </c>
      <c r="AI108" s="44" t="e">
        <f t="shared" si="12"/>
        <v>#DIV/0!</v>
      </c>
      <c r="AJ108" s="44" t="e">
        <f t="shared" si="13"/>
        <v>#DIV/0!</v>
      </c>
      <c r="AK108" s="43"/>
      <c r="AL108" s="40"/>
      <c r="AM108" s="40"/>
      <c r="AN108" s="40"/>
      <c r="AO108" s="40"/>
      <c r="AP108" s="40"/>
      <c r="AQ108" s="49"/>
      <c r="AR108" s="41"/>
      <c r="AS108" s="41">
        <v>10</v>
      </c>
      <c r="AT108" s="34">
        <f>(J108*10)/100</f>
        <v>0</v>
      </c>
      <c r="AU108" s="43"/>
      <c r="AV108" s="44">
        <v>0</v>
      </c>
      <c r="AW108" s="46">
        <f t="shared" si="14"/>
        <v>0</v>
      </c>
      <c r="AX108" s="46">
        <f>O108</f>
        <v>0</v>
      </c>
      <c r="AY108" s="43"/>
    </row>
    <row r="109" spans="1:51" ht="15.75" customHeight="1" x14ac:dyDescent="0.25">
      <c r="A109" s="47"/>
      <c r="B109" s="40"/>
      <c r="C109" s="41"/>
      <c r="D109" s="39"/>
      <c r="E109" s="43"/>
      <c r="F109" s="40"/>
      <c r="G109" s="41"/>
      <c r="H109" s="43"/>
      <c r="I109" s="43"/>
      <c r="J109" s="44">
        <v>0</v>
      </c>
      <c r="K109" s="44">
        <v>0</v>
      </c>
      <c r="L109" s="55">
        <v>0</v>
      </c>
      <c r="M109" s="55">
        <v>0</v>
      </c>
      <c r="N109" s="44">
        <v>0</v>
      </c>
      <c r="O109" s="34">
        <f t="shared" si="15"/>
        <v>0</v>
      </c>
      <c r="P109" s="34">
        <f t="shared" si="15"/>
        <v>0</v>
      </c>
      <c r="Q109" s="43"/>
      <c r="R109" s="43"/>
      <c r="S109" s="43"/>
      <c r="T109" s="43"/>
      <c r="U109" s="48"/>
      <c r="V109" s="41"/>
      <c r="W109" s="41"/>
      <c r="X109" s="50"/>
      <c r="Y109" s="34" t="e">
        <f>P109/AA109</f>
        <v>#DIV/0!</v>
      </c>
      <c r="Z109" s="44" t="e">
        <f t="shared" si="8"/>
        <v>#DIV/0!</v>
      </c>
      <c r="AA109" s="44">
        <f t="shared" si="9"/>
        <v>0</v>
      </c>
      <c r="AB109" s="44">
        <v>0</v>
      </c>
      <c r="AC109" s="44">
        <v>0</v>
      </c>
      <c r="AD109" s="44">
        <v>0</v>
      </c>
      <c r="AE109" s="44"/>
      <c r="AF109" s="44" t="e">
        <f t="shared" si="10"/>
        <v>#DIV/0!</v>
      </c>
      <c r="AG109" s="44"/>
      <c r="AH109" s="44" t="e">
        <f t="shared" si="11"/>
        <v>#DIV/0!</v>
      </c>
      <c r="AI109" s="44" t="e">
        <f t="shared" si="12"/>
        <v>#DIV/0!</v>
      </c>
      <c r="AJ109" s="44" t="e">
        <f t="shared" si="13"/>
        <v>#DIV/0!</v>
      </c>
      <c r="AK109" s="43"/>
      <c r="AL109" s="40"/>
      <c r="AM109" s="40"/>
      <c r="AN109" s="40"/>
      <c r="AO109" s="40"/>
      <c r="AP109" s="40"/>
      <c r="AQ109" s="49"/>
      <c r="AR109" s="41"/>
      <c r="AS109" s="41">
        <v>10</v>
      </c>
      <c r="AT109" s="34">
        <f>(J109*10)/100</f>
        <v>0</v>
      </c>
      <c r="AU109" s="43"/>
      <c r="AV109" s="44">
        <v>0</v>
      </c>
      <c r="AW109" s="46">
        <f t="shared" si="14"/>
        <v>0</v>
      </c>
      <c r="AX109" s="46">
        <f>O109</f>
        <v>0</v>
      </c>
      <c r="AY109" s="43"/>
    </row>
    <row r="110" spans="1:51" ht="15.75" customHeight="1" x14ac:dyDescent="0.25">
      <c r="A110" s="47"/>
      <c r="B110" s="40"/>
      <c r="C110" s="41"/>
      <c r="D110" s="39"/>
      <c r="E110" s="43"/>
      <c r="F110" s="40"/>
      <c r="G110" s="41"/>
      <c r="H110" s="43"/>
      <c r="I110" s="43"/>
      <c r="J110" s="44">
        <v>0</v>
      </c>
      <c r="K110" s="44">
        <v>0</v>
      </c>
      <c r="L110" s="55">
        <v>0</v>
      </c>
      <c r="M110" s="55">
        <v>0</v>
      </c>
      <c r="N110" s="44">
        <v>0</v>
      </c>
      <c r="O110" s="34">
        <f t="shared" si="15"/>
        <v>0</v>
      </c>
      <c r="P110" s="34">
        <f t="shared" si="15"/>
        <v>0</v>
      </c>
      <c r="Q110" s="43"/>
      <c r="R110" s="43"/>
      <c r="S110" s="43"/>
      <c r="T110" s="43"/>
      <c r="U110" s="48"/>
      <c r="V110" s="41"/>
      <c r="W110" s="41"/>
      <c r="X110" s="50"/>
      <c r="Y110" s="34" t="e">
        <f>P110/AA110</f>
        <v>#DIV/0!</v>
      </c>
      <c r="Z110" s="44" t="e">
        <f t="shared" si="8"/>
        <v>#DIV/0!</v>
      </c>
      <c r="AA110" s="44">
        <f t="shared" si="9"/>
        <v>0</v>
      </c>
      <c r="AB110" s="44">
        <v>0</v>
      </c>
      <c r="AC110" s="44">
        <v>0</v>
      </c>
      <c r="AD110" s="44">
        <v>0</v>
      </c>
      <c r="AE110" s="44"/>
      <c r="AF110" s="44" t="e">
        <f t="shared" si="10"/>
        <v>#DIV/0!</v>
      </c>
      <c r="AG110" s="44"/>
      <c r="AH110" s="44" t="e">
        <f t="shared" si="11"/>
        <v>#DIV/0!</v>
      </c>
      <c r="AI110" s="44" t="e">
        <f t="shared" si="12"/>
        <v>#DIV/0!</v>
      </c>
      <c r="AJ110" s="44" t="e">
        <f t="shared" si="13"/>
        <v>#DIV/0!</v>
      </c>
      <c r="AK110" s="43"/>
      <c r="AL110" s="40"/>
      <c r="AM110" s="40"/>
      <c r="AN110" s="40"/>
      <c r="AO110" s="40"/>
      <c r="AP110" s="40"/>
      <c r="AQ110" s="49"/>
      <c r="AR110" s="41"/>
      <c r="AS110" s="41">
        <v>10</v>
      </c>
      <c r="AT110" s="34">
        <f>(J110*10)/100</f>
        <v>0</v>
      </c>
      <c r="AU110" s="43"/>
      <c r="AV110" s="44">
        <v>0</v>
      </c>
      <c r="AW110" s="46">
        <f t="shared" si="14"/>
        <v>0</v>
      </c>
      <c r="AX110" s="46">
        <f>O110</f>
        <v>0</v>
      </c>
      <c r="AY110" s="43"/>
    </row>
    <row r="111" spans="1:51" ht="15.75" customHeight="1" x14ac:dyDescent="0.25">
      <c r="A111" s="47"/>
      <c r="B111" s="40"/>
      <c r="C111" s="41"/>
      <c r="D111" s="39"/>
      <c r="E111" s="43"/>
      <c r="F111" s="40"/>
      <c r="G111" s="41"/>
      <c r="H111" s="43"/>
      <c r="I111" s="43"/>
      <c r="J111" s="44">
        <v>0</v>
      </c>
      <c r="K111" s="44">
        <v>0</v>
      </c>
      <c r="L111" s="55">
        <v>0</v>
      </c>
      <c r="M111" s="55">
        <v>0</v>
      </c>
      <c r="N111" s="44">
        <v>0</v>
      </c>
      <c r="O111" s="34">
        <f t="shared" si="15"/>
        <v>0</v>
      </c>
      <c r="P111" s="34">
        <f t="shared" si="15"/>
        <v>0</v>
      </c>
      <c r="Q111" s="43"/>
      <c r="R111" s="43"/>
      <c r="S111" s="43"/>
      <c r="T111" s="43"/>
      <c r="U111" s="48"/>
      <c r="V111" s="41"/>
      <c r="W111" s="41"/>
      <c r="X111" s="50"/>
      <c r="Y111" s="34" t="e">
        <f>P111/AA111</f>
        <v>#DIV/0!</v>
      </c>
      <c r="Z111" s="44" t="e">
        <f t="shared" si="8"/>
        <v>#DIV/0!</v>
      </c>
      <c r="AA111" s="44">
        <f t="shared" si="9"/>
        <v>0</v>
      </c>
      <c r="AB111" s="44">
        <v>0</v>
      </c>
      <c r="AC111" s="44">
        <v>0</v>
      </c>
      <c r="AD111" s="44">
        <v>0</v>
      </c>
      <c r="AE111" s="44"/>
      <c r="AF111" s="44" t="e">
        <f t="shared" si="10"/>
        <v>#DIV/0!</v>
      </c>
      <c r="AG111" s="44"/>
      <c r="AH111" s="44" t="e">
        <f t="shared" si="11"/>
        <v>#DIV/0!</v>
      </c>
      <c r="AI111" s="44" t="e">
        <f t="shared" si="12"/>
        <v>#DIV/0!</v>
      </c>
      <c r="AJ111" s="44" t="e">
        <f t="shared" si="13"/>
        <v>#DIV/0!</v>
      </c>
      <c r="AK111" s="43"/>
      <c r="AL111" s="40"/>
      <c r="AM111" s="40"/>
      <c r="AN111" s="40"/>
      <c r="AO111" s="40"/>
      <c r="AP111" s="40"/>
      <c r="AQ111" s="49"/>
      <c r="AR111" s="41"/>
      <c r="AS111" s="41">
        <v>10</v>
      </c>
      <c r="AT111" s="34">
        <f>(J111*10)/100</f>
        <v>0</v>
      </c>
      <c r="AU111" s="43"/>
      <c r="AV111" s="44">
        <v>0</v>
      </c>
      <c r="AW111" s="46">
        <f t="shared" si="14"/>
        <v>0</v>
      </c>
      <c r="AX111" s="46">
        <f>O111</f>
        <v>0</v>
      </c>
      <c r="AY111" s="43"/>
    </row>
    <row r="112" spans="1:51" ht="15.75" customHeight="1" x14ac:dyDescent="0.25">
      <c r="A112" s="47"/>
      <c r="B112" s="40"/>
      <c r="C112" s="41"/>
      <c r="D112" s="39"/>
      <c r="E112" s="43"/>
      <c r="F112" s="40"/>
      <c r="G112" s="41"/>
      <c r="H112" s="43"/>
      <c r="I112" s="43"/>
      <c r="J112" s="44">
        <v>0</v>
      </c>
      <c r="K112" s="44">
        <v>0</v>
      </c>
      <c r="L112" s="55">
        <v>0</v>
      </c>
      <c r="M112" s="55">
        <v>0</v>
      </c>
      <c r="N112" s="44">
        <v>0</v>
      </c>
      <c r="O112" s="34">
        <f t="shared" si="15"/>
        <v>0</v>
      </c>
      <c r="P112" s="34">
        <f t="shared" si="15"/>
        <v>0</v>
      </c>
      <c r="Q112" s="43"/>
      <c r="R112" s="43"/>
      <c r="S112" s="43"/>
      <c r="T112" s="43"/>
      <c r="U112" s="48"/>
      <c r="V112" s="41"/>
      <c r="W112" s="41"/>
      <c r="X112" s="50"/>
      <c r="Y112" s="34" t="e">
        <f>P112/AA112</f>
        <v>#DIV/0!</v>
      </c>
      <c r="Z112" s="44" t="e">
        <f t="shared" si="8"/>
        <v>#DIV/0!</v>
      </c>
      <c r="AA112" s="44">
        <f t="shared" si="9"/>
        <v>0</v>
      </c>
      <c r="AB112" s="44">
        <v>0</v>
      </c>
      <c r="AC112" s="44">
        <v>0</v>
      </c>
      <c r="AD112" s="44">
        <v>0</v>
      </c>
      <c r="AE112" s="44"/>
      <c r="AF112" s="44" t="e">
        <f t="shared" si="10"/>
        <v>#DIV/0!</v>
      </c>
      <c r="AG112" s="44"/>
      <c r="AH112" s="44" t="e">
        <f t="shared" si="11"/>
        <v>#DIV/0!</v>
      </c>
      <c r="AI112" s="44" t="e">
        <f t="shared" si="12"/>
        <v>#DIV/0!</v>
      </c>
      <c r="AJ112" s="44" t="e">
        <f t="shared" si="13"/>
        <v>#DIV/0!</v>
      </c>
      <c r="AK112" s="43"/>
      <c r="AL112" s="40"/>
      <c r="AM112" s="40"/>
      <c r="AN112" s="40"/>
      <c r="AO112" s="40"/>
      <c r="AP112" s="40"/>
      <c r="AQ112" s="49"/>
      <c r="AR112" s="41"/>
      <c r="AS112" s="41">
        <v>10</v>
      </c>
      <c r="AT112" s="34">
        <f>(J112*10)/100</f>
        <v>0</v>
      </c>
      <c r="AU112" s="43"/>
      <c r="AV112" s="44">
        <v>0</v>
      </c>
      <c r="AW112" s="46">
        <f t="shared" si="14"/>
        <v>0</v>
      </c>
      <c r="AX112" s="46">
        <f>O112</f>
        <v>0</v>
      </c>
      <c r="AY112" s="43"/>
    </row>
    <row r="113" spans="1:51" ht="15.75" customHeight="1" x14ac:dyDescent="0.25">
      <c r="A113" s="47"/>
      <c r="B113" s="40"/>
      <c r="C113" s="41"/>
      <c r="D113" s="39"/>
      <c r="E113" s="43"/>
      <c r="F113" s="40"/>
      <c r="G113" s="41"/>
      <c r="H113" s="43"/>
      <c r="I113" s="43"/>
      <c r="J113" s="44">
        <v>0</v>
      </c>
      <c r="K113" s="44">
        <v>0</v>
      </c>
      <c r="L113" s="55">
        <v>0</v>
      </c>
      <c r="M113" s="55">
        <v>0</v>
      </c>
      <c r="N113" s="44">
        <v>0</v>
      </c>
      <c r="O113" s="34">
        <f t="shared" si="15"/>
        <v>0</v>
      </c>
      <c r="P113" s="34">
        <f t="shared" si="15"/>
        <v>0</v>
      </c>
      <c r="Q113" s="43"/>
      <c r="R113" s="43"/>
      <c r="S113" s="43"/>
      <c r="T113" s="43"/>
      <c r="U113" s="48"/>
      <c r="V113" s="41"/>
      <c r="W113" s="41"/>
      <c r="X113" s="50"/>
      <c r="Y113" s="34" t="e">
        <f>P113/AA113</f>
        <v>#DIV/0!</v>
      </c>
      <c r="Z113" s="44" t="e">
        <f t="shared" si="8"/>
        <v>#DIV/0!</v>
      </c>
      <c r="AA113" s="44">
        <f t="shared" si="9"/>
        <v>0</v>
      </c>
      <c r="AB113" s="44">
        <v>0</v>
      </c>
      <c r="AC113" s="44">
        <v>0</v>
      </c>
      <c r="AD113" s="44">
        <v>0</v>
      </c>
      <c r="AE113" s="44"/>
      <c r="AF113" s="44" t="e">
        <f t="shared" si="10"/>
        <v>#DIV/0!</v>
      </c>
      <c r="AG113" s="44"/>
      <c r="AH113" s="44" t="e">
        <f t="shared" si="11"/>
        <v>#DIV/0!</v>
      </c>
      <c r="AI113" s="44" t="e">
        <f t="shared" si="12"/>
        <v>#DIV/0!</v>
      </c>
      <c r="AJ113" s="44" t="e">
        <f t="shared" si="13"/>
        <v>#DIV/0!</v>
      </c>
      <c r="AK113" s="43"/>
      <c r="AL113" s="40"/>
      <c r="AM113" s="40"/>
      <c r="AN113" s="40"/>
      <c r="AO113" s="40"/>
      <c r="AP113" s="40"/>
      <c r="AQ113" s="49"/>
      <c r="AR113" s="41"/>
      <c r="AS113" s="41">
        <v>10</v>
      </c>
      <c r="AT113" s="34">
        <f>(J113*10)/100</f>
        <v>0</v>
      </c>
      <c r="AU113" s="43"/>
      <c r="AV113" s="44">
        <v>0</v>
      </c>
      <c r="AW113" s="46">
        <f t="shared" si="14"/>
        <v>0</v>
      </c>
      <c r="AX113" s="46">
        <f>O113</f>
        <v>0</v>
      </c>
      <c r="AY113" s="43"/>
    </row>
    <row r="114" spans="1:51" ht="15.75" customHeight="1" x14ac:dyDescent="0.25">
      <c r="A114" s="47"/>
      <c r="B114" s="40"/>
      <c r="C114" s="41"/>
      <c r="D114" s="39"/>
      <c r="E114" s="43"/>
      <c r="F114" s="40"/>
      <c r="G114" s="41"/>
      <c r="H114" s="43"/>
      <c r="I114" s="43"/>
      <c r="J114" s="44">
        <v>0</v>
      </c>
      <c r="K114" s="44">
        <v>0</v>
      </c>
      <c r="L114" s="55">
        <v>0</v>
      </c>
      <c r="M114" s="55">
        <v>0</v>
      </c>
      <c r="N114" s="44">
        <v>0</v>
      </c>
      <c r="O114" s="34">
        <f t="shared" si="15"/>
        <v>0</v>
      </c>
      <c r="P114" s="34">
        <f t="shared" si="15"/>
        <v>0</v>
      </c>
      <c r="Q114" s="43"/>
      <c r="R114" s="43"/>
      <c r="S114" s="43"/>
      <c r="T114" s="43"/>
      <c r="U114" s="48"/>
      <c r="V114" s="41"/>
      <c r="W114" s="41"/>
      <c r="X114" s="50"/>
      <c r="Y114" s="34" t="e">
        <f>P114/AA114</f>
        <v>#DIV/0!</v>
      </c>
      <c r="Z114" s="44" t="e">
        <f t="shared" si="8"/>
        <v>#DIV/0!</v>
      </c>
      <c r="AA114" s="44">
        <f t="shared" si="9"/>
        <v>0</v>
      </c>
      <c r="AB114" s="44">
        <v>0</v>
      </c>
      <c r="AC114" s="44">
        <v>0</v>
      </c>
      <c r="AD114" s="44">
        <v>0</v>
      </c>
      <c r="AE114" s="44"/>
      <c r="AF114" s="44" t="e">
        <f t="shared" si="10"/>
        <v>#DIV/0!</v>
      </c>
      <c r="AG114" s="44"/>
      <c r="AH114" s="44" t="e">
        <f t="shared" si="11"/>
        <v>#DIV/0!</v>
      </c>
      <c r="AI114" s="44" t="e">
        <f t="shared" si="12"/>
        <v>#DIV/0!</v>
      </c>
      <c r="AJ114" s="44" t="e">
        <f t="shared" si="13"/>
        <v>#DIV/0!</v>
      </c>
      <c r="AK114" s="43"/>
      <c r="AL114" s="40"/>
      <c r="AM114" s="40"/>
      <c r="AN114" s="40"/>
      <c r="AO114" s="40"/>
      <c r="AP114" s="40"/>
      <c r="AQ114" s="49"/>
      <c r="AR114" s="41"/>
      <c r="AS114" s="41">
        <v>10</v>
      </c>
      <c r="AT114" s="34">
        <f>(J114*10)/100</f>
        <v>0</v>
      </c>
      <c r="AU114" s="43"/>
      <c r="AV114" s="44">
        <v>0</v>
      </c>
      <c r="AW114" s="46">
        <f t="shared" si="14"/>
        <v>0</v>
      </c>
      <c r="AX114" s="46">
        <f>O114</f>
        <v>0</v>
      </c>
      <c r="AY114" s="43"/>
    </row>
    <row r="115" spans="1:51" ht="15.75" customHeight="1" x14ac:dyDescent="0.25">
      <c r="A115" s="47"/>
      <c r="B115" s="40"/>
      <c r="C115" s="41"/>
      <c r="D115" s="39"/>
      <c r="E115" s="43"/>
      <c r="F115" s="40"/>
      <c r="G115" s="41"/>
      <c r="H115" s="43"/>
      <c r="I115" s="43"/>
      <c r="J115" s="44">
        <v>0</v>
      </c>
      <c r="K115" s="44">
        <v>0</v>
      </c>
      <c r="L115" s="55">
        <v>0</v>
      </c>
      <c r="M115" s="55">
        <v>0</v>
      </c>
      <c r="N115" s="44">
        <v>0</v>
      </c>
      <c r="O115" s="34">
        <f t="shared" si="15"/>
        <v>0</v>
      </c>
      <c r="P115" s="34">
        <f t="shared" si="15"/>
        <v>0</v>
      </c>
      <c r="Q115" s="43"/>
      <c r="R115" s="43"/>
      <c r="S115" s="43"/>
      <c r="T115" s="43"/>
      <c r="U115" s="48"/>
      <c r="V115" s="41"/>
      <c r="W115" s="41"/>
      <c r="X115" s="50"/>
      <c r="Y115" s="34" t="e">
        <f>P115/AA115</f>
        <v>#DIV/0!</v>
      </c>
      <c r="Z115" s="44" t="e">
        <f t="shared" si="8"/>
        <v>#DIV/0!</v>
      </c>
      <c r="AA115" s="44">
        <f t="shared" si="9"/>
        <v>0</v>
      </c>
      <c r="AB115" s="44">
        <v>0</v>
      </c>
      <c r="AC115" s="44">
        <v>0</v>
      </c>
      <c r="AD115" s="44">
        <v>0</v>
      </c>
      <c r="AE115" s="44"/>
      <c r="AF115" s="44" t="e">
        <f t="shared" si="10"/>
        <v>#DIV/0!</v>
      </c>
      <c r="AG115" s="44"/>
      <c r="AH115" s="44" t="e">
        <f t="shared" si="11"/>
        <v>#DIV/0!</v>
      </c>
      <c r="AI115" s="44" t="e">
        <f t="shared" si="12"/>
        <v>#DIV/0!</v>
      </c>
      <c r="AJ115" s="44" t="e">
        <f t="shared" si="13"/>
        <v>#DIV/0!</v>
      </c>
      <c r="AK115" s="43"/>
      <c r="AL115" s="40"/>
      <c r="AM115" s="40"/>
      <c r="AN115" s="40"/>
      <c r="AO115" s="40"/>
      <c r="AP115" s="40"/>
      <c r="AQ115" s="49"/>
      <c r="AR115" s="41"/>
      <c r="AS115" s="41">
        <v>10</v>
      </c>
      <c r="AT115" s="34">
        <f>(J115*10)/100</f>
        <v>0</v>
      </c>
      <c r="AU115" s="43"/>
      <c r="AV115" s="44">
        <v>0</v>
      </c>
      <c r="AW115" s="46">
        <f t="shared" si="14"/>
        <v>0</v>
      </c>
      <c r="AX115" s="46">
        <f>O115</f>
        <v>0</v>
      </c>
      <c r="AY115" s="43"/>
    </row>
    <row r="116" spans="1:51" ht="15.75" customHeight="1" x14ac:dyDescent="0.25">
      <c r="A116" s="47"/>
      <c r="B116" s="40"/>
      <c r="C116" s="41"/>
      <c r="D116" s="39"/>
      <c r="E116" s="43"/>
      <c r="F116" s="40"/>
      <c r="G116" s="41"/>
      <c r="H116" s="43"/>
      <c r="I116" s="43"/>
      <c r="J116" s="44">
        <v>0</v>
      </c>
      <c r="K116" s="44">
        <v>0</v>
      </c>
      <c r="L116" s="55">
        <v>0</v>
      </c>
      <c r="M116" s="55">
        <v>0</v>
      </c>
      <c r="N116" s="44">
        <v>0</v>
      </c>
      <c r="O116" s="34">
        <f t="shared" si="15"/>
        <v>0</v>
      </c>
      <c r="P116" s="34">
        <f t="shared" si="15"/>
        <v>0</v>
      </c>
      <c r="Q116" s="43"/>
      <c r="R116" s="43"/>
      <c r="S116" s="43"/>
      <c r="T116" s="43"/>
      <c r="U116" s="48"/>
      <c r="V116" s="41"/>
      <c r="W116" s="41"/>
      <c r="X116" s="50"/>
      <c r="Y116" s="34" t="e">
        <f>P116/AA116</f>
        <v>#DIV/0!</v>
      </c>
      <c r="Z116" s="44" t="e">
        <f t="shared" si="8"/>
        <v>#DIV/0!</v>
      </c>
      <c r="AA116" s="44">
        <f t="shared" si="9"/>
        <v>0</v>
      </c>
      <c r="AB116" s="44">
        <v>0</v>
      </c>
      <c r="AC116" s="44">
        <v>0</v>
      </c>
      <c r="AD116" s="44">
        <v>0</v>
      </c>
      <c r="AE116" s="44"/>
      <c r="AF116" s="44" t="e">
        <f t="shared" si="10"/>
        <v>#DIV/0!</v>
      </c>
      <c r="AG116" s="44"/>
      <c r="AH116" s="44" t="e">
        <f t="shared" si="11"/>
        <v>#DIV/0!</v>
      </c>
      <c r="AI116" s="44" t="e">
        <f t="shared" si="12"/>
        <v>#DIV/0!</v>
      </c>
      <c r="AJ116" s="44" t="e">
        <f t="shared" si="13"/>
        <v>#DIV/0!</v>
      </c>
      <c r="AK116" s="43"/>
      <c r="AL116" s="40"/>
      <c r="AM116" s="40"/>
      <c r="AN116" s="40"/>
      <c r="AO116" s="40"/>
      <c r="AP116" s="40"/>
      <c r="AQ116" s="49"/>
      <c r="AR116" s="41"/>
      <c r="AS116" s="41">
        <v>10</v>
      </c>
      <c r="AT116" s="34">
        <f>(J116*10)/100</f>
        <v>0</v>
      </c>
      <c r="AU116" s="43"/>
      <c r="AV116" s="44">
        <v>0</v>
      </c>
      <c r="AW116" s="46">
        <f t="shared" si="14"/>
        <v>0</v>
      </c>
      <c r="AX116" s="46">
        <f>O116</f>
        <v>0</v>
      </c>
      <c r="AY116" s="43"/>
    </row>
    <row r="117" spans="1:51" ht="15.75" customHeight="1" x14ac:dyDescent="0.25">
      <c r="A117" s="47"/>
      <c r="B117" s="40"/>
      <c r="C117" s="41"/>
      <c r="D117" s="39"/>
      <c r="E117" s="43"/>
      <c r="F117" s="40"/>
      <c r="G117" s="41"/>
      <c r="H117" s="43"/>
      <c r="I117" s="43"/>
      <c r="J117" s="44">
        <v>0</v>
      </c>
      <c r="K117" s="44">
        <v>0</v>
      </c>
      <c r="L117" s="55">
        <v>0</v>
      </c>
      <c r="M117" s="55">
        <v>0</v>
      </c>
      <c r="N117" s="44">
        <v>0</v>
      </c>
      <c r="O117" s="34">
        <f t="shared" si="15"/>
        <v>0</v>
      </c>
      <c r="P117" s="34">
        <f t="shared" si="15"/>
        <v>0</v>
      </c>
      <c r="Q117" s="43"/>
      <c r="R117" s="43"/>
      <c r="S117" s="43"/>
      <c r="T117" s="43"/>
      <c r="U117" s="48"/>
      <c r="V117" s="41"/>
      <c r="W117" s="41"/>
      <c r="X117" s="50"/>
      <c r="Y117" s="34" t="e">
        <f>P117/AA117</f>
        <v>#DIV/0!</v>
      </c>
      <c r="Z117" s="44" t="e">
        <f t="shared" si="8"/>
        <v>#DIV/0!</v>
      </c>
      <c r="AA117" s="44">
        <f t="shared" si="9"/>
        <v>0</v>
      </c>
      <c r="AB117" s="44">
        <v>0</v>
      </c>
      <c r="AC117" s="44">
        <v>0</v>
      </c>
      <c r="AD117" s="44">
        <v>0</v>
      </c>
      <c r="AE117" s="44"/>
      <c r="AF117" s="44" t="e">
        <f t="shared" si="10"/>
        <v>#DIV/0!</v>
      </c>
      <c r="AG117" s="44"/>
      <c r="AH117" s="44" t="e">
        <f t="shared" si="11"/>
        <v>#DIV/0!</v>
      </c>
      <c r="AI117" s="44" t="e">
        <f t="shared" si="12"/>
        <v>#DIV/0!</v>
      </c>
      <c r="AJ117" s="44" t="e">
        <f t="shared" si="13"/>
        <v>#DIV/0!</v>
      </c>
      <c r="AK117" s="43"/>
      <c r="AL117" s="40"/>
      <c r="AM117" s="40"/>
      <c r="AN117" s="40"/>
      <c r="AO117" s="40"/>
      <c r="AP117" s="40"/>
      <c r="AQ117" s="49"/>
      <c r="AR117" s="41"/>
      <c r="AS117" s="41">
        <v>10</v>
      </c>
      <c r="AT117" s="34">
        <f>(J117*10)/100</f>
        <v>0</v>
      </c>
      <c r="AU117" s="43"/>
      <c r="AV117" s="44">
        <v>0</v>
      </c>
      <c r="AW117" s="46">
        <f t="shared" si="14"/>
        <v>0</v>
      </c>
      <c r="AX117" s="46">
        <f>O117</f>
        <v>0</v>
      </c>
      <c r="AY117" s="43"/>
    </row>
    <row r="118" spans="1:51" ht="15.75" customHeight="1" x14ac:dyDescent="0.25">
      <c r="A118" s="47"/>
      <c r="B118" s="40"/>
      <c r="C118" s="41"/>
      <c r="D118" s="39"/>
      <c r="E118" s="43"/>
      <c r="F118" s="40"/>
      <c r="G118" s="41"/>
      <c r="H118" s="43"/>
      <c r="I118" s="43"/>
      <c r="J118" s="44">
        <v>0</v>
      </c>
      <c r="K118" s="44">
        <v>0</v>
      </c>
      <c r="L118" s="55">
        <v>0</v>
      </c>
      <c r="M118" s="55">
        <v>0</v>
      </c>
      <c r="N118" s="44">
        <v>0</v>
      </c>
      <c r="O118" s="34">
        <f t="shared" si="15"/>
        <v>0</v>
      </c>
      <c r="P118" s="34">
        <f t="shared" si="15"/>
        <v>0</v>
      </c>
      <c r="Q118" s="43"/>
      <c r="R118" s="43"/>
      <c r="S118" s="43"/>
      <c r="T118" s="43"/>
      <c r="U118" s="48"/>
      <c r="V118" s="41"/>
      <c r="W118" s="41"/>
      <c r="X118" s="50"/>
      <c r="Y118" s="34" t="e">
        <f>P118/AA118</f>
        <v>#DIV/0!</v>
      </c>
      <c r="Z118" s="44" t="e">
        <f t="shared" si="8"/>
        <v>#DIV/0!</v>
      </c>
      <c r="AA118" s="44">
        <f t="shared" si="9"/>
        <v>0</v>
      </c>
      <c r="AB118" s="44">
        <v>0</v>
      </c>
      <c r="AC118" s="44">
        <v>0</v>
      </c>
      <c r="AD118" s="44">
        <v>0</v>
      </c>
      <c r="AE118" s="44"/>
      <c r="AF118" s="44" t="e">
        <f t="shared" si="10"/>
        <v>#DIV/0!</v>
      </c>
      <c r="AG118" s="44"/>
      <c r="AH118" s="44" t="e">
        <f t="shared" si="11"/>
        <v>#DIV/0!</v>
      </c>
      <c r="AI118" s="44" t="e">
        <f t="shared" si="12"/>
        <v>#DIV/0!</v>
      </c>
      <c r="AJ118" s="44" t="e">
        <f t="shared" si="13"/>
        <v>#DIV/0!</v>
      </c>
      <c r="AK118" s="43"/>
      <c r="AL118" s="40"/>
      <c r="AM118" s="40"/>
      <c r="AN118" s="40"/>
      <c r="AO118" s="40"/>
      <c r="AP118" s="40"/>
      <c r="AQ118" s="49"/>
      <c r="AR118" s="41"/>
      <c r="AS118" s="41">
        <v>10</v>
      </c>
      <c r="AT118" s="34">
        <f>(J118*10)/100</f>
        <v>0</v>
      </c>
      <c r="AU118" s="43"/>
      <c r="AV118" s="44">
        <v>0</v>
      </c>
      <c r="AW118" s="46">
        <f t="shared" si="14"/>
        <v>0</v>
      </c>
      <c r="AX118" s="46">
        <f>O118</f>
        <v>0</v>
      </c>
      <c r="AY118" s="43"/>
    </row>
    <row r="119" spans="1:51" ht="15.75" customHeight="1" x14ac:dyDescent="0.25">
      <c r="A119" s="47"/>
      <c r="B119" s="40"/>
      <c r="C119" s="41"/>
      <c r="D119" s="39"/>
      <c r="E119" s="43"/>
      <c r="F119" s="40"/>
      <c r="G119" s="41"/>
      <c r="H119" s="43"/>
      <c r="I119" s="43"/>
      <c r="J119" s="44">
        <v>0</v>
      </c>
      <c r="K119" s="44">
        <v>0</v>
      </c>
      <c r="L119" s="55">
        <v>0</v>
      </c>
      <c r="M119" s="55">
        <v>0</v>
      </c>
      <c r="N119" s="44">
        <v>0</v>
      </c>
      <c r="O119" s="34">
        <f t="shared" si="15"/>
        <v>0</v>
      </c>
      <c r="P119" s="34">
        <f t="shared" si="15"/>
        <v>0</v>
      </c>
      <c r="Q119" s="43"/>
      <c r="R119" s="43"/>
      <c r="S119" s="43"/>
      <c r="T119" s="43"/>
      <c r="U119" s="48"/>
      <c r="V119" s="41"/>
      <c r="W119" s="41"/>
      <c r="X119" s="50"/>
      <c r="Y119" s="34" t="e">
        <f>P119/AA119</f>
        <v>#DIV/0!</v>
      </c>
      <c r="Z119" s="44" t="e">
        <f t="shared" si="8"/>
        <v>#DIV/0!</v>
      </c>
      <c r="AA119" s="44">
        <f t="shared" si="9"/>
        <v>0</v>
      </c>
      <c r="AB119" s="44">
        <v>0</v>
      </c>
      <c r="AC119" s="44">
        <v>0</v>
      </c>
      <c r="AD119" s="44">
        <v>0</v>
      </c>
      <c r="AE119" s="44"/>
      <c r="AF119" s="44" t="e">
        <f t="shared" si="10"/>
        <v>#DIV/0!</v>
      </c>
      <c r="AG119" s="44"/>
      <c r="AH119" s="44" t="e">
        <f t="shared" si="11"/>
        <v>#DIV/0!</v>
      </c>
      <c r="AI119" s="44" t="e">
        <f t="shared" si="12"/>
        <v>#DIV/0!</v>
      </c>
      <c r="AJ119" s="44" t="e">
        <f t="shared" si="13"/>
        <v>#DIV/0!</v>
      </c>
      <c r="AK119" s="43"/>
      <c r="AL119" s="40"/>
      <c r="AM119" s="40"/>
      <c r="AN119" s="40"/>
      <c r="AO119" s="40"/>
      <c r="AP119" s="40"/>
      <c r="AQ119" s="49"/>
      <c r="AR119" s="41"/>
      <c r="AS119" s="41">
        <v>10</v>
      </c>
      <c r="AT119" s="34">
        <f>(J119*10)/100</f>
        <v>0</v>
      </c>
      <c r="AU119" s="43"/>
      <c r="AV119" s="44">
        <v>0</v>
      </c>
      <c r="AW119" s="46">
        <f t="shared" si="14"/>
        <v>0</v>
      </c>
      <c r="AX119" s="46">
        <f>O119</f>
        <v>0</v>
      </c>
      <c r="AY119" s="43"/>
    </row>
    <row r="120" spans="1:51" ht="15.75" customHeight="1" x14ac:dyDescent="0.25">
      <c r="A120" s="47"/>
      <c r="B120" s="40"/>
      <c r="C120" s="41"/>
      <c r="D120" s="39"/>
      <c r="E120" s="43"/>
      <c r="F120" s="40"/>
      <c r="G120" s="41"/>
      <c r="H120" s="43"/>
      <c r="I120" s="43"/>
      <c r="J120" s="44">
        <v>0</v>
      </c>
      <c r="K120" s="44">
        <v>0</v>
      </c>
      <c r="L120" s="55">
        <v>0</v>
      </c>
      <c r="M120" s="55">
        <v>0</v>
      </c>
      <c r="N120" s="44">
        <v>0</v>
      </c>
      <c r="O120" s="34">
        <f t="shared" si="15"/>
        <v>0</v>
      </c>
      <c r="P120" s="34">
        <f t="shared" si="15"/>
        <v>0</v>
      </c>
      <c r="Q120" s="43"/>
      <c r="R120" s="43"/>
      <c r="S120" s="43"/>
      <c r="T120" s="43"/>
      <c r="U120" s="48"/>
      <c r="V120" s="41"/>
      <c r="W120" s="41"/>
      <c r="X120" s="50"/>
      <c r="Y120" s="34" t="e">
        <f>P120/AA120</f>
        <v>#DIV/0!</v>
      </c>
      <c r="Z120" s="44" t="e">
        <f t="shared" si="8"/>
        <v>#DIV/0!</v>
      </c>
      <c r="AA120" s="44">
        <f t="shared" si="9"/>
        <v>0</v>
      </c>
      <c r="AB120" s="44">
        <v>0</v>
      </c>
      <c r="AC120" s="44">
        <v>0</v>
      </c>
      <c r="AD120" s="44">
        <v>0</v>
      </c>
      <c r="AE120" s="44"/>
      <c r="AF120" s="44" t="e">
        <f t="shared" si="10"/>
        <v>#DIV/0!</v>
      </c>
      <c r="AG120" s="44"/>
      <c r="AH120" s="44" t="e">
        <f t="shared" si="11"/>
        <v>#DIV/0!</v>
      </c>
      <c r="AI120" s="44" t="e">
        <f t="shared" si="12"/>
        <v>#DIV/0!</v>
      </c>
      <c r="AJ120" s="44" t="e">
        <f t="shared" si="13"/>
        <v>#DIV/0!</v>
      </c>
      <c r="AK120" s="43"/>
      <c r="AL120" s="40"/>
      <c r="AM120" s="40"/>
      <c r="AN120" s="40"/>
      <c r="AO120" s="40"/>
      <c r="AP120" s="40"/>
      <c r="AQ120" s="49"/>
      <c r="AR120" s="41"/>
      <c r="AS120" s="41">
        <v>10</v>
      </c>
      <c r="AT120" s="34">
        <f>(J120*10)/100</f>
        <v>0</v>
      </c>
      <c r="AU120" s="43"/>
      <c r="AV120" s="44">
        <v>0</v>
      </c>
      <c r="AW120" s="46">
        <f t="shared" si="14"/>
        <v>0</v>
      </c>
      <c r="AX120" s="46">
        <f>O120</f>
        <v>0</v>
      </c>
      <c r="AY120" s="43"/>
    </row>
    <row r="121" spans="1:51" ht="15.75" customHeight="1" x14ac:dyDescent="0.25">
      <c r="A121" s="47"/>
      <c r="B121" s="40"/>
      <c r="C121" s="41"/>
      <c r="D121" s="39"/>
      <c r="E121" s="43"/>
      <c r="F121" s="40"/>
      <c r="G121" s="41"/>
      <c r="H121" s="43"/>
      <c r="I121" s="43"/>
      <c r="J121" s="44">
        <v>0</v>
      </c>
      <c r="K121" s="44">
        <v>0</v>
      </c>
      <c r="L121" s="55">
        <v>0</v>
      </c>
      <c r="M121" s="55">
        <v>0</v>
      </c>
      <c r="N121" s="44">
        <v>0</v>
      </c>
      <c r="O121" s="34">
        <f t="shared" si="15"/>
        <v>0</v>
      </c>
      <c r="P121" s="34">
        <f t="shared" si="15"/>
        <v>0</v>
      </c>
      <c r="Q121" s="43"/>
      <c r="R121" s="43"/>
      <c r="S121" s="43"/>
      <c r="T121" s="43"/>
      <c r="U121" s="48"/>
      <c r="V121" s="41"/>
      <c r="W121" s="41"/>
      <c r="X121" s="50"/>
      <c r="Y121" s="34" t="e">
        <f>P121/AA121</f>
        <v>#DIV/0!</v>
      </c>
      <c r="Z121" s="44" t="e">
        <f t="shared" si="8"/>
        <v>#DIV/0!</v>
      </c>
      <c r="AA121" s="44">
        <f t="shared" si="9"/>
        <v>0</v>
      </c>
      <c r="AB121" s="44">
        <v>0</v>
      </c>
      <c r="AC121" s="44">
        <v>0</v>
      </c>
      <c r="AD121" s="44">
        <v>0</v>
      </c>
      <c r="AE121" s="44"/>
      <c r="AF121" s="44" t="e">
        <f t="shared" si="10"/>
        <v>#DIV/0!</v>
      </c>
      <c r="AG121" s="44"/>
      <c r="AH121" s="44" t="e">
        <f t="shared" si="11"/>
        <v>#DIV/0!</v>
      </c>
      <c r="AI121" s="44" t="e">
        <f t="shared" si="12"/>
        <v>#DIV/0!</v>
      </c>
      <c r="AJ121" s="44" t="e">
        <f t="shared" si="13"/>
        <v>#DIV/0!</v>
      </c>
      <c r="AK121" s="43"/>
      <c r="AL121" s="40"/>
      <c r="AM121" s="40"/>
      <c r="AN121" s="40"/>
      <c r="AO121" s="40"/>
      <c r="AP121" s="40"/>
      <c r="AQ121" s="49"/>
      <c r="AR121" s="41"/>
      <c r="AS121" s="41">
        <v>10</v>
      </c>
      <c r="AT121" s="34">
        <f>(J121*10)/100</f>
        <v>0</v>
      </c>
      <c r="AU121" s="43"/>
      <c r="AV121" s="44">
        <v>0</v>
      </c>
      <c r="AW121" s="46">
        <f t="shared" si="14"/>
        <v>0</v>
      </c>
      <c r="AX121" s="46">
        <f>O121</f>
        <v>0</v>
      </c>
      <c r="AY121" s="43"/>
    </row>
    <row r="122" spans="1:51" ht="15.75" customHeight="1" x14ac:dyDescent="0.25">
      <c r="A122" s="47"/>
      <c r="B122" s="40"/>
      <c r="C122" s="41"/>
      <c r="D122" s="39"/>
      <c r="E122" s="43"/>
      <c r="F122" s="40"/>
      <c r="G122" s="41"/>
      <c r="H122" s="43"/>
      <c r="I122" s="43"/>
      <c r="J122" s="44">
        <v>0</v>
      </c>
      <c r="K122" s="44">
        <v>0</v>
      </c>
      <c r="L122" s="55">
        <v>0</v>
      </c>
      <c r="M122" s="55">
        <v>0</v>
      </c>
      <c r="N122" s="44">
        <v>0</v>
      </c>
      <c r="O122" s="34">
        <f t="shared" si="15"/>
        <v>0</v>
      </c>
      <c r="P122" s="34">
        <f t="shared" si="15"/>
        <v>0</v>
      </c>
      <c r="Q122" s="43"/>
      <c r="R122" s="43"/>
      <c r="S122" s="43"/>
      <c r="T122" s="43"/>
      <c r="U122" s="48"/>
      <c r="V122" s="41"/>
      <c r="W122" s="41"/>
      <c r="X122" s="50"/>
      <c r="Y122" s="34" t="e">
        <f>P122/AA122</f>
        <v>#DIV/0!</v>
      </c>
      <c r="Z122" s="44" t="e">
        <f t="shared" si="8"/>
        <v>#DIV/0!</v>
      </c>
      <c r="AA122" s="44">
        <f t="shared" si="9"/>
        <v>0</v>
      </c>
      <c r="AB122" s="44">
        <v>0</v>
      </c>
      <c r="AC122" s="44">
        <v>0</v>
      </c>
      <c r="AD122" s="44">
        <v>0</v>
      </c>
      <c r="AE122" s="44"/>
      <c r="AF122" s="44" t="e">
        <f t="shared" si="10"/>
        <v>#DIV/0!</v>
      </c>
      <c r="AG122" s="44"/>
      <c r="AH122" s="44" t="e">
        <f t="shared" si="11"/>
        <v>#DIV/0!</v>
      </c>
      <c r="AI122" s="44" t="e">
        <f t="shared" si="12"/>
        <v>#DIV/0!</v>
      </c>
      <c r="AJ122" s="44" t="e">
        <f t="shared" si="13"/>
        <v>#DIV/0!</v>
      </c>
      <c r="AK122" s="43"/>
      <c r="AL122" s="40"/>
      <c r="AM122" s="40"/>
      <c r="AN122" s="40"/>
      <c r="AO122" s="40"/>
      <c r="AP122" s="40"/>
      <c r="AQ122" s="49"/>
      <c r="AR122" s="41"/>
      <c r="AS122" s="41">
        <v>10</v>
      </c>
      <c r="AT122" s="34">
        <f>(J122*10)/100</f>
        <v>0</v>
      </c>
      <c r="AU122" s="43"/>
      <c r="AV122" s="44">
        <v>0</v>
      </c>
      <c r="AW122" s="46">
        <f t="shared" si="14"/>
        <v>0</v>
      </c>
      <c r="AX122" s="46">
        <f>O122</f>
        <v>0</v>
      </c>
      <c r="AY122" s="43"/>
    </row>
    <row r="123" spans="1:51" ht="15.75" customHeight="1" x14ac:dyDescent="0.25">
      <c r="A123" s="47"/>
      <c r="B123" s="40"/>
      <c r="C123" s="41"/>
      <c r="D123" s="39"/>
      <c r="E123" s="43"/>
      <c r="F123" s="40"/>
      <c r="G123" s="41"/>
      <c r="H123" s="43"/>
      <c r="I123" s="43"/>
      <c r="J123" s="44">
        <v>0</v>
      </c>
      <c r="K123" s="44">
        <v>0</v>
      </c>
      <c r="L123" s="55">
        <v>0</v>
      </c>
      <c r="M123" s="55">
        <v>0</v>
      </c>
      <c r="N123" s="44">
        <v>0</v>
      </c>
      <c r="O123" s="34">
        <f t="shared" si="15"/>
        <v>0</v>
      </c>
      <c r="P123" s="34">
        <f t="shared" si="15"/>
        <v>0</v>
      </c>
      <c r="Q123" s="43"/>
      <c r="R123" s="43"/>
      <c r="S123" s="43"/>
      <c r="T123" s="43"/>
      <c r="U123" s="48"/>
      <c r="V123" s="41"/>
      <c r="W123" s="41"/>
      <c r="X123" s="50"/>
      <c r="Y123" s="34" t="e">
        <f>P123/AA123</f>
        <v>#DIV/0!</v>
      </c>
      <c r="Z123" s="44" t="e">
        <f t="shared" si="8"/>
        <v>#DIV/0!</v>
      </c>
      <c r="AA123" s="44">
        <f t="shared" si="9"/>
        <v>0</v>
      </c>
      <c r="AB123" s="44">
        <v>0</v>
      </c>
      <c r="AC123" s="44">
        <v>0</v>
      </c>
      <c r="AD123" s="44">
        <v>0</v>
      </c>
      <c r="AE123" s="44"/>
      <c r="AF123" s="44" t="e">
        <f t="shared" si="10"/>
        <v>#DIV/0!</v>
      </c>
      <c r="AG123" s="44"/>
      <c r="AH123" s="44" t="e">
        <f t="shared" si="11"/>
        <v>#DIV/0!</v>
      </c>
      <c r="AI123" s="44" t="e">
        <f t="shared" si="12"/>
        <v>#DIV/0!</v>
      </c>
      <c r="AJ123" s="44" t="e">
        <f t="shared" si="13"/>
        <v>#DIV/0!</v>
      </c>
      <c r="AK123" s="43"/>
      <c r="AL123" s="40"/>
      <c r="AM123" s="40"/>
      <c r="AN123" s="40"/>
      <c r="AO123" s="40"/>
      <c r="AP123" s="40"/>
      <c r="AQ123" s="49"/>
      <c r="AR123" s="41"/>
      <c r="AS123" s="41">
        <v>10</v>
      </c>
      <c r="AT123" s="34">
        <f>(J123*10)/100</f>
        <v>0</v>
      </c>
      <c r="AU123" s="43"/>
      <c r="AV123" s="44">
        <v>0</v>
      </c>
      <c r="AW123" s="46">
        <f t="shared" si="14"/>
        <v>0</v>
      </c>
      <c r="AX123" s="46">
        <f>O123</f>
        <v>0</v>
      </c>
      <c r="AY123" s="43"/>
    </row>
    <row r="124" spans="1:51" ht="15.75" customHeight="1" x14ac:dyDescent="0.25">
      <c r="A124" s="47"/>
      <c r="B124" s="40"/>
      <c r="C124" s="41"/>
      <c r="D124" s="39"/>
      <c r="E124" s="43"/>
      <c r="F124" s="40"/>
      <c r="G124" s="41"/>
      <c r="H124" s="43"/>
      <c r="I124" s="43"/>
      <c r="J124" s="44">
        <v>0</v>
      </c>
      <c r="K124" s="44">
        <v>0</v>
      </c>
      <c r="L124" s="55">
        <v>0</v>
      </c>
      <c r="M124" s="55">
        <v>0</v>
      </c>
      <c r="N124" s="44">
        <v>0</v>
      </c>
      <c r="O124" s="34">
        <f t="shared" si="15"/>
        <v>0</v>
      </c>
      <c r="P124" s="34">
        <f t="shared" si="15"/>
        <v>0</v>
      </c>
      <c r="Q124" s="43"/>
      <c r="R124" s="43"/>
      <c r="S124" s="43"/>
      <c r="T124" s="43"/>
      <c r="U124" s="48"/>
      <c r="V124" s="41"/>
      <c r="W124" s="41"/>
      <c r="X124" s="50"/>
      <c r="Y124" s="34" t="e">
        <f>P124/AA124</f>
        <v>#DIV/0!</v>
      </c>
      <c r="Z124" s="44" t="e">
        <f t="shared" si="8"/>
        <v>#DIV/0!</v>
      </c>
      <c r="AA124" s="44">
        <f t="shared" si="9"/>
        <v>0</v>
      </c>
      <c r="AB124" s="44">
        <v>0</v>
      </c>
      <c r="AC124" s="44">
        <v>0</v>
      </c>
      <c r="AD124" s="44">
        <v>0</v>
      </c>
      <c r="AE124" s="44"/>
      <c r="AF124" s="44" t="e">
        <f t="shared" si="10"/>
        <v>#DIV/0!</v>
      </c>
      <c r="AG124" s="44"/>
      <c r="AH124" s="44" t="e">
        <f t="shared" si="11"/>
        <v>#DIV/0!</v>
      </c>
      <c r="AI124" s="44" t="e">
        <f t="shared" si="12"/>
        <v>#DIV/0!</v>
      </c>
      <c r="AJ124" s="44" t="e">
        <f t="shared" si="13"/>
        <v>#DIV/0!</v>
      </c>
      <c r="AK124" s="43"/>
      <c r="AL124" s="40"/>
      <c r="AM124" s="40"/>
      <c r="AN124" s="40"/>
      <c r="AO124" s="40"/>
      <c r="AP124" s="40"/>
      <c r="AQ124" s="49"/>
      <c r="AR124" s="41"/>
      <c r="AS124" s="41">
        <v>10</v>
      </c>
      <c r="AT124" s="34">
        <f>(J124*10)/100</f>
        <v>0</v>
      </c>
      <c r="AU124" s="43"/>
      <c r="AV124" s="44">
        <v>0</v>
      </c>
      <c r="AW124" s="46">
        <f t="shared" si="14"/>
        <v>0</v>
      </c>
      <c r="AX124" s="46">
        <f>O124</f>
        <v>0</v>
      </c>
      <c r="AY124" s="43"/>
    </row>
    <row r="125" spans="1:51" ht="15.75" customHeight="1" x14ac:dyDescent="0.25">
      <c r="A125" s="47"/>
      <c r="B125" s="40"/>
      <c r="C125" s="41"/>
      <c r="D125" s="39"/>
      <c r="E125" s="43"/>
      <c r="F125" s="40"/>
      <c r="G125" s="41"/>
      <c r="H125" s="43"/>
      <c r="I125" s="43"/>
      <c r="J125" s="44">
        <v>0</v>
      </c>
      <c r="K125" s="44">
        <v>0</v>
      </c>
      <c r="L125" s="55">
        <v>0</v>
      </c>
      <c r="M125" s="55">
        <v>0</v>
      </c>
      <c r="N125" s="44">
        <v>0</v>
      </c>
      <c r="O125" s="34">
        <f t="shared" si="15"/>
        <v>0</v>
      </c>
      <c r="P125" s="34">
        <f t="shared" si="15"/>
        <v>0</v>
      </c>
      <c r="Q125" s="43"/>
      <c r="R125" s="43"/>
      <c r="S125" s="43"/>
      <c r="T125" s="43"/>
      <c r="U125" s="48"/>
      <c r="V125" s="41"/>
      <c r="W125" s="41"/>
      <c r="X125" s="50"/>
      <c r="Y125" s="34" t="e">
        <f>P125/AA125</f>
        <v>#DIV/0!</v>
      </c>
      <c r="Z125" s="44" t="e">
        <f t="shared" si="8"/>
        <v>#DIV/0!</v>
      </c>
      <c r="AA125" s="44">
        <f t="shared" si="9"/>
        <v>0</v>
      </c>
      <c r="AB125" s="44">
        <v>0</v>
      </c>
      <c r="AC125" s="44">
        <v>0</v>
      </c>
      <c r="AD125" s="44">
        <v>0</v>
      </c>
      <c r="AE125" s="44"/>
      <c r="AF125" s="44" t="e">
        <f t="shared" si="10"/>
        <v>#DIV/0!</v>
      </c>
      <c r="AG125" s="44"/>
      <c r="AH125" s="44" t="e">
        <f t="shared" si="11"/>
        <v>#DIV/0!</v>
      </c>
      <c r="AI125" s="44" t="e">
        <f t="shared" si="12"/>
        <v>#DIV/0!</v>
      </c>
      <c r="AJ125" s="44" t="e">
        <f t="shared" si="13"/>
        <v>#DIV/0!</v>
      </c>
      <c r="AK125" s="43"/>
      <c r="AL125" s="40"/>
      <c r="AM125" s="40"/>
      <c r="AN125" s="40"/>
      <c r="AO125" s="40"/>
      <c r="AP125" s="40"/>
      <c r="AQ125" s="49"/>
      <c r="AR125" s="41"/>
      <c r="AS125" s="41">
        <v>10</v>
      </c>
      <c r="AT125" s="34">
        <f>(J125*10)/100</f>
        <v>0</v>
      </c>
      <c r="AU125" s="43"/>
      <c r="AV125" s="44">
        <v>0</v>
      </c>
      <c r="AW125" s="46">
        <f t="shared" si="14"/>
        <v>0</v>
      </c>
      <c r="AX125" s="46">
        <f>O125</f>
        <v>0</v>
      </c>
      <c r="AY125" s="43"/>
    </row>
    <row r="126" spans="1:51" ht="15.75" customHeight="1" x14ac:dyDescent="0.25">
      <c r="A126" s="47"/>
      <c r="B126" s="40"/>
      <c r="C126" s="41"/>
      <c r="D126" s="39"/>
      <c r="E126" s="43"/>
      <c r="F126" s="40"/>
      <c r="G126" s="41"/>
      <c r="H126" s="43"/>
      <c r="I126" s="43"/>
      <c r="J126" s="44">
        <v>0</v>
      </c>
      <c r="K126" s="44">
        <v>0</v>
      </c>
      <c r="L126" s="55">
        <v>0</v>
      </c>
      <c r="M126" s="55">
        <v>0</v>
      </c>
      <c r="N126" s="44">
        <v>0</v>
      </c>
      <c r="O126" s="34">
        <f t="shared" si="15"/>
        <v>0</v>
      </c>
      <c r="P126" s="34">
        <f t="shared" si="15"/>
        <v>0</v>
      </c>
      <c r="Q126" s="43"/>
      <c r="R126" s="43"/>
      <c r="S126" s="43"/>
      <c r="T126" s="43"/>
      <c r="U126" s="48"/>
      <c r="V126" s="41"/>
      <c r="W126" s="41"/>
      <c r="X126" s="50"/>
      <c r="Y126" s="34" t="e">
        <f>P126/AA126</f>
        <v>#DIV/0!</v>
      </c>
      <c r="Z126" s="44" t="e">
        <f t="shared" si="8"/>
        <v>#DIV/0!</v>
      </c>
      <c r="AA126" s="44">
        <f t="shared" si="9"/>
        <v>0</v>
      </c>
      <c r="AB126" s="44">
        <v>0</v>
      </c>
      <c r="AC126" s="44">
        <v>0</v>
      </c>
      <c r="AD126" s="44">
        <v>0</v>
      </c>
      <c r="AE126" s="44"/>
      <c r="AF126" s="44" t="e">
        <f t="shared" si="10"/>
        <v>#DIV/0!</v>
      </c>
      <c r="AG126" s="44"/>
      <c r="AH126" s="44" t="e">
        <f t="shared" si="11"/>
        <v>#DIV/0!</v>
      </c>
      <c r="AI126" s="44" t="e">
        <f t="shared" si="12"/>
        <v>#DIV/0!</v>
      </c>
      <c r="AJ126" s="44" t="e">
        <f t="shared" si="13"/>
        <v>#DIV/0!</v>
      </c>
      <c r="AK126" s="43"/>
      <c r="AL126" s="40"/>
      <c r="AM126" s="40"/>
      <c r="AN126" s="40"/>
      <c r="AO126" s="40"/>
      <c r="AP126" s="40"/>
      <c r="AQ126" s="49"/>
      <c r="AR126" s="41"/>
      <c r="AS126" s="41">
        <v>10</v>
      </c>
      <c r="AT126" s="34">
        <f>(J126*10)/100</f>
        <v>0</v>
      </c>
      <c r="AU126" s="43"/>
      <c r="AV126" s="44">
        <v>0</v>
      </c>
      <c r="AW126" s="46">
        <f t="shared" si="14"/>
        <v>0</v>
      </c>
      <c r="AX126" s="46">
        <f>O126</f>
        <v>0</v>
      </c>
      <c r="AY126" s="43"/>
    </row>
    <row r="127" spans="1:51" ht="15.75" customHeight="1" x14ac:dyDescent="0.25">
      <c r="A127" s="47"/>
      <c r="B127" s="40"/>
      <c r="C127" s="41"/>
      <c r="D127" s="39"/>
      <c r="E127" s="43"/>
      <c r="F127" s="40"/>
      <c r="G127" s="41"/>
      <c r="H127" s="43"/>
      <c r="I127" s="43"/>
      <c r="J127" s="44">
        <v>0</v>
      </c>
      <c r="K127" s="44">
        <v>0</v>
      </c>
      <c r="L127" s="55">
        <v>0</v>
      </c>
      <c r="M127" s="55">
        <v>0</v>
      </c>
      <c r="N127" s="44">
        <v>0</v>
      </c>
      <c r="O127" s="34">
        <f t="shared" si="15"/>
        <v>0</v>
      </c>
      <c r="P127" s="34">
        <f t="shared" si="15"/>
        <v>0</v>
      </c>
      <c r="Q127" s="43"/>
      <c r="R127" s="43"/>
      <c r="S127" s="43"/>
      <c r="T127" s="43"/>
      <c r="U127" s="48"/>
      <c r="V127" s="41"/>
      <c r="W127" s="41"/>
      <c r="X127" s="50"/>
      <c r="Y127" s="34" t="e">
        <f>P127/AA127</f>
        <v>#DIV/0!</v>
      </c>
      <c r="Z127" s="44" t="e">
        <f t="shared" si="8"/>
        <v>#DIV/0!</v>
      </c>
      <c r="AA127" s="44">
        <f t="shared" si="9"/>
        <v>0</v>
      </c>
      <c r="AB127" s="44">
        <v>0</v>
      </c>
      <c r="AC127" s="44">
        <v>0</v>
      </c>
      <c r="AD127" s="44">
        <v>0</v>
      </c>
      <c r="AE127" s="44"/>
      <c r="AF127" s="44" t="e">
        <f t="shared" si="10"/>
        <v>#DIV/0!</v>
      </c>
      <c r="AG127" s="44"/>
      <c r="AH127" s="44" t="e">
        <f t="shared" si="11"/>
        <v>#DIV/0!</v>
      </c>
      <c r="AI127" s="44" t="e">
        <f t="shared" si="12"/>
        <v>#DIV/0!</v>
      </c>
      <c r="AJ127" s="44" t="e">
        <f t="shared" si="13"/>
        <v>#DIV/0!</v>
      </c>
      <c r="AK127" s="43"/>
      <c r="AL127" s="40"/>
      <c r="AM127" s="40"/>
      <c r="AN127" s="40"/>
      <c r="AO127" s="40"/>
      <c r="AP127" s="40"/>
      <c r="AQ127" s="49"/>
      <c r="AR127" s="41"/>
      <c r="AS127" s="41">
        <v>10</v>
      </c>
      <c r="AT127" s="34">
        <f>(J127*10)/100</f>
        <v>0</v>
      </c>
      <c r="AU127" s="43"/>
      <c r="AV127" s="44">
        <v>0</v>
      </c>
      <c r="AW127" s="46">
        <f t="shared" si="14"/>
        <v>0</v>
      </c>
      <c r="AX127" s="46">
        <f>O127</f>
        <v>0</v>
      </c>
      <c r="AY127" s="43"/>
    </row>
    <row r="128" spans="1:51" ht="15.75" customHeight="1" x14ac:dyDescent="0.25">
      <c r="A128" s="47"/>
      <c r="B128" s="40"/>
      <c r="C128" s="41"/>
      <c r="D128" s="39"/>
      <c r="E128" s="43"/>
      <c r="F128" s="40"/>
      <c r="G128" s="41"/>
      <c r="H128" s="43"/>
      <c r="I128" s="43"/>
      <c r="J128" s="44">
        <v>0</v>
      </c>
      <c r="K128" s="44">
        <v>0</v>
      </c>
      <c r="L128" s="55">
        <v>0</v>
      </c>
      <c r="M128" s="55">
        <v>0</v>
      </c>
      <c r="N128" s="44">
        <v>0</v>
      </c>
      <c r="O128" s="34">
        <f t="shared" si="15"/>
        <v>0</v>
      </c>
      <c r="P128" s="34">
        <f t="shared" si="15"/>
        <v>0</v>
      </c>
      <c r="Q128" s="43"/>
      <c r="R128" s="43"/>
      <c r="S128" s="43"/>
      <c r="T128" s="43"/>
      <c r="U128" s="48"/>
      <c r="V128" s="41"/>
      <c r="W128" s="41"/>
      <c r="X128" s="50"/>
      <c r="Y128" s="34" t="e">
        <f>P128/AA128</f>
        <v>#DIV/0!</v>
      </c>
      <c r="Z128" s="44" t="e">
        <f t="shared" si="8"/>
        <v>#DIV/0!</v>
      </c>
      <c r="AA128" s="44">
        <f t="shared" si="9"/>
        <v>0</v>
      </c>
      <c r="AB128" s="44">
        <v>0</v>
      </c>
      <c r="AC128" s="44">
        <v>0</v>
      </c>
      <c r="AD128" s="44">
        <v>0</v>
      </c>
      <c r="AE128" s="44"/>
      <c r="AF128" s="44" t="e">
        <f t="shared" si="10"/>
        <v>#DIV/0!</v>
      </c>
      <c r="AG128" s="44"/>
      <c r="AH128" s="44" t="e">
        <f t="shared" si="11"/>
        <v>#DIV/0!</v>
      </c>
      <c r="AI128" s="44" t="e">
        <f t="shared" si="12"/>
        <v>#DIV/0!</v>
      </c>
      <c r="AJ128" s="44" t="e">
        <f t="shared" si="13"/>
        <v>#DIV/0!</v>
      </c>
      <c r="AK128" s="43"/>
      <c r="AL128" s="40"/>
      <c r="AM128" s="40"/>
      <c r="AN128" s="40"/>
      <c r="AO128" s="40"/>
      <c r="AP128" s="40"/>
      <c r="AQ128" s="49"/>
      <c r="AR128" s="41"/>
      <c r="AS128" s="41">
        <v>10</v>
      </c>
      <c r="AT128" s="34">
        <f>(J128*10)/100</f>
        <v>0</v>
      </c>
      <c r="AU128" s="43"/>
      <c r="AV128" s="44">
        <v>0</v>
      </c>
      <c r="AW128" s="46">
        <f t="shared" si="14"/>
        <v>0</v>
      </c>
      <c r="AX128" s="46">
        <f>O128</f>
        <v>0</v>
      </c>
      <c r="AY128" s="43"/>
    </row>
    <row r="129" spans="1:51" ht="15.75" customHeight="1" x14ac:dyDescent="0.25">
      <c r="A129" s="47"/>
      <c r="B129" s="40"/>
      <c r="C129" s="41"/>
      <c r="D129" s="39"/>
      <c r="E129" s="43"/>
      <c r="F129" s="40"/>
      <c r="G129" s="41"/>
      <c r="H129" s="43"/>
      <c r="I129" s="43"/>
      <c r="J129" s="44">
        <v>0</v>
      </c>
      <c r="K129" s="44">
        <v>0</v>
      </c>
      <c r="L129" s="55">
        <v>0</v>
      </c>
      <c r="M129" s="55">
        <v>0</v>
      </c>
      <c r="N129" s="44">
        <v>0</v>
      </c>
      <c r="O129" s="34">
        <f t="shared" si="15"/>
        <v>0</v>
      </c>
      <c r="P129" s="34">
        <f t="shared" si="15"/>
        <v>0</v>
      </c>
      <c r="Q129" s="43"/>
      <c r="R129" s="43"/>
      <c r="S129" s="43"/>
      <c r="T129" s="43"/>
      <c r="U129" s="48"/>
      <c r="V129" s="41"/>
      <c r="W129" s="41"/>
      <c r="X129" s="50"/>
      <c r="Y129" s="34" t="e">
        <f>P129/AA129</f>
        <v>#DIV/0!</v>
      </c>
      <c r="Z129" s="44" t="e">
        <f t="shared" si="8"/>
        <v>#DIV/0!</v>
      </c>
      <c r="AA129" s="44">
        <f t="shared" si="9"/>
        <v>0</v>
      </c>
      <c r="AB129" s="44">
        <v>0</v>
      </c>
      <c r="AC129" s="44">
        <v>0</v>
      </c>
      <c r="AD129" s="44">
        <v>0</v>
      </c>
      <c r="AE129" s="44"/>
      <c r="AF129" s="44" t="e">
        <f t="shared" si="10"/>
        <v>#DIV/0!</v>
      </c>
      <c r="AG129" s="44"/>
      <c r="AH129" s="44" t="e">
        <f t="shared" si="11"/>
        <v>#DIV/0!</v>
      </c>
      <c r="AI129" s="44" t="e">
        <f t="shared" si="12"/>
        <v>#DIV/0!</v>
      </c>
      <c r="AJ129" s="44" t="e">
        <f t="shared" si="13"/>
        <v>#DIV/0!</v>
      </c>
      <c r="AK129" s="43"/>
      <c r="AL129" s="40"/>
      <c r="AM129" s="40"/>
      <c r="AN129" s="40"/>
      <c r="AO129" s="40"/>
      <c r="AP129" s="40"/>
      <c r="AQ129" s="49"/>
      <c r="AR129" s="41"/>
      <c r="AS129" s="41">
        <v>10</v>
      </c>
      <c r="AT129" s="34">
        <f>(J129*10)/100</f>
        <v>0</v>
      </c>
      <c r="AU129" s="43"/>
      <c r="AV129" s="44">
        <v>0</v>
      </c>
      <c r="AW129" s="46">
        <f t="shared" si="14"/>
        <v>0</v>
      </c>
      <c r="AX129" s="46">
        <f>O129</f>
        <v>0</v>
      </c>
      <c r="AY129" s="43"/>
    </row>
    <row r="130" spans="1:51" ht="15.75" customHeight="1" x14ac:dyDescent="0.25">
      <c r="A130" s="47"/>
      <c r="B130" s="40"/>
      <c r="C130" s="41"/>
      <c r="D130" s="39"/>
      <c r="E130" s="43"/>
      <c r="F130" s="40"/>
      <c r="G130" s="41"/>
      <c r="H130" s="43"/>
      <c r="I130" s="43"/>
      <c r="J130" s="44">
        <v>0</v>
      </c>
      <c r="K130" s="44">
        <v>0</v>
      </c>
      <c r="L130" s="55">
        <v>0</v>
      </c>
      <c r="M130" s="55">
        <v>0</v>
      </c>
      <c r="N130" s="44">
        <v>0</v>
      </c>
      <c r="O130" s="34">
        <f t="shared" si="15"/>
        <v>0</v>
      </c>
      <c r="P130" s="34">
        <f t="shared" si="15"/>
        <v>0</v>
      </c>
      <c r="Q130" s="43"/>
      <c r="R130" s="43"/>
      <c r="S130" s="43"/>
      <c r="T130" s="43"/>
      <c r="U130" s="48"/>
      <c r="V130" s="41"/>
      <c r="W130" s="41"/>
      <c r="X130" s="50"/>
      <c r="Y130" s="34" t="e">
        <f>P130/AA130</f>
        <v>#DIV/0!</v>
      </c>
      <c r="Z130" s="44" t="e">
        <f t="shared" si="8"/>
        <v>#DIV/0!</v>
      </c>
      <c r="AA130" s="44">
        <f t="shared" si="9"/>
        <v>0</v>
      </c>
      <c r="AB130" s="44">
        <v>0</v>
      </c>
      <c r="AC130" s="44">
        <v>0</v>
      </c>
      <c r="AD130" s="44">
        <v>0</v>
      </c>
      <c r="AE130" s="44"/>
      <c r="AF130" s="44" t="e">
        <f t="shared" si="10"/>
        <v>#DIV/0!</v>
      </c>
      <c r="AG130" s="44"/>
      <c r="AH130" s="44" t="e">
        <f t="shared" si="11"/>
        <v>#DIV/0!</v>
      </c>
      <c r="AI130" s="44" t="e">
        <f t="shared" si="12"/>
        <v>#DIV/0!</v>
      </c>
      <c r="AJ130" s="44" t="e">
        <f t="shared" si="13"/>
        <v>#DIV/0!</v>
      </c>
      <c r="AK130" s="43"/>
      <c r="AL130" s="40"/>
      <c r="AM130" s="40"/>
      <c r="AN130" s="40"/>
      <c r="AO130" s="40"/>
      <c r="AP130" s="40"/>
      <c r="AQ130" s="49"/>
      <c r="AR130" s="41"/>
      <c r="AS130" s="41">
        <v>10</v>
      </c>
      <c r="AT130" s="34">
        <f>(J130*10)/100</f>
        <v>0</v>
      </c>
      <c r="AU130" s="43"/>
      <c r="AV130" s="44">
        <v>0</v>
      </c>
      <c r="AW130" s="46">
        <f t="shared" si="14"/>
        <v>0</v>
      </c>
      <c r="AX130" s="46">
        <f>O130</f>
        <v>0</v>
      </c>
      <c r="AY130" s="43"/>
    </row>
    <row r="131" spans="1:51" ht="15.75" customHeight="1" x14ac:dyDescent="0.25">
      <c r="A131" s="47"/>
      <c r="B131" s="40"/>
      <c r="C131" s="41"/>
      <c r="D131" s="39"/>
      <c r="E131" s="43"/>
      <c r="F131" s="40"/>
      <c r="G131" s="41"/>
      <c r="H131" s="43"/>
      <c r="I131" s="43"/>
      <c r="J131" s="44">
        <v>0</v>
      </c>
      <c r="K131" s="44">
        <v>0</v>
      </c>
      <c r="L131" s="55">
        <v>0</v>
      </c>
      <c r="M131" s="55">
        <v>0</v>
      </c>
      <c r="N131" s="44">
        <v>0</v>
      </c>
      <c r="O131" s="34">
        <f t="shared" si="15"/>
        <v>0</v>
      </c>
      <c r="P131" s="34">
        <f t="shared" si="15"/>
        <v>0</v>
      </c>
      <c r="Q131" s="43"/>
      <c r="R131" s="43"/>
      <c r="S131" s="43"/>
      <c r="T131" s="43"/>
      <c r="U131" s="48"/>
      <c r="V131" s="41"/>
      <c r="W131" s="41"/>
      <c r="X131" s="50"/>
      <c r="Y131" s="34" t="e">
        <f>P131/AA131</f>
        <v>#DIV/0!</v>
      </c>
      <c r="Z131" s="44" t="e">
        <f t="shared" ref="Z131:Z194" si="16">Y131*X131</f>
        <v>#DIV/0!</v>
      </c>
      <c r="AA131" s="44">
        <f t="shared" ref="AA131:AA194" si="17">AB131+AC131+AD131</f>
        <v>0</v>
      </c>
      <c r="AB131" s="44">
        <v>0</v>
      </c>
      <c r="AC131" s="44">
        <v>0</v>
      </c>
      <c r="AD131" s="44">
        <v>0</v>
      </c>
      <c r="AE131" s="44"/>
      <c r="AF131" s="44" t="e">
        <f t="shared" ref="AF131:AF194" si="18">Y131*AE131</f>
        <v>#DIV/0!</v>
      </c>
      <c r="AG131" s="44"/>
      <c r="AH131" s="44" t="e">
        <f t="shared" ref="AH131:AH194" si="19">Y131*AG131</f>
        <v>#DIV/0!</v>
      </c>
      <c r="AI131" s="44" t="e">
        <f t="shared" ref="AI131:AI194" si="20">AA131/X131</f>
        <v>#DIV/0!</v>
      </c>
      <c r="AJ131" s="44" t="e">
        <f t="shared" ref="AJ131:AJ194" si="21">_xlfn.CEILING.MATH(AI131)</f>
        <v>#DIV/0!</v>
      </c>
      <c r="AK131" s="43"/>
      <c r="AL131" s="40"/>
      <c r="AM131" s="40"/>
      <c r="AN131" s="40"/>
      <c r="AO131" s="40"/>
      <c r="AP131" s="40"/>
      <c r="AQ131" s="49"/>
      <c r="AR131" s="41"/>
      <c r="AS131" s="41">
        <v>10</v>
      </c>
      <c r="AT131" s="34">
        <f>(J131*10)/100</f>
        <v>0</v>
      </c>
      <c r="AU131" s="43"/>
      <c r="AV131" s="44">
        <v>0</v>
      </c>
      <c r="AW131" s="46">
        <f t="shared" ref="AW131:AW194" si="22">AX131-AV131</f>
        <v>0</v>
      </c>
      <c r="AX131" s="46">
        <f>O131</f>
        <v>0</v>
      </c>
      <c r="AY131" s="43"/>
    </row>
    <row r="132" spans="1:51" ht="15.75" customHeight="1" x14ac:dyDescent="0.25">
      <c r="A132" s="47"/>
      <c r="B132" s="40"/>
      <c r="C132" s="41"/>
      <c r="D132" s="39"/>
      <c r="E132" s="43"/>
      <c r="F132" s="40"/>
      <c r="G132" s="41"/>
      <c r="H132" s="43"/>
      <c r="I132" s="43"/>
      <c r="J132" s="44">
        <v>0</v>
      </c>
      <c r="K132" s="44">
        <v>0</v>
      </c>
      <c r="L132" s="55">
        <v>0</v>
      </c>
      <c r="M132" s="55">
        <v>0</v>
      </c>
      <c r="N132" s="44">
        <v>0</v>
      </c>
      <c r="O132" s="34">
        <f t="shared" si="15"/>
        <v>0</v>
      </c>
      <c r="P132" s="34">
        <f t="shared" si="15"/>
        <v>0</v>
      </c>
      <c r="Q132" s="43"/>
      <c r="R132" s="43"/>
      <c r="S132" s="43"/>
      <c r="T132" s="43"/>
      <c r="U132" s="48"/>
      <c r="V132" s="41"/>
      <c r="W132" s="41"/>
      <c r="X132" s="50"/>
      <c r="Y132" s="34" t="e">
        <f>P132/AA132</f>
        <v>#DIV/0!</v>
      </c>
      <c r="Z132" s="44" t="e">
        <f t="shared" si="16"/>
        <v>#DIV/0!</v>
      </c>
      <c r="AA132" s="44">
        <f t="shared" si="17"/>
        <v>0</v>
      </c>
      <c r="AB132" s="44">
        <v>0</v>
      </c>
      <c r="AC132" s="44">
        <v>0</v>
      </c>
      <c r="AD132" s="44">
        <v>0</v>
      </c>
      <c r="AE132" s="44"/>
      <c r="AF132" s="44" t="e">
        <f t="shared" si="18"/>
        <v>#DIV/0!</v>
      </c>
      <c r="AG132" s="44"/>
      <c r="AH132" s="44" t="e">
        <f t="shared" si="19"/>
        <v>#DIV/0!</v>
      </c>
      <c r="AI132" s="44" t="e">
        <f t="shared" si="20"/>
        <v>#DIV/0!</v>
      </c>
      <c r="AJ132" s="44" t="e">
        <f t="shared" si="21"/>
        <v>#DIV/0!</v>
      </c>
      <c r="AK132" s="43"/>
      <c r="AL132" s="40"/>
      <c r="AM132" s="40"/>
      <c r="AN132" s="40"/>
      <c r="AO132" s="40"/>
      <c r="AP132" s="40"/>
      <c r="AQ132" s="49"/>
      <c r="AR132" s="41"/>
      <c r="AS132" s="41">
        <v>10</v>
      </c>
      <c r="AT132" s="34">
        <f>(J132*10)/100</f>
        <v>0</v>
      </c>
      <c r="AU132" s="43"/>
      <c r="AV132" s="44">
        <v>0</v>
      </c>
      <c r="AW132" s="46">
        <f t="shared" si="22"/>
        <v>0</v>
      </c>
      <c r="AX132" s="46">
        <f>O132</f>
        <v>0</v>
      </c>
      <c r="AY132" s="43"/>
    </row>
    <row r="133" spans="1:51" ht="15.75" customHeight="1" x14ac:dyDescent="0.25">
      <c r="A133" s="47"/>
      <c r="B133" s="40"/>
      <c r="C133" s="41"/>
      <c r="D133" s="39"/>
      <c r="E133" s="43"/>
      <c r="F133" s="40"/>
      <c r="G133" s="41"/>
      <c r="H133" s="43"/>
      <c r="I133" s="43"/>
      <c r="J133" s="44">
        <v>0</v>
      </c>
      <c r="K133" s="44">
        <v>0</v>
      </c>
      <c r="L133" s="55">
        <v>0</v>
      </c>
      <c r="M133" s="55">
        <v>0</v>
      </c>
      <c r="N133" s="44">
        <v>0</v>
      </c>
      <c r="O133" s="34">
        <f t="shared" si="15"/>
        <v>0</v>
      </c>
      <c r="P133" s="34">
        <f t="shared" si="15"/>
        <v>0</v>
      </c>
      <c r="Q133" s="43"/>
      <c r="R133" s="43"/>
      <c r="S133" s="43"/>
      <c r="T133" s="43"/>
      <c r="U133" s="48"/>
      <c r="V133" s="41"/>
      <c r="W133" s="41"/>
      <c r="X133" s="50"/>
      <c r="Y133" s="34" t="e">
        <f>P133/AA133</f>
        <v>#DIV/0!</v>
      </c>
      <c r="Z133" s="44" t="e">
        <f t="shared" si="16"/>
        <v>#DIV/0!</v>
      </c>
      <c r="AA133" s="44">
        <f t="shared" si="17"/>
        <v>0</v>
      </c>
      <c r="AB133" s="44">
        <v>0</v>
      </c>
      <c r="AC133" s="44">
        <v>0</v>
      </c>
      <c r="AD133" s="44">
        <v>0</v>
      </c>
      <c r="AE133" s="44"/>
      <c r="AF133" s="44" t="e">
        <f t="shared" si="18"/>
        <v>#DIV/0!</v>
      </c>
      <c r="AG133" s="44"/>
      <c r="AH133" s="44" t="e">
        <f t="shared" si="19"/>
        <v>#DIV/0!</v>
      </c>
      <c r="AI133" s="44" t="e">
        <f t="shared" si="20"/>
        <v>#DIV/0!</v>
      </c>
      <c r="AJ133" s="44" t="e">
        <f t="shared" si="21"/>
        <v>#DIV/0!</v>
      </c>
      <c r="AK133" s="43"/>
      <c r="AL133" s="40"/>
      <c r="AM133" s="40"/>
      <c r="AN133" s="40"/>
      <c r="AO133" s="40"/>
      <c r="AP133" s="40"/>
      <c r="AQ133" s="49"/>
      <c r="AR133" s="41"/>
      <c r="AS133" s="41">
        <v>10</v>
      </c>
      <c r="AT133" s="34">
        <f>(J133*10)/100</f>
        <v>0</v>
      </c>
      <c r="AU133" s="43"/>
      <c r="AV133" s="44">
        <v>0</v>
      </c>
      <c r="AW133" s="46">
        <f t="shared" si="22"/>
        <v>0</v>
      </c>
      <c r="AX133" s="46">
        <f>O133</f>
        <v>0</v>
      </c>
      <c r="AY133" s="43"/>
    </row>
    <row r="134" spans="1:51" ht="15.75" customHeight="1" x14ac:dyDescent="0.25">
      <c r="A134" s="47"/>
      <c r="B134" s="40"/>
      <c r="C134" s="41"/>
      <c r="D134" s="39"/>
      <c r="E134" s="43"/>
      <c r="F134" s="40"/>
      <c r="G134" s="41"/>
      <c r="H134" s="43"/>
      <c r="I134" s="43"/>
      <c r="J134" s="44">
        <v>0</v>
      </c>
      <c r="K134" s="44">
        <v>0</v>
      </c>
      <c r="L134" s="55">
        <v>0</v>
      </c>
      <c r="M134" s="55">
        <v>0</v>
      </c>
      <c r="N134" s="44">
        <v>0</v>
      </c>
      <c r="O134" s="34">
        <f t="shared" si="15"/>
        <v>0</v>
      </c>
      <c r="P134" s="34">
        <f t="shared" si="15"/>
        <v>0</v>
      </c>
      <c r="Q134" s="43"/>
      <c r="R134" s="43"/>
      <c r="S134" s="43"/>
      <c r="T134" s="43"/>
      <c r="U134" s="48"/>
      <c r="V134" s="41"/>
      <c r="W134" s="41"/>
      <c r="X134" s="50"/>
      <c r="Y134" s="34" t="e">
        <f>P134/AA134</f>
        <v>#DIV/0!</v>
      </c>
      <c r="Z134" s="44" t="e">
        <f t="shared" si="16"/>
        <v>#DIV/0!</v>
      </c>
      <c r="AA134" s="44">
        <f t="shared" si="17"/>
        <v>0</v>
      </c>
      <c r="AB134" s="44">
        <v>0</v>
      </c>
      <c r="AC134" s="44">
        <v>0</v>
      </c>
      <c r="AD134" s="44">
        <v>0</v>
      </c>
      <c r="AE134" s="44"/>
      <c r="AF134" s="44" t="e">
        <f t="shared" si="18"/>
        <v>#DIV/0!</v>
      </c>
      <c r="AG134" s="44"/>
      <c r="AH134" s="44" t="e">
        <f t="shared" si="19"/>
        <v>#DIV/0!</v>
      </c>
      <c r="AI134" s="44" t="e">
        <f t="shared" si="20"/>
        <v>#DIV/0!</v>
      </c>
      <c r="AJ134" s="44" t="e">
        <f t="shared" si="21"/>
        <v>#DIV/0!</v>
      </c>
      <c r="AK134" s="43"/>
      <c r="AL134" s="40"/>
      <c r="AM134" s="40"/>
      <c r="AN134" s="40"/>
      <c r="AO134" s="40"/>
      <c r="AP134" s="40"/>
      <c r="AQ134" s="49"/>
      <c r="AR134" s="41"/>
      <c r="AS134" s="41">
        <v>10</v>
      </c>
      <c r="AT134" s="34">
        <f>(J134*10)/100</f>
        <v>0</v>
      </c>
      <c r="AU134" s="43"/>
      <c r="AV134" s="44">
        <v>0</v>
      </c>
      <c r="AW134" s="46">
        <f t="shared" si="22"/>
        <v>0</v>
      </c>
      <c r="AX134" s="46">
        <f>O134</f>
        <v>0</v>
      </c>
      <c r="AY134" s="43"/>
    </row>
    <row r="135" spans="1:51" ht="15.75" customHeight="1" x14ac:dyDescent="0.25">
      <c r="A135" s="47"/>
      <c r="B135" s="40"/>
      <c r="C135" s="41"/>
      <c r="D135" s="39"/>
      <c r="E135" s="43"/>
      <c r="F135" s="40"/>
      <c r="G135" s="41"/>
      <c r="H135" s="43"/>
      <c r="I135" s="43"/>
      <c r="J135" s="44">
        <v>0</v>
      </c>
      <c r="K135" s="44">
        <v>0</v>
      </c>
      <c r="L135" s="55">
        <v>0</v>
      </c>
      <c r="M135" s="55">
        <v>0</v>
      </c>
      <c r="N135" s="44">
        <v>0</v>
      </c>
      <c r="O135" s="34">
        <f t="shared" si="15"/>
        <v>0</v>
      </c>
      <c r="P135" s="34">
        <f t="shared" si="15"/>
        <v>0</v>
      </c>
      <c r="Q135" s="43"/>
      <c r="R135" s="43"/>
      <c r="S135" s="43"/>
      <c r="T135" s="43"/>
      <c r="U135" s="48"/>
      <c r="V135" s="41"/>
      <c r="W135" s="41"/>
      <c r="X135" s="50"/>
      <c r="Y135" s="34" t="e">
        <f>P135/AA135</f>
        <v>#DIV/0!</v>
      </c>
      <c r="Z135" s="44" t="e">
        <f t="shared" si="16"/>
        <v>#DIV/0!</v>
      </c>
      <c r="AA135" s="44">
        <f t="shared" si="17"/>
        <v>0</v>
      </c>
      <c r="AB135" s="44">
        <v>0</v>
      </c>
      <c r="AC135" s="44">
        <v>0</v>
      </c>
      <c r="AD135" s="44">
        <v>0</v>
      </c>
      <c r="AE135" s="44"/>
      <c r="AF135" s="44" t="e">
        <f t="shared" si="18"/>
        <v>#DIV/0!</v>
      </c>
      <c r="AG135" s="44"/>
      <c r="AH135" s="44" t="e">
        <f t="shared" si="19"/>
        <v>#DIV/0!</v>
      </c>
      <c r="AI135" s="44" t="e">
        <f t="shared" si="20"/>
        <v>#DIV/0!</v>
      </c>
      <c r="AJ135" s="44" t="e">
        <f t="shared" si="21"/>
        <v>#DIV/0!</v>
      </c>
      <c r="AK135" s="43"/>
      <c r="AL135" s="40"/>
      <c r="AM135" s="40"/>
      <c r="AN135" s="40"/>
      <c r="AO135" s="40"/>
      <c r="AP135" s="40"/>
      <c r="AQ135" s="49"/>
      <c r="AR135" s="41"/>
      <c r="AS135" s="41">
        <v>10</v>
      </c>
      <c r="AT135" s="34">
        <f>(J135*10)/100</f>
        <v>0</v>
      </c>
      <c r="AU135" s="43"/>
      <c r="AV135" s="44">
        <v>0</v>
      </c>
      <c r="AW135" s="46">
        <f t="shared" si="22"/>
        <v>0</v>
      </c>
      <c r="AX135" s="46">
        <f>O135</f>
        <v>0</v>
      </c>
      <c r="AY135" s="43"/>
    </row>
    <row r="136" spans="1:51" ht="15.75" customHeight="1" x14ac:dyDescent="0.25">
      <c r="A136" s="47"/>
      <c r="B136" s="40"/>
      <c r="C136" s="41"/>
      <c r="D136" s="39"/>
      <c r="E136" s="43"/>
      <c r="F136" s="40"/>
      <c r="G136" s="41"/>
      <c r="H136" s="43"/>
      <c r="I136" s="43"/>
      <c r="J136" s="44">
        <v>0</v>
      </c>
      <c r="K136" s="44">
        <v>0</v>
      </c>
      <c r="L136" s="55">
        <v>0</v>
      </c>
      <c r="M136" s="55">
        <v>0</v>
      </c>
      <c r="N136" s="44">
        <v>0</v>
      </c>
      <c r="O136" s="34">
        <f t="shared" si="15"/>
        <v>0</v>
      </c>
      <c r="P136" s="34">
        <f t="shared" si="15"/>
        <v>0</v>
      </c>
      <c r="Q136" s="43"/>
      <c r="R136" s="43"/>
      <c r="S136" s="43"/>
      <c r="T136" s="43"/>
      <c r="U136" s="48"/>
      <c r="V136" s="41"/>
      <c r="W136" s="41"/>
      <c r="X136" s="50"/>
      <c r="Y136" s="34" t="e">
        <f>P136/AA136</f>
        <v>#DIV/0!</v>
      </c>
      <c r="Z136" s="44" t="e">
        <f t="shared" si="16"/>
        <v>#DIV/0!</v>
      </c>
      <c r="AA136" s="44">
        <f t="shared" si="17"/>
        <v>0</v>
      </c>
      <c r="AB136" s="44">
        <v>0</v>
      </c>
      <c r="AC136" s="44">
        <v>0</v>
      </c>
      <c r="AD136" s="44">
        <v>0</v>
      </c>
      <c r="AE136" s="44"/>
      <c r="AF136" s="44" t="e">
        <f t="shared" si="18"/>
        <v>#DIV/0!</v>
      </c>
      <c r="AG136" s="44"/>
      <c r="AH136" s="44" t="e">
        <f t="shared" si="19"/>
        <v>#DIV/0!</v>
      </c>
      <c r="AI136" s="44" t="e">
        <f t="shared" si="20"/>
        <v>#DIV/0!</v>
      </c>
      <c r="AJ136" s="44" t="e">
        <f t="shared" si="21"/>
        <v>#DIV/0!</v>
      </c>
      <c r="AK136" s="43"/>
      <c r="AL136" s="40"/>
      <c r="AM136" s="40"/>
      <c r="AN136" s="40"/>
      <c r="AO136" s="40"/>
      <c r="AP136" s="40"/>
      <c r="AQ136" s="49"/>
      <c r="AR136" s="41"/>
      <c r="AS136" s="41">
        <v>10</v>
      </c>
      <c r="AT136" s="34">
        <f>(J136*10)/100</f>
        <v>0</v>
      </c>
      <c r="AU136" s="43"/>
      <c r="AV136" s="44">
        <v>0</v>
      </c>
      <c r="AW136" s="46">
        <f t="shared" si="22"/>
        <v>0</v>
      </c>
      <c r="AX136" s="46">
        <f>O136</f>
        <v>0</v>
      </c>
      <c r="AY136" s="43"/>
    </row>
    <row r="137" spans="1:51" ht="15.75" customHeight="1" x14ac:dyDescent="0.25">
      <c r="A137" s="47"/>
      <c r="B137" s="40"/>
      <c r="C137" s="41"/>
      <c r="D137" s="39"/>
      <c r="E137" s="43"/>
      <c r="F137" s="40"/>
      <c r="G137" s="41"/>
      <c r="H137" s="43"/>
      <c r="I137" s="43"/>
      <c r="J137" s="44">
        <v>0</v>
      </c>
      <c r="K137" s="44">
        <v>0</v>
      </c>
      <c r="L137" s="55">
        <v>0</v>
      </c>
      <c r="M137" s="55">
        <v>0</v>
      </c>
      <c r="N137" s="44">
        <v>0</v>
      </c>
      <c r="O137" s="34">
        <f t="shared" si="15"/>
        <v>0</v>
      </c>
      <c r="P137" s="34">
        <f t="shared" si="15"/>
        <v>0</v>
      </c>
      <c r="Q137" s="43"/>
      <c r="R137" s="43"/>
      <c r="S137" s="43"/>
      <c r="T137" s="43"/>
      <c r="U137" s="48"/>
      <c r="V137" s="41"/>
      <c r="W137" s="41"/>
      <c r="X137" s="50"/>
      <c r="Y137" s="34" t="e">
        <f>P137/AA137</f>
        <v>#DIV/0!</v>
      </c>
      <c r="Z137" s="44" t="e">
        <f t="shared" si="16"/>
        <v>#DIV/0!</v>
      </c>
      <c r="AA137" s="44">
        <f t="shared" si="17"/>
        <v>0</v>
      </c>
      <c r="AB137" s="44">
        <v>0</v>
      </c>
      <c r="AC137" s="44">
        <v>0</v>
      </c>
      <c r="AD137" s="44">
        <v>0</v>
      </c>
      <c r="AE137" s="44"/>
      <c r="AF137" s="44" t="e">
        <f t="shared" si="18"/>
        <v>#DIV/0!</v>
      </c>
      <c r="AG137" s="44"/>
      <c r="AH137" s="44" t="e">
        <f t="shared" si="19"/>
        <v>#DIV/0!</v>
      </c>
      <c r="AI137" s="44" t="e">
        <f t="shared" si="20"/>
        <v>#DIV/0!</v>
      </c>
      <c r="AJ137" s="44" t="e">
        <f t="shared" si="21"/>
        <v>#DIV/0!</v>
      </c>
      <c r="AK137" s="43"/>
      <c r="AL137" s="40"/>
      <c r="AM137" s="40"/>
      <c r="AN137" s="40"/>
      <c r="AO137" s="40"/>
      <c r="AP137" s="40"/>
      <c r="AQ137" s="49"/>
      <c r="AR137" s="41"/>
      <c r="AS137" s="41">
        <v>10</v>
      </c>
      <c r="AT137" s="34">
        <f>(J137*10)/100</f>
        <v>0</v>
      </c>
      <c r="AU137" s="43"/>
      <c r="AV137" s="44">
        <v>0</v>
      </c>
      <c r="AW137" s="46">
        <f t="shared" si="22"/>
        <v>0</v>
      </c>
      <c r="AX137" s="46">
        <f>O137</f>
        <v>0</v>
      </c>
      <c r="AY137" s="43"/>
    </row>
    <row r="138" spans="1:51" ht="15.75" customHeight="1" x14ac:dyDescent="0.25">
      <c r="A138" s="47"/>
      <c r="B138" s="40"/>
      <c r="C138" s="41"/>
      <c r="D138" s="39"/>
      <c r="E138" s="43"/>
      <c r="F138" s="40"/>
      <c r="G138" s="41"/>
      <c r="H138" s="43"/>
      <c r="I138" s="43"/>
      <c r="J138" s="44">
        <v>0</v>
      </c>
      <c r="K138" s="44">
        <v>0</v>
      </c>
      <c r="L138" s="55">
        <v>0</v>
      </c>
      <c r="M138" s="55">
        <v>0</v>
      </c>
      <c r="N138" s="44">
        <v>0</v>
      </c>
      <c r="O138" s="34">
        <f t="shared" si="15"/>
        <v>0</v>
      </c>
      <c r="P138" s="34">
        <f t="shared" si="15"/>
        <v>0</v>
      </c>
      <c r="Q138" s="43"/>
      <c r="R138" s="43"/>
      <c r="S138" s="43"/>
      <c r="T138" s="43"/>
      <c r="U138" s="48"/>
      <c r="V138" s="41"/>
      <c r="W138" s="41"/>
      <c r="X138" s="50"/>
      <c r="Y138" s="34" t="e">
        <f>P138/AA138</f>
        <v>#DIV/0!</v>
      </c>
      <c r="Z138" s="44" t="e">
        <f t="shared" si="16"/>
        <v>#DIV/0!</v>
      </c>
      <c r="AA138" s="44">
        <f t="shared" si="17"/>
        <v>0</v>
      </c>
      <c r="AB138" s="44">
        <v>0</v>
      </c>
      <c r="AC138" s="44">
        <v>0</v>
      </c>
      <c r="AD138" s="44">
        <v>0</v>
      </c>
      <c r="AE138" s="44"/>
      <c r="AF138" s="44" t="e">
        <f t="shared" si="18"/>
        <v>#DIV/0!</v>
      </c>
      <c r="AG138" s="44"/>
      <c r="AH138" s="44" t="e">
        <f t="shared" si="19"/>
        <v>#DIV/0!</v>
      </c>
      <c r="AI138" s="44" t="e">
        <f t="shared" si="20"/>
        <v>#DIV/0!</v>
      </c>
      <c r="AJ138" s="44" t="e">
        <f t="shared" si="21"/>
        <v>#DIV/0!</v>
      </c>
      <c r="AK138" s="43"/>
      <c r="AL138" s="40"/>
      <c r="AM138" s="40"/>
      <c r="AN138" s="40"/>
      <c r="AO138" s="40"/>
      <c r="AP138" s="40"/>
      <c r="AQ138" s="49"/>
      <c r="AR138" s="41"/>
      <c r="AS138" s="41">
        <v>10</v>
      </c>
      <c r="AT138" s="34">
        <f>(J138*10)/100</f>
        <v>0</v>
      </c>
      <c r="AU138" s="43"/>
      <c r="AV138" s="44">
        <v>0</v>
      </c>
      <c r="AW138" s="46">
        <f t="shared" si="22"/>
        <v>0</v>
      </c>
      <c r="AX138" s="46">
        <f>O138</f>
        <v>0</v>
      </c>
      <c r="AY138" s="43"/>
    </row>
    <row r="139" spans="1:51" ht="15.75" customHeight="1" x14ac:dyDescent="0.25">
      <c r="A139" s="47"/>
      <c r="B139" s="40"/>
      <c r="C139" s="41"/>
      <c r="D139" s="39"/>
      <c r="E139" s="43"/>
      <c r="F139" s="40"/>
      <c r="G139" s="41"/>
      <c r="H139" s="43"/>
      <c r="I139" s="43"/>
      <c r="J139" s="44">
        <v>0</v>
      </c>
      <c r="K139" s="44">
        <v>0</v>
      </c>
      <c r="L139" s="55">
        <v>0</v>
      </c>
      <c r="M139" s="55">
        <v>0</v>
      </c>
      <c r="N139" s="44">
        <v>0</v>
      </c>
      <c r="O139" s="34">
        <f t="shared" si="15"/>
        <v>0</v>
      </c>
      <c r="P139" s="34">
        <f t="shared" si="15"/>
        <v>0</v>
      </c>
      <c r="Q139" s="43"/>
      <c r="R139" s="43"/>
      <c r="S139" s="43"/>
      <c r="T139" s="43"/>
      <c r="U139" s="48"/>
      <c r="V139" s="41"/>
      <c r="W139" s="41"/>
      <c r="X139" s="50"/>
      <c r="Y139" s="34" t="e">
        <f>P139/AA139</f>
        <v>#DIV/0!</v>
      </c>
      <c r="Z139" s="44" t="e">
        <f t="shared" si="16"/>
        <v>#DIV/0!</v>
      </c>
      <c r="AA139" s="44">
        <f t="shared" si="17"/>
        <v>0</v>
      </c>
      <c r="AB139" s="44">
        <v>0</v>
      </c>
      <c r="AC139" s="44">
        <v>0</v>
      </c>
      <c r="AD139" s="44">
        <v>0</v>
      </c>
      <c r="AE139" s="44"/>
      <c r="AF139" s="44" t="e">
        <f t="shared" si="18"/>
        <v>#DIV/0!</v>
      </c>
      <c r="AG139" s="44"/>
      <c r="AH139" s="44" t="e">
        <f t="shared" si="19"/>
        <v>#DIV/0!</v>
      </c>
      <c r="AI139" s="44" t="e">
        <f t="shared" si="20"/>
        <v>#DIV/0!</v>
      </c>
      <c r="AJ139" s="44" t="e">
        <f t="shared" si="21"/>
        <v>#DIV/0!</v>
      </c>
      <c r="AK139" s="43"/>
      <c r="AL139" s="40"/>
      <c r="AM139" s="40"/>
      <c r="AN139" s="40"/>
      <c r="AO139" s="40"/>
      <c r="AP139" s="40"/>
      <c r="AQ139" s="49"/>
      <c r="AR139" s="41"/>
      <c r="AS139" s="41">
        <v>10</v>
      </c>
      <c r="AT139" s="34">
        <f>(J139*10)/100</f>
        <v>0</v>
      </c>
      <c r="AU139" s="43"/>
      <c r="AV139" s="44">
        <v>0</v>
      </c>
      <c r="AW139" s="46">
        <f t="shared" si="22"/>
        <v>0</v>
      </c>
      <c r="AX139" s="46">
        <f>O139</f>
        <v>0</v>
      </c>
      <c r="AY139" s="43"/>
    </row>
    <row r="140" spans="1:51" ht="15.75" customHeight="1" x14ac:dyDescent="0.25">
      <c r="A140" s="47"/>
      <c r="B140" s="40"/>
      <c r="C140" s="41"/>
      <c r="D140" s="39"/>
      <c r="E140" s="43"/>
      <c r="F140" s="40"/>
      <c r="G140" s="41"/>
      <c r="H140" s="43"/>
      <c r="I140" s="43"/>
      <c r="J140" s="44">
        <v>0</v>
      </c>
      <c r="K140" s="44">
        <v>0</v>
      </c>
      <c r="L140" s="55">
        <v>0</v>
      </c>
      <c r="M140" s="55">
        <v>0</v>
      </c>
      <c r="N140" s="44">
        <v>0</v>
      </c>
      <c r="O140" s="34">
        <f t="shared" si="15"/>
        <v>0</v>
      </c>
      <c r="P140" s="34">
        <f t="shared" si="15"/>
        <v>0</v>
      </c>
      <c r="Q140" s="43"/>
      <c r="R140" s="43"/>
      <c r="S140" s="43"/>
      <c r="T140" s="43"/>
      <c r="U140" s="48"/>
      <c r="V140" s="41"/>
      <c r="W140" s="41"/>
      <c r="X140" s="50"/>
      <c r="Y140" s="34" t="e">
        <f>P140/AA140</f>
        <v>#DIV/0!</v>
      </c>
      <c r="Z140" s="44" t="e">
        <f t="shared" si="16"/>
        <v>#DIV/0!</v>
      </c>
      <c r="AA140" s="44">
        <f t="shared" si="17"/>
        <v>0</v>
      </c>
      <c r="AB140" s="44">
        <v>0</v>
      </c>
      <c r="AC140" s="44">
        <v>0</v>
      </c>
      <c r="AD140" s="44">
        <v>0</v>
      </c>
      <c r="AE140" s="44"/>
      <c r="AF140" s="44" t="e">
        <f t="shared" si="18"/>
        <v>#DIV/0!</v>
      </c>
      <c r="AG140" s="44"/>
      <c r="AH140" s="44" t="e">
        <f t="shared" si="19"/>
        <v>#DIV/0!</v>
      </c>
      <c r="AI140" s="44" t="e">
        <f t="shared" si="20"/>
        <v>#DIV/0!</v>
      </c>
      <c r="AJ140" s="44" t="e">
        <f t="shared" si="21"/>
        <v>#DIV/0!</v>
      </c>
      <c r="AK140" s="43"/>
      <c r="AL140" s="40"/>
      <c r="AM140" s="40"/>
      <c r="AN140" s="40"/>
      <c r="AO140" s="40"/>
      <c r="AP140" s="40"/>
      <c r="AQ140" s="49"/>
      <c r="AR140" s="41"/>
      <c r="AS140" s="41">
        <v>10</v>
      </c>
      <c r="AT140" s="34">
        <f>(J140*10)/100</f>
        <v>0</v>
      </c>
      <c r="AU140" s="43"/>
      <c r="AV140" s="44">
        <v>0</v>
      </c>
      <c r="AW140" s="46">
        <f t="shared" si="22"/>
        <v>0</v>
      </c>
      <c r="AX140" s="46">
        <f>O140</f>
        <v>0</v>
      </c>
      <c r="AY140" s="43"/>
    </row>
    <row r="141" spans="1:51" ht="15.75" customHeight="1" x14ac:dyDescent="0.25">
      <c r="A141" s="47"/>
      <c r="B141" s="40"/>
      <c r="C141" s="41"/>
      <c r="D141" s="39"/>
      <c r="E141" s="43"/>
      <c r="F141" s="40"/>
      <c r="G141" s="41"/>
      <c r="H141" s="43"/>
      <c r="I141" s="43"/>
      <c r="J141" s="44">
        <v>0</v>
      </c>
      <c r="K141" s="44">
        <v>0</v>
      </c>
      <c r="L141" s="55">
        <v>0</v>
      </c>
      <c r="M141" s="55">
        <v>0</v>
      </c>
      <c r="N141" s="44">
        <v>0</v>
      </c>
      <c r="O141" s="34">
        <f t="shared" si="15"/>
        <v>0</v>
      </c>
      <c r="P141" s="34">
        <f t="shared" si="15"/>
        <v>0</v>
      </c>
      <c r="Q141" s="43"/>
      <c r="R141" s="43"/>
      <c r="S141" s="43"/>
      <c r="T141" s="43"/>
      <c r="U141" s="48"/>
      <c r="V141" s="41"/>
      <c r="W141" s="41"/>
      <c r="X141" s="50"/>
      <c r="Y141" s="34" t="e">
        <f>P141/AA141</f>
        <v>#DIV/0!</v>
      </c>
      <c r="Z141" s="44" t="e">
        <f t="shared" si="16"/>
        <v>#DIV/0!</v>
      </c>
      <c r="AA141" s="44">
        <f t="shared" si="17"/>
        <v>0</v>
      </c>
      <c r="AB141" s="44">
        <v>0</v>
      </c>
      <c r="AC141" s="44">
        <v>0</v>
      </c>
      <c r="AD141" s="44">
        <v>0</v>
      </c>
      <c r="AE141" s="44"/>
      <c r="AF141" s="44" t="e">
        <f t="shared" si="18"/>
        <v>#DIV/0!</v>
      </c>
      <c r="AG141" s="44"/>
      <c r="AH141" s="44" t="e">
        <f t="shared" si="19"/>
        <v>#DIV/0!</v>
      </c>
      <c r="AI141" s="44" t="e">
        <f t="shared" si="20"/>
        <v>#DIV/0!</v>
      </c>
      <c r="AJ141" s="44" t="e">
        <f t="shared" si="21"/>
        <v>#DIV/0!</v>
      </c>
      <c r="AK141" s="43"/>
      <c r="AL141" s="40"/>
      <c r="AM141" s="40"/>
      <c r="AN141" s="40"/>
      <c r="AO141" s="40"/>
      <c r="AP141" s="40"/>
      <c r="AQ141" s="49"/>
      <c r="AR141" s="41"/>
      <c r="AS141" s="41">
        <v>10</v>
      </c>
      <c r="AT141" s="34">
        <f>(J141*10)/100</f>
        <v>0</v>
      </c>
      <c r="AU141" s="43"/>
      <c r="AV141" s="44">
        <v>0</v>
      </c>
      <c r="AW141" s="46">
        <f t="shared" si="22"/>
        <v>0</v>
      </c>
      <c r="AX141" s="46">
        <f>O141</f>
        <v>0</v>
      </c>
      <c r="AY141" s="43"/>
    </row>
    <row r="142" spans="1:51" ht="15.75" customHeight="1" x14ac:dyDescent="0.25">
      <c r="A142" s="47"/>
      <c r="B142" s="40"/>
      <c r="C142" s="41"/>
      <c r="D142" s="39"/>
      <c r="E142" s="43"/>
      <c r="F142" s="40"/>
      <c r="G142" s="41"/>
      <c r="H142" s="43"/>
      <c r="I142" s="43"/>
      <c r="J142" s="44">
        <v>0</v>
      </c>
      <c r="K142" s="44">
        <v>0</v>
      </c>
      <c r="L142" s="55">
        <v>0</v>
      </c>
      <c r="M142" s="55">
        <v>0</v>
      </c>
      <c r="N142" s="44">
        <v>0</v>
      </c>
      <c r="O142" s="34">
        <f t="shared" si="15"/>
        <v>0</v>
      </c>
      <c r="P142" s="34">
        <f t="shared" si="15"/>
        <v>0</v>
      </c>
      <c r="Q142" s="43"/>
      <c r="R142" s="43"/>
      <c r="S142" s="43"/>
      <c r="T142" s="43"/>
      <c r="U142" s="48"/>
      <c r="V142" s="41"/>
      <c r="W142" s="41"/>
      <c r="X142" s="50"/>
      <c r="Y142" s="34" t="e">
        <f>P142/AA142</f>
        <v>#DIV/0!</v>
      </c>
      <c r="Z142" s="44" t="e">
        <f t="shared" si="16"/>
        <v>#DIV/0!</v>
      </c>
      <c r="AA142" s="44">
        <f t="shared" si="17"/>
        <v>0</v>
      </c>
      <c r="AB142" s="44">
        <v>0</v>
      </c>
      <c r="AC142" s="44">
        <v>0</v>
      </c>
      <c r="AD142" s="44">
        <v>0</v>
      </c>
      <c r="AE142" s="44"/>
      <c r="AF142" s="44" t="e">
        <f t="shared" si="18"/>
        <v>#DIV/0!</v>
      </c>
      <c r="AG142" s="44"/>
      <c r="AH142" s="44" t="e">
        <f t="shared" si="19"/>
        <v>#DIV/0!</v>
      </c>
      <c r="AI142" s="44" t="e">
        <f t="shared" si="20"/>
        <v>#DIV/0!</v>
      </c>
      <c r="AJ142" s="44" t="e">
        <f t="shared" si="21"/>
        <v>#DIV/0!</v>
      </c>
      <c r="AK142" s="43"/>
      <c r="AL142" s="40"/>
      <c r="AM142" s="40"/>
      <c r="AN142" s="40"/>
      <c r="AO142" s="40"/>
      <c r="AP142" s="40"/>
      <c r="AQ142" s="49"/>
      <c r="AR142" s="41"/>
      <c r="AS142" s="41">
        <v>10</v>
      </c>
      <c r="AT142" s="34">
        <f>(J142*10)/100</f>
        <v>0</v>
      </c>
      <c r="AU142" s="43"/>
      <c r="AV142" s="44">
        <v>0</v>
      </c>
      <c r="AW142" s="46">
        <f t="shared" si="22"/>
        <v>0</v>
      </c>
      <c r="AX142" s="46">
        <f>O142</f>
        <v>0</v>
      </c>
      <c r="AY142" s="43"/>
    </row>
    <row r="143" spans="1:51" ht="15.75" customHeight="1" x14ac:dyDescent="0.25">
      <c r="A143" s="47"/>
      <c r="B143" s="40"/>
      <c r="C143" s="41"/>
      <c r="D143" s="39"/>
      <c r="E143" s="43"/>
      <c r="F143" s="40"/>
      <c r="G143" s="41"/>
      <c r="H143" s="43"/>
      <c r="I143" s="43"/>
      <c r="J143" s="44">
        <v>0</v>
      </c>
      <c r="K143" s="44">
        <v>0</v>
      </c>
      <c r="L143" s="55">
        <v>0</v>
      </c>
      <c r="M143" s="55">
        <v>0</v>
      </c>
      <c r="N143" s="44">
        <v>0</v>
      </c>
      <c r="O143" s="34">
        <f t="shared" si="15"/>
        <v>0</v>
      </c>
      <c r="P143" s="34">
        <f t="shared" si="15"/>
        <v>0</v>
      </c>
      <c r="Q143" s="43"/>
      <c r="R143" s="43"/>
      <c r="S143" s="43"/>
      <c r="T143" s="43"/>
      <c r="U143" s="48"/>
      <c r="V143" s="41"/>
      <c r="W143" s="41"/>
      <c r="X143" s="50"/>
      <c r="Y143" s="34" t="e">
        <f>P143/AA143</f>
        <v>#DIV/0!</v>
      </c>
      <c r="Z143" s="44" t="e">
        <f t="shared" si="16"/>
        <v>#DIV/0!</v>
      </c>
      <c r="AA143" s="44">
        <f t="shared" si="17"/>
        <v>0</v>
      </c>
      <c r="AB143" s="44">
        <v>0</v>
      </c>
      <c r="AC143" s="44">
        <v>0</v>
      </c>
      <c r="AD143" s="44">
        <v>0</v>
      </c>
      <c r="AE143" s="44"/>
      <c r="AF143" s="44" t="e">
        <f t="shared" si="18"/>
        <v>#DIV/0!</v>
      </c>
      <c r="AG143" s="44"/>
      <c r="AH143" s="44" t="e">
        <f t="shared" si="19"/>
        <v>#DIV/0!</v>
      </c>
      <c r="AI143" s="44" t="e">
        <f t="shared" si="20"/>
        <v>#DIV/0!</v>
      </c>
      <c r="AJ143" s="44" t="e">
        <f t="shared" si="21"/>
        <v>#DIV/0!</v>
      </c>
      <c r="AK143" s="43"/>
      <c r="AL143" s="40"/>
      <c r="AM143" s="40"/>
      <c r="AN143" s="40"/>
      <c r="AO143" s="40"/>
      <c r="AP143" s="40"/>
      <c r="AQ143" s="49"/>
      <c r="AR143" s="41"/>
      <c r="AS143" s="41">
        <v>10</v>
      </c>
      <c r="AT143" s="34">
        <f>(J143*10)/100</f>
        <v>0</v>
      </c>
      <c r="AU143" s="43"/>
      <c r="AV143" s="44">
        <v>0</v>
      </c>
      <c r="AW143" s="46">
        <f t="shared" si="22"/>
        <v>0</v>
      </c>
      <c r="AX143" s="46">
        <f>O143</f>
        <v>0</v>
      </c>
      <c r="AY143" s="43"/>
    </row>
    <row r="144" spans="1:51" ht="15.75" customHeight="1" x14ac:dyDescent="0.25">
      <c r="A144" s="47"/>
      <c r="B144" s="40"/>
      <c r="C144" s="41"/>
      <c r="D144" s="39"/>
      <c r="E144" s="43"/>
      <c r="F144" s="40"/>
      <c r="G144" s="41"/>
      <c r="H144" s="43"/>
      <c r="I144" s="43"/>
      <c r="J144" s="44">
        <v>0</v>
      </c>
      <c r="K144" s="44">
        <v>0</v>
      </c>
      <c r="L144" s="55">
        <v>0</v>
      </c>
      <c r="M144" s="55">
        <v>0</v>
      </c>
      <c r="N144" s="44">
        <v>0</v>
      </c>
      <c r="O144" s="34">
        <f t="shared" si="15"/>
        <v>0</v>
      </c>
      <c r="P144" s="34">
        <f t="shared" si="15"/>
        <v>0</v>
      </c>
      <c r="Q144" s="43"/>
      <c r="R144" s="43"/>
      <c r="S144" s="43"/>
      <c r="T144" s="43"/>
      <c r="U144" s="48"/>
      <c r="V144" s="41"/>
      <c r="W144" s="41"/>
      <c r="X144" s="50"/>
      <c r="Y144" s="34" t="e">
        <f>P144/AA144</f>
        <v>#DIV/0!</v>
      </c>
      <c r="Z144" s="44" t="e">
        <f t="shared" si="16"/>
        <v>#DIV/0!</v>
      </c>
      <c r="AA144" s="44">
        <f t="shared" si="17"/>
        <v>0</v>
      </c>
      <c r="AB144" s="44">
        <v>0</v>
      </c>
      <c r="AC144" s="44">
        <v>0</v>
      </c>
      <c r="AD144" s="44">
        <v>0</v>
      </c>
      <c r="AE144" s="44"/>
      <c r="AF144" s="44" t="e">
        <f t="shared" si="18"/>
        <v>#DIV/0!</v>
      </c>
      <c r="AG144" s="44"/>
      <c r="AH144" s="44" t="e">
        <f t="shared" si="19"/>
        <v>#DIV/0!</v>
      </c>
      <c r="AI144" s="44" t="e">
        <f t="shared" si="20"/>
        <v>#DIV/0!</v>
      </c>
      <c r="AJ144" s="44" t="e">
        <f t="shared" si="21"/>
        <v>#DIV/0!</v>
      </c>
      <c r="AK144" s="43"/>
      <c r="AL144" s="40"/>
      <c r="AM144" s="40"/>
      <c r="AN144" s="40"/>
      <c r="AO144" s="40"/>
      <c r="AP144" s="40"/>
      <c r="AQ144" s="49"/>
      <c r="AR144" s="41"/>
      <c r="AS144" s="41">
        <v>10</v>
      </c>
      <c r="AT144" s="34">
        <f>(J144*10)/100</f>
        <v>0</v>
      </c>
      <c r="AU144" s="43"/>
      <c r="AV144" s="44">
        <v>0</v>
      </c>
      <c r="AW144" s="46">
        <f t="shared" si="22"/>
        <v>0</v>
      </c>
      <c r="AX144" s="46">
        <f>O144</f>
        <v>0</v>
      </c>
      <c r="AY144" s="43"/>
    </row>
    <row r="145" spans="1:51" ht="15.75" customHeight="1" x14ac:dyDescent="0.25">
      <c r="A145" s="47"/>
      <c r="B145" s="40"/>
      <c r="C145" s="41"/>
      <c r="D145" s="39"/>
      <c r="E145" s="43"/>
      <c r="F145" s="40"/>
      <c r="G145" s="41"/>
      <c r="H145" s="43"/>
      <c r="I145" s="43"/>
      <c r="J145" s="44">
        <v>0</v>
      </c>
      <c r="K145" s="44">
        <v>0</v>
      </c>
      <c r="L145" s="55">
        <v>0</v>
      </c>
      <c r="M145" s="55">
        <v>0</v>
      </c>
      <c r="N145" s="44">
        <v>0</v>
      </c>
      <c r="O145" s="34">
        <f t="shared" si="15"/>
        <v>0</v>
      </c>
      <c r="P145" s="34">
        <f t="shared" si="15"/>
        <v>0</v>
      </c>
      <c r="Q145" s="43"/>
      <c r="R145" s="43"/>
      <c r="S145" s="43"/>
      <c r="T145" s="43"/>
      <c r="U145" s="48"/>
      <c r="V145" s="41"/>
      <c r="W145" s="41"/>
      <c r="X145" s="50"/>
      <c r="Y145" s="34" t="e">
        <f>P145/AA145</f>
        <v>#DIV/0!</v>
      </c>
      <c r="Z145" s="44" t="e">
        <f t="shared" si="16"/>
        <v>#DIV/0!</v>
      </c>
      <c r="AA145" s="44">
        <f t="shared" si="17"/>
        <v>0</v>
      </c>
      <c r="AB145" s="44">
        <v>0</v>
      </c>
      <c r="AC145" s="44">
        <v>0</v>
      </c>
      <c r="AD145" s="44">
        <v>0</v>
      </c>
      <c r="AE145" s="44"/>
      <c r="AF145" s="44" t="e">
        <f t="shared" si="18"/>
        <v>#DIV/0!</v>
      </c>
      <c r="AG145" s="44"/>
      <c r="AH145" s="44" t="e">
        <f t="shared" si="19"/>
        <v>#DIV/0!</v>
      </c>
      <c r="AI145" s="44" t="e">
        <f t="shared" si="20"/>
        <v>#DIV/0!</v>
      </c>
      <c r="AJ145" s="44" t="e">
        <f t="shared" si="21"/>
        <v>#DIV/0!</v>
      </c>
      <c r="AK145" s="43"/>
      <c r="AL145" s="40"/>
      <c r="AM145" s="40"/>
      <c r="AN145" s="40"/>
      <c r="AO145" s="40"/>
      <c r="AP145" s="40"/>
      <c r="AQ145" s="49"/>
      <c r="AR145" s="41"/>
      <c r="AS145" s="41">
        <v>10</v>
      </c>
      <c r="AT145" s="34">
        <f>(J145*10)/100</f>
        <v>0</v>
      </c>
      <c r="AU145" s="43"/>
      <c r="AV145" s="44">
        <v>0</v>
      </c>
      <c r="AW145" s="46">
        <f t="shared" si="22"/>
        <v>0</v>
      </c>
      <c r="AX145" s="46">
        <f>O145</f>
        <v>0</v>
      </c>
      <c r="AY145" s="43"/>
    </row>
    <row r="146" spans="1:51" ht="15.75" customHeight="1" x14ac:dyDescent="0.25">
      <c r="A146" s="47"/>
      <c r="B146" s="40"/>
      <c r="C146" s="41"/>
      <c r="D146" s="39"/>
      <c r="E146" s="43"/>
      <c r="F146" s="40"/>
      <c r="G146" s="41"/>
      <c r="H146" s="43"/>
      <c r="I146" s="43"/>
      <c r="J146" s="44">
        <v>0</v>
      </c>
      <c r="K146" s="44">
        <v>0</v>
      </c>
      <c r="L146" s="55">
        <v>0</v>
      </c>
      <c r="M146" s="55">
        <v>0</v>
      </c>
      <c r="N146" s="44">
        <v>0</v>
      </c>
      <c r="O146" s="34">
        <f t="shared" si="15"/>
        <v>0</v>
      </c>
      <c r="P146" s="34">
        <f t="shared" si="15"/>
        <v>0</v>
      </c>
      <c r="Q146" s="43"/>
      <c r="R146" s="43"/>
      <c r="S146" s="43"/>
      <c r="T146" s="43"/>
      <c r="U146" s="48"/>
      <c r="V146" s="41"/>
      <c r="W146" s="41"/>
      <c r="X146" s="50"/>
      <c r="Y146" s="34" t="e">
        <f>P146/AA146</f>
        <v>#DIV/0!</v>
      </c>
      <c r="Z146" s="44" t="e">
        <f t="shared" si="16"/>
        <v>#DIV/0!</v>
      </c>
      <c r="AA146" s="44">
        <f t="shared" si="17"/>
        <v>0</v>
      </c>
      <c r="AB146" s="44">
        <v>0</v>
      </c>
      <c r="AC146" s="44">
        <v>0</v>
      </c>
      <c r="AD146" s="44">
        <v>0</v>
      </c>
      <c r="AE146" s="44"/>
      <c r="AF146" s="44" t="e">
        <f t="shared" si="18"/>
        <v>#DIV/0!</v>
      </c>
      <c r="AG146" s="44"/>
      <c r="AH146" s="44" t="e">
        <f t="shared" si="19"/>
        <v>#DIV/0!</v>
      </c>
      <c r="AI146" s="44" t="e">
        <f t="shared" si="20"/>
        <v>#DIV/0!</v>
      </c>
      <c r="AJ146" s="44" t="e">
        <f t="shared" si="21"/>
        <v>#DIV/0!</v>
      </c>
      <c r="AK146" s="43"/>
      <c r="AL146" s="40"/>
      <c r="AM146" s="40"/>
      <c r="AN146" s="40"/>
      <c r="AO146" s="40"/>
      <c r="AP146" s="40"/>
      <c r="AQ146" s="49"/>
      <c r="AR146" s="41"/>
      <c r="AS146" s="41">
        <v>10</v>
      </c>
      <c r="AT146" s="34">
        <f>(J146*10)/100</f>
        <v>0</v>
      </c>
      <c r="AU146" s="43"/>
      <c r="AV146" s="44">
        <v>0</v>
      </c>
      <c r="AW146" s="46">
        <f t="shared" si="22"/>
        <v>0</v>
      </c>
      <c r="AX146" s="46">
        <f>O146</f>
        <v>0</v>
      </c>
      <c r="AY146" s="43"/>
    </row>
    <row r="147" spans="1:51" ht="15.75" customHeight="1" x14ac:dyDescent="0.25">
      <c r="A147" s="47"/>
      <c r="B147" s="40"/>
      <c r="C147" s="41"/>
      <c r="D147" s="39"/>
      <c r="E147" s="43"/>
      <c r="F147" s="40"/>
      <c r="G147" s="41"/>
      <c r="H147" s="43"/>
      <c r="I147" s="43"/>
      <c r="J147" s="44">
        <v>0</v>
      </c>
      <c r="K147" s="44">
        <v>0</v>
      </c>
      <c r="L147" s="55">
        <v>0</v>
      </c>
      <c r="M147" s="55">
        <v>0</v>
      </c>
      <c r="N147" s="44">
        <v>0</v>
      </c>
      <c r="O147" s="34">
        <f t="shared" si="15"/>
        <v>0</v>
      </c>
      <c r="P147" s="34">
        <f t="shared" si="15"/>
        <v>0</v>
      </c>
      <c r="Q147" s="43"/>
      <c r="R147" s="43"/>
      <c r="S147" s="43"/>
      <c r="T147" s="43"/>
      <c r="U147" s="48"/>
      <c r="V147" s="41"/>
      <c r="W147" s="41"/>
      <c r="X147" s="50"/>
      <c r="Y147" s="34" t="e">
        <f>P147/AA147</f>
        <v>#DIV/0!</v>
      </c>
      <c r="Z147" s="44" t="e">
        <f t="shared" si="16"/>
        <v>#DIV/0!</v>
      </c>
      <c r="AA147" s="44">
        <f t="shared" si="17"/>
        <v>0</v>
      </c>
      <c r="AB147" s="44">
        <v>0</v>
      </c>
      <c r="AC147" s="44">
        <v>0</v>
      </c>
      <c r="AD147" s="44">
        <v>0</v>
      </c>
      <c r="AE147" s="44"/>
      <c r="AF147" s="44" t="e">
        <f t="shared" si="18"/>
        <v>#DIV/0!</v>
      </c>
      <c r="AG147" s="44"/>
      <c r="AH147" s="44" t="e">
        <f t="shared" si="19"/>
        <v>#DIV/0!</v>
      </c>
      <c r="AI147" s="44" t="e">
        <f t="shared" si="20"/>
        <v>#DIV/0!</v>
      </c>
      <c r="AJ147" s="44" t="e">
        <f t="shared" si="21"/>
        <v>#DIV/0!</v>
      </c>
      <c r="AK147" s="43"/>
      <c r="AL147" s="40"/>
      <c r="AM147" s="40"/>
      <c r="AN147" s="40"/>
      <c r="AO147" s="40"/>
      <c r="AP147" s="40"/>
      <c r="AQ147" s="49"/>
      <c r="AR147" s="41"/>
      <c r="AS147" s="41">
        <v>10</v>
      </c>
      <c r="AT147" s="34">
        <f>(J147*10)/100</f>
        <v>0</v>
      </c>
      <c r="AU147" s="43"/>
      <c r="AV147" s="44">
        <v>0</v>
      </c>
      <c r="AW147" s="46">
        <f t="shared" si="22"/>
        <v>0</v>
      </c>
      <c r="AX147" s="46">
        <f>O147</f>
        <v>0</v>
      </c>
      <c r="AY147" s="43"/>
    </row>
    <row r="148" spans="1:51" ht="15.75" customHeight="1" x14ac:dyDescent="0.25">
      <c r="A148" s="47"/>
      <c r="B148" s="40"/>
      <c r="C148" s="41"/>
      <c r="D148" s="39"/>
      <c r="E148" s="43"/>
      <c r="F148" s="40"/>
      <c r="G148" s="41"/>
      <c r="H148" s="43"/>
      <c r="I148" s="43"/>
      <c r="J148" s="44">
        <v>0</v>
      </c>
      <c r="K148" s="44">
        <v>0</v>
      </c>
      <c r="L148" s="55">
        <v>0</v>
      </c>
      <c r="M148" s="55">
        <v>0</v>
      </c>
      <c r="N148" s="44">
        <v>0</v>
      </c>
      <c r="O148" s="34">
        <f t="shared" si="15"/>
        <v>0</v>
      </c>
      <c r="P148" s="34">
        <f t="shared" si="15"/>
        <v>0</v>
      </c>
      <c r="Q148" s="43"/>
      <c r="R148" s="43"/>
      <c r="S148" s="43"/>
      <c r="T148" s="43"/>
      <c r="U148" s="48"/>
      <c r="V148" s="41"/>
      <c r="W148" s="41"/>
      <c r="X148" s="50"/>
      <c r="Y148" s="34" t="e">
        <f>P148/AA148</f>
        <v>#DIV/0!</v>
      </c>
      <c r="Z148" s="44" t="e">
        <f t="shared" si="16"/>
        <v>#DIV/0!</v>
      </c>
      <c r="AA148" s="44">
        <f t="shared" si="17"/>
        <v>0</v>
      </c>
      <c r="AB148" s="44">
        <v>0</v>
      </c>
      <c r="AC148" s="44">
        <v>0</v>
      </c>
      <c r="AD148" s="44">
        <v>0</v>
      </c>
      <c r="AE148" s="44"/>
      <c r="AF148" s="44" t="e">
        <f t="shared" si="18"/>
        <v>#DIV/0!</v>
      </c>
      <c r="AG148" s="44"/>
      <c r="AH148" s="44" t="e">
        <f t="shared" si="19"/>
        <v>#DIV/0!</v>
      </c>
      <c r="AI148" s="44" t="e">
        <f t="shared" si="20"/>
        <v>#DIV/0!</v>
      </c>
      <c r="AJ148" s="44" t="e">
        <f t="shared" si="21"/>
        <v>#DIV/0!</v>
      </c>
      <c r="AK148" s="43"/>
      <c r="AL148" s="40"/>
      <c r="AM148" s="40"/>
      <c r="AN148" s="40"/>
      <c r="AO148" s="40"/>
      <c r="AP148" s="40"/>
      <c r="AQ148" s="49"/>
      <c r="AR148" s="41"/>
      <c r="AS148" s="41">
        <v>10</v>
      </c>
      <c r="AT148" s="34">
        <f>(J148*10)/100</f>
        <v>0</v>
      </c>
      <c r="AU148" s="43"/>
      <c r="AV148" s="44">
        <v>0</v>
      </c>
      <c r="AW148" s="46">
        <f t="shared" si="22"/>
        <v>0</v>
      </c>
      <c r="AX148" s="46">
        <f>O148</f>
        <v>0</v>
      </c>
      <c r="AY148" s="43"/>
    </row>
    <row r="149" spans="1:51" ht="15.75" customHeight="1" x14ac:dyDescent="0.25">
      <c r="A149" s="47"/>
      <c r="B149" s="40"/>
      <c r="C149" s="41"/>
      <c r="D149" s="39"/>
      <c r="E149" s="43"/>
      <c r="F149" s="40"/>
      <c r="G149" s="41"/>
      <c r="H149" s="43"/>
      <c r="I149" s="43"/>
      <c r="J149" s="44">
        <v>0</v>
      </c>
      <c r="K149" s="44">
        <v>0</v>
      </c>
      <c r="L149" s="55">
        <v>0</v>
      </c>
      <c r="M149" s="55">
        <v>0</v>
      </c>
      <c r="N149" s="44">
        <v>0</v>
      </c>
      <c r="O149" s="34">
        <f t="shared" si="15"/>
        <v>0</v>
      </c>
      <c r="P149" s="34">
        <f t="shared" si="15"/>
        <v>0</v>
      </c>
      <c r="Q149" s="43"/>
      <c r="R149" s="43"/>
      <c r="S149" s="43"/>
      <c r="T149" s="43"/>
      <c r="U149" s="48"/>
      <c r="V149" s="41"/>
      <c r="W149" s="41"/>
      <c r="X149" s="50"/>
      <c r="Y149" s="34" t="e">
        <f>P149/AA149</f>
        <v>#DIV/0!</v>
      </c>
      <c r="Z149" s="44" t="e">
        <f t="shared" si="16"/>
        <v>#DIV/0!</v>
      </c>
      <c r="AA149" s="44">
        <f t="shared" si="17"/>
        <v>0</v>
      </c>
      <c r="AB149" s="44">
        <v>0</v>
      </c>
      <c r="AC149" s="44">
        <v>0</v>
      </c>
      <c r="AD149" s="44">
        <v>0</v>
      </c>
      <c r="AE149" s="44"/>
      <c r="AF149" s="44" t="e">
        <f t="shared" si="18"/>
        <v>#DIV/0!</v>
      </c>
      <c r="AG149" s="44"/>
      <c r="AH149" s="44" t="e">
        <f t="shared" si="19"/>
        <v>#DIV/0!</v>
      </c>
      <c r="AI149" s="44" t="e">
        <f t="shared" si="20"/>
        <v>#DIV/0!</v>
      </c>
      <c r="AJ149" s="44" t="e">
        <f t="shared" si="21"/>
        <v>#DIV/0!</v>
      </c>
      <c r="AK149" s="43"/>
      <c r="AL149" s="40"/>
      <c r="AM149" s="40"/>
      <c r="AN149" s="40"/>
      <c r="AO149" s="40"/>
      <c r="AP149" s="40"/>
      <c r="AQ149" s="49"/>
      <c r="AR149" s="41"/>
      <c r="AS149" s="41">
        <v>10</v>
      </c>
      <c r="AT149" s="34">
        <f>(J149*10)/100</f>
        <v>0</v>
      </c>
      <c r="AU149" s="43"/>
      <c r="AV149" s="44">
        <v>0</v>
      </c>
      <c r="AW149" s="46">
        <f t="shared" si="22"/>
        <v>0</v>
      </c>
      <c r="AX149" s="46">
        <f>O149</f>
        <v>0</v>
      </c>
      <c r="AY149" s="43"/>
    </row>
    <row r="150" spans="1:51" ht="15.75" customHeight="1" x14ac:dyDescent="0.25">
      <c r="A150" s="47"/>
      <c r="B150" s="40"/>
      <c r="C150" s="41"/>
      <c r="D150" s="39"/>
      <c r="E150" s="43"/>
      <c r="F150" s="40"/>
      <c r="G150" s="41"/>
      <c r="H150" s="43"/>
      <c r="I150" s="43"/>
      <c r="J150" s="44">
        <v>0</v>
      </c>
      <c r="K150" s="44">
        <v>0</v>
      </c>
      <c r="L150" s="55">
        <v>0</v>
      </c>
      <c r="M150" s="55">
        <v>0</v>
      </c>
      <c r="N150" s="44">
        <v>0</v>
      </c>
      <c r="O150" s="34">
        <f t="shared" si="15"/>
        <v>0</v>
      </c>
      <c r="P150" s="34">
        <f t="shared" si="15"/>
        <v>0</v>
      </c>
      <c r="Q150" s="43"/>
      <c r="R150" s="43"/>
      <c r="S150" s="43"/>
      <c r="T150" s="43"/>
      <c r="U150" s="48"/>
      <c r="V150" s="41"/>
      <c r="W150" s="41"/>
      <c r="X150" s="50"/>
      <c r="Y150" s="34" t="e">
        <f>P150/AA150</f>
        <v>#DIV/0!</v>
      </c>
      <c r="Z150" s="44" t="e">
        <f t="shared" si="16"/>
        <v>#DIV/0!</v>
      </c>
      <c r="AA150" s="44">
        <f t="shared" si="17"/>
        <v>0</v>
      </c>
      <c r="AB150" s="44">
        <v>0</v>
      </c>
      <c r="AC150" s="44">
        <v>0</v>
      </c>
      <c r="AD150" s="44">
        <v>0</v>
      </c>
      <c r="AE150" s="44"/>
      <c r="AF150" s="44" t="e">
        <f t="shared" si="18"/>
        <v>#DIV/0!</v>
      </c>
      <c r="AG150" s="44"/>
      <c r="AH150" s="44" t="e">
        <f t="shared" si="19"/>
        <v>#DIV/0!</v>
      </c>
      <c r="AI150" s="44" t="e">
        <f t="shared" si="20"/>
        <v>#DIV/0!</v>
      </c>
      <c r="AJ150" s="44" t="e">
        <f t="shared" si="21"/>
        <v>#DIV/0!</v>
      </c>
      <c r="AK150" s="43"/>
      <c r="AL150" s="40"/>
      <c r="AM150" s="40"/>
      <c r="AN150" s="40"/>
      <c r="AO150" s="40"/>
      <c r="AP150" s="40"/>
      <c r="AQ150" s="49"/>
      <c r="AR150" s="41"/>
      <c r="AS150" s="41">
        <v>10</v>
      </c>
      <c r="AT150" s="34">
        <f>(J150*10)/100</f>
        <v>0</v>
      </c>
      <c r="AU150" s="43"/>
      <c r="AV150" s="44">
        <v>0</v>
      </c>
      <c r="AW150" s="46">
        <f t="shared" si="22"/>
        <v>0</v>
      </c>
      <c r="AX150" s="46">
        <f>O150</f>
        <v>0</v>
      </c>
      <c r="AY150" s="43"/>
    </row>
    <row r="151" spans="1:51" ht="15.75" customHeight="1" x14ac:dyDescent="0.25">
      <c r="A151" s="47"/>
      <c r="B151" s="40"/>
      <c r="C151" s="41"/>
      <c r="D151" s="39"/>
      <c r="E151" s="43"/>
      <c r="F151" s="40"/>
      <c r="G151" s="41"/>
      <c r="H151" s="43"/>
      <c r="I151" s="43"/>
      <c r="J151" s="44">
        <v>0</v>
      </c>
      <c r="K151" s="44">
        <v>0</v>
      </c>
      <c r="L151" s="55">
        <v>0</v>
      </c>
      <c r="M151" s="55">
        <v>0</v>
      </c>
      <c r="N151" s="44">
        <v>0</v>
      </c>
      <c r="O151" s="34">
        <f t="shared" si="15"/>
        <v>0</v>
      </c>
      <c r="P151" s="34">
        <f t="shared" si="15"/>
        <v>0</v>
      </c>
      <c r="Q151" s="43"/>
      <c r="R151" s="43"/>
      <c r="S151" s="43"/>
      <c r="T151" s="43"/>
      <c r="U151" s="48"/>
      <c r="V151" s="41"/>
      <c r="W151" s="41"/>
      <c r="X151" s="50"/>
      <c r="Y151" s="34" t="e">
        <f>P151/AA151</f>
        <v>#DIV/0!</v>
      </c>
      <c r="Z151" s="44" t="e">
        <f t="shared" si="16"/>
        <v>#DIV/0!</v>
      </c>
      <c r="AA151" s="44">
        <f t="shared" si="17"/>
        <v>0</v>
      </c>
      <c r="AB151" s="44">
        <v>0</v>
      </c>
      <c r="AC151" s="44">
        <v>0</v>
      </c>
      <c r="AD151" s="44">
        <v>0</v>
      </c>
      <c r="AE151" s="44"/>
      <c r="AF151" s="44" t="e">
        <f t="shared" si="18"/>
        <v>#DIV/0!</v>
      </c>
      <c r="AG151" s="44"/>
      <c r="AH151" s="44" t="e">
        <f t="shared" si="19"/>
        <v>#DIV/0!</v>
      </c>
      <c r="AI151" s="44" t="e">
        <f t="shared" si="20"/>
        <v>#DIV/0!</v>
      </c>
      <c r="AJ151" s="44" t="e">
        <f t="shared" si="21"/>
        <v>#DIV/0!</v>
      </c>
      <c r="AK151" s="43"/>
      <c r="AL151" s="40"/>
      <c r="AM151" s="40"/>
      <c r="AN151" s="40"/>
      <c r="AO151" s="40"/>
      <c r="AP151" s="40"/>
      <c r="AQ151" s="49"/>
      <c r="AR151" s="41"/>
      <c r="AS151" s="41">
        <v>10</v>
      </c>
      <c r="AT151" s="34">
        <f>(J151*10)/100</f>
        <v>0</v>
      </c>
      <c r="AU151" s="43"/>
      <c r="AV151" s="44">
        <v>0</v>
      </c>
      <c r="AW151" s="46">
        <f t="shared" si="22"/>
        <v>0</v>
      </c>
      <c r="AX151" s="46">
        <f>O151</f>
        <v>0</v>
      </c>
      <c r="AY151" s="43"/>
    </row>
    <row r="152" spans="1:51" ht="15.75" customHeight="1" x14ac:dyDescent="0.25">
      <c r="A152" s="47"/>
      <c r="B152" s="40"/>
      <c r="C152" s="41"/>
      <c r="D152" s="39"/>
      <c r="E152" s="43"/>
      <c r="F152" s="40"/>
      <c r="G152" s="41"/>
      <c r="H152" s="43"/>
      <c r="I152" s="43"/>
      <c r="J152" s="44">
        <v>0</v>
      </c>
      <c r="K152" s="44">
        <v>0</v>
      </c>
      <c r="L152" s="55">
        <v>0</v>
      </c>
      <c r="M152" s="55">
        <v>0</v>
      </c>
      <c r="N152" s="44">
        <v>0</v>
      </c>
      <c r="O152" s="34">
        <f t="shared" si="15"/>
        <v>0</v>
      </c>
      <c r="P152" s="34">
        <f t="shared" si="15"/>
        <v>0</v>
      </c>
      <c r="Q152" s="43"/>
      <c r="R152" s="43"/>
      <c r="S152" s="43"/>
      <c r="T152" s="43"/>
      <c r="U152" s="48"/>
      <c r="V152" s="41"/>
      <c r="W152" s="41"/>
      <c r="X152" s="50"/>
      <c r="Y152" s="34" t="e">
        <f>P152/AA152</f>
        <v>#DIV/0!</v>
      </c>
      <c r="Z152" s="44" t="e">
        <f t="shared" si="16"/>
        <v>#DIV/0!</v>
      </c>
      <c r="AA152" s="44">
        <f t="shared" si="17"/>
        <v>0</v>
      </c>
      <c r="AB152" s="44">
        <v>0</v>
      </c>
      <c r="AC152" s="44">
        <v>0</v>
      </c>
      <c r="AD152" s="44">
        <v>0</v>
      </c>
      <c r="AE152" s="44"/>
      <c r="AF152" s="44" t="e">
        <f t="shared" si="18"/>
        <v>#DIV/0!</v>
      </c>
      <c r="AG152" s="44"/>
      <c r="AH152" s="44" t="e">
        <f t="shared" si="19"/>
        <v>#DIV/0!</v>
      </c>
      <c r="AI152" s="44" t="e">
        <f t="shared" si="20"/>
        <v>#DIV/0!</v>
      </c>
      <c r="AJ152" s="44" t="e">
        <f t="shared" si="21"/>
        <v>#DIV/0!</v>
      </c>
      <c r="AK152" s="43"/>
      <c r="AL152" s="40"/>
      <c r="AM152" s="40"/>
      <c r="AN152" s="40"/>
      <c r="AO152" s="40"/>
      <c r="AP152" s="40"/>
      <c r="AQ152" s="49"/>
      <c r="AR152" s="41"/>
      <c r="AS152" s="41">
        <v>10</v>
      </c>
      <c r="AT152" s="34">
        <f>(J152*10)/100</f>
        <v>0</v>
      </c>
      <c r="AU152" s="43"/>
      <c r="AV152" s="44">
        <v>0</v>
      </c>
      <c r="AW152" s="46">
        <f t="shared" si="22"/>
        <v>0</v>
      </c>
      <c r="AX152" s="46">
        <f>O152</f>
        <v>0</v>
      </c>
      <c r="AY152" s="43"/>
    </row>
    <row r="153" spans="1:51" ht="15.75" customHeight="1" x14ac:dyDescent="0.25">
      <c r="A153" s="47"/>
      <c r="B153" s="40"/>
      <c r="C153" s="41"/>
      <c r="D153" s="39"/>
      <c r="E153" s="43"/>
      <c r="F153" s="40"/>
      <c r="G153" s="41"/>
      <c r="H153" s="43"/>
      <c r="I153" s="43"/>
      <c r="J153" s="44">
        <v>0</v>
      </c>
      <c r="K153" s="44">
        <v>0</v>
      </c>
      <c r="L153" s="55">
        <v>0</v>
      </c>
      <c r="M153" s="55">
        <v>0</v>
      </c>
      <c r="N153" s="44">
        <v>0</v>
      </c>
      <c r="O153" s="34">
        <f t="shared" si="15"/>
        <v>0</v>
      </c>
      <c r="P153" s="34">
        <f t="shared" si="15"/>
        <v>0</v>
      </c>
      <c r="Q153" s="43"/>
      <c r="R153" s="43"/>
      <c r="S153" s="43"/>
      <c r="T153" s="43"/>
      <c r="U153" s="48"/>
      <c r="V153" s="41"/>
      <c r="W153" s="41"/>
      <c r="X153" s="50"/>
      <c r="Y153" s="34" t="e">
        <f>P153/AA153</f>
        <v>#DIV/0!</v>
      </c>
      <c r="Z153" s="44" t="e">
        <f t="shared" si="16"/>
        <v>#DIV/0!</v>
      </c>
      <c r="AA153" s="44">
        <f t="shared" si="17"/>
        <v>0</v>
      </c>
      <c r="AB153" s="44">
        <v>0</v>
      </c>
      <c r="AC153" s="44">
        <v>0</v>
      </c>
      <c r="AD153" s="44">
        <v>0</v>
      </c>
      <c r="AE153" s="44"/>
      <c r="AF153" s="44" t="e">
        <f t="shared" si="18"/>
        <v>#DIV/0!</v>
      </c>
      <c r="AG153" s="44"/>
      <c r="AH153" s="44" t="e">
        <f t="shared" si="19"/>
        <v>#DIV/0!</v>
      </c>
      <c r="AI153" s="44" t="e">
        <f t="shared" si="20"/>
        <v>#DIV/0!</v>
      </c>
      <c r="AJ153" s="44" t="e">
        <f t="shared" si="21"/>
        <v>#DIV/0!</v>
      </c>
      <c r="AK153" s="43"/>
      <c r="AL153" s="40"/>
      <c r="AM153" s="40"/>
      <c r="AN153" s="40"/>
      <c r="AO153" s="40"/>
      <c r="AP153" s="40"/>
      <c r="AQ153" s="49"/>
      <c r="AR153" s="41"/>
      <c r="AS153" s="41">
        <v>10</v>
      </c>
      <c r="AT153" s="34">
        <f>(J153*10)/100</f>
        <v>0</v>
      </c>
      <c r="AU153" s="43"/>
      <c r="AV153" s="44">
        <v>0</v>
      </c>
      <c r="AW153" s="46">
        <f t="shared" si="22"/>
        <v>0</v>
      </c>
      <c r="AX153" s="46">
        <f>O153</f>
        <v>0</v>
      </c>
      <c r="AY153" s="43"/>
    </row>
    <row r="154" spans="1:51" ht="15.75" customHeight="1" x14ac:dyDescent="0.25">
      <c r="A154" s="47"/>
      <c r="B154" s="40"/>
      <c r="C154" s="41"/>
      <c r="D154" s="39"/>
      <c r="E154" s="43"/>
      <c r="F154" s="40"/>
      <c r="G154" s="41"/>
      <c r="H154" s="43"/>
      <c r="I154" s="43"/>
      <c r="J154" s="44">
        <v>0</v>
      </c>
      <c r="K154" s="44">
        <v>0</v>
      </c>
      <c r="L154" s="55">
        <v>0</v>
      </c>
      <c r="M154" s="55">
        <v>0</v>
      </c>
      <c r="N154" s="44">
        <v>0</v>
      </c>
      <c r="O154" s="34">
        <f t="shared" si="15"/>
        <v>0</v>
      </c>
      <c r="P154" s="34">
        <f t="shared" si="15"/>
        <v>0</v>
      </c>
      <c r="Q154" s="43"/>
      <c r="R154" s="43"/>
      <c r="S154" s="43"/>
      <c r="T154" s="43"/>
      <c r="U154" s="48"/>
      <c r="V154" s="41"/>
      <c r="W154" s="41"/>
      <c r="X154" s="50"/>
      <c r="Y154" s="34" t="e">
        <f>P154/AA154</f>
        <v>#DIV/0!</v>
      </c>
      <c r="Z154" s="44" t="e">
        <f t="shared" si="16"/>
        <v>#DIV/0!</v>
      </c>
      <c r="AA154" s="44">
        <f t="shared" si="17"/>
        <v>0</v>
      </c>
      <c r="AB154" s="44">
        <v>0</v>
      </c>
      <c r="AC154" s="44">
        <v>0</v>
      </c>
      <c r="AD154" s="44">
        <v>0</v>
      </c>
      <c r="AE154" s="44"/>
      <c r="AF154" s="44" t="e">
        <f t="shared" si="18"/>
        <v>#DIV/0!</v>
      </c>
      <c r="AG154" s="44"/>
      <c r="AH154" s="44" t="e">
        <f t="shared" si="19"/>
        <v>#DIV/0!</v>
      </c>
      <c r="AI154" s="44" t="e">
        <f t="shared" si="20"/>
        <v>#DIV/0!</v>
      </c>
      <c r="AJ154" s="44" t="e">
        <f t="shared" si="21"/>
        <v>#DIV/0!</v>
      </c>
      <c r="AK154" s="43"/>
      <c r="AL154" s="40"/>
      <c r="AM154" s="40"/>
      <c r="AN154" s="40"/>
      <c r="AO154" s="40"/>
      <c r="AP154" s="40"/>
      <c r="AQ154" s="49"/>
      <c r="AR154" s="41"/>
      <c r="AS154" s="41">
        <v>10</v>
      </c>
      <c r="AT154" s="34">
        <f>(J154*10)/100</f>
        <v>0</v>
      </c>
      <c r="AU154" s="43"/>
      <c r="AV154" s="44">
        <v>0</v>
      </c>
      <c r="AW154" s="46">
        <f t="shared" si="22"/>
        <v>0</v>
      </c>
      <c r="AX154" s="46">
        <f>O154</f>
        <v>0</v>
      </c>
      <c r="AY154" s="43"/>
    </row>
    <row r="155" spans="1:51" ht="15.75" customHeight="1" x14ac:dyDescent="0.25">
      <c r="A155" s="47"/>
      <c r="B155" s="40"/>
      <c r="C155" s="41"/>
      <c r="D155" s="39"/>
      <c r="E155" s="43"/>
      <c r="F155" s="40"/>
      <c r="G155" s="41"/>
      <c r="H155" s="43"/>
      <c r="I155" s="43"/>
      <c r="J155" s="44">
        <v>0</v>
      </c>
      <c r="K155" s="44">
        <v>0</v>
      </c>
      <c r="L155" s="55">
        <v>0</v>
      </c>
      <c r="M155" s="55">
        <v>0</v>
      </c>
      <c r="N155" s="44">
        <v>0</v>
      </c>
      <c r="O155" s="34">
        <f t="shared" si="15"/>
        <v>0</v>
      </c>
      <c r="P155" s="34">
        <f t="shared" si="15"/>
        <v>0</v>
      </c>
      <c r="Q155" s="43"/>
      <c r="R155" s="43"/>
      <c r="S155" s="43"/>
      <c r="T155" s="43"/>
      <c r="U155" s="48"/>
      <c r="V155" s="41"/>
      <c r="W155" s="41"/>
      <c r="X155" s="50"/>
      <c r="Y155" s="34" t="e">
        <f>P155/AA155</f>
        <v>#DIV/0!</v>
      </c>
      <c r="Z155" s="44" t="e">
        <f t="shared" si="16"/>
        <v>#DIV/0!</v>
      </c>
      <c r="AA155" s="44">
        <f t="shared" si="17"/>
        <v>0</v>
      </c>
      <c r="AB155" s="44">
        <v>0</v>
      </c>
      <c r="AC155" s="44">
        <v>0</v>
      </c>
      <c r="AD155" s="44">
        <v>0</v>
      </c>
      <c r="AE155" s="44"/>
      <c r="AF155" s="44" t="e">
        <f t="shared" si="18"/>
        <v>#DIV/0!</v>
      </c>
      <c r="AG155" s="44"/>
      <c r="AH155" s="44" t="e">
        <f t="shared" si="19"/>
        <v>#DIV/0!</v>
      </c>
      <c r="AI155" s="44" t="e">
        <f t="shared" si="20"/>
        <v>#DIV/0!</v>
      </c>
      <c r="AJ155" s="44" t="e">
        <f t="shared" si="21"/>
        <v>#DIV/0!</v>
      </c>
      <c r="AK155" s="43"/>
      <c r="AL155" s="40"/>
      <c r="AM155" s="40"/>
      <c r="AN155" s="40"/>
      <c r="AO155" s="40"/>
      <c r="AP155" s="40"/>
      <c r="AQ155" s="49"/>
      <c r="AR155" s="41"/>
      <c r="AS155" s="41">
        <v>10</v>
      </c>
      <c r="AT155" s="34">
        <f>(J155*10)/100</f>
        <v>0</v>
      </c>
      <c r="AU155" s="43"/>
      <c r="AV155" s="44">
        <v>0</v>
      </c>
      <c r="AW155" s="46">
        <f t="shared" si="22"/>
        <v>0</v>
      </c>
      <c r="AX155" s="46">
        <f>O155</f>
        <v>0</v>
      </c>
      <c r="AY155" s="43"/>
    </row>
    <row r="156" spans="1:51" ht="15.75" customHeight="1" x14ac:dyDescent="0.25">
      <c r="A156" s="47"/>
      <c r="B156" s="40"/>
      <c r="C156" s="41"/>
      <c r="D156" s="39"/>
      <c r="E156" s="43"/>
      <c r="F156" s="40"/>
      <c r="G156" s="41"/>
      <c r="H156" s="43"/>
      <c r="I156" s="43"/>
      <c r="J156" s="44">
        <v>0</v>
      </c>
      <c r="K156" s="44">
        <v>0</v>
      </c>
      <c r="L156" s="55">
        <v>0</v>
      </c>
      <c r="M156" s="55">
        <v>0</v>
      </c>
      <c r="N156" s="44">
        <v>0</v>
      </c>
      <c r="O156" s="34">
        <f t="shared" si="15"/>
        <v>0</v>
      </c>
      <c r="P156" s="34">
        <f t="shared" si="15"/>
        <v>0</v>
      </c>
      <c r="Q156" s="43"/>
      <c r="R156" s="43"/>
      <c r="S156" s="43"/>
      <c r="T156" s="43"/>
      <c r="U156" s="48"/>
      <c r="V156" s="41"/>
      <c r="W156" s="41"/>
      <c r="X156" s="50"/>
      <c r="Y156" s="34" t="e">
        <f>P156/AA156</f>
        <v>#DIV/0!</v>
      </c>
      <c r="Z156" s="44" t="e">
        <f t="shared" si="16"/>
        <v>#DIV/0!</v>
      </c>
      <c r="AA156" s="44">
        <f t="shared" si="17"/>
        <v>0</v>
      </c>
      <c r="AB156" s="44">
        <v>0</v>
      </c>
      <c r="AC156" s="44">
        <v>0</v>
      </c>
      <c r="AD156" s="44">
        <v>0</v>
      </c>
      <c r="AE156" s="44"/>
      <c r="AF156" s="44" t="e">
        <f t="shared" si="18"/>
        <v>#DIV/0!</v>
      </c>
      <c r="AG156" s="44"/>
      <c r="AH156" s="44" t="e">
        <f t="shared" si="19"/>
        <v>#DIV/0!</v>
      </c>
      <c r="AI156" s="44" t="e">
        <f t="shared" si="20"/>
        <v>#DIV/0!</v>
      </c>
      <c r="AJ156" s="44" t="e">
        <f t="shared" si="21"/>
        <v>#DIV/0!</v>
      </c>
      <c r="AK156" s="43"/>
      <c r="AL156" s="40"/>
      <c r="AM156" s="40"/>
      <c r="AN156" s="40"/>
      <c r="AO156" s="40"/>
      <c r="AP156" s="40"/>
      <c r="AQ156" s="49"/>
      <c r="AR156" s="41"/>
      <c r="AS156" s="41">
        <v>10</v>
      </c>
      <c r="AT156" s="34">
        <f>(J156*10)/100</f>
        <v>0</v>
      </c>
      <c r="AU156" s="43"/>
      <c r="AV156" s="44">
        <v>0</v>
      </c>
      <c r="AW156" s="46">
        <f t="shared" si="22"/>
        <v>0</v>
      </c>
      <c r="AX156" s="46">
        <f>O156</f>
        <v>0</v>
      </c>
      <c r="AY156" s="43"/>
    </row>
    <row r="157" spans="1:51" ht="15.75" customHeight="1" x14ac:dyDescent="0.25">
      <c r="A157" s="47"/>
      <c r="B157" s="40"/>
      <c r="C157" s="41"/>
      <c r="D157" s="39"/>
      <c r="E157" s="43"/>
      <c r="F157" s="40"/>
      <c r="G157" s="41"/>
      <c r="H157" s="43"/>
      <c r="I157" s="43"/>
      <c r="J157" s="44">
        <v>0</v>
      </c>
      <c r="K157" s="44">
        <v>0</v>
      </c>
      <c r="L157" s="55">
        <v>0</v>
      </c>
      <c r="M157" s="55">
        <v>0</v>
      </c>
      <c r="N157" s="44">
        <v>0</v>
      </c>
      <c r="O157" s="34">
        <f t="shared" si="15"/>
        <v>0</v>
      </c>
      <c r="P157" s="34">
        <f t="shared" si="15"/>
        <v>0</v>
      </c>
      <c r="Q157" s="43"/>
      <c r="R157" s="43"/>
      <c r="S157" s="43"/>
      <c r="T157" s="43"/>
      <c r="U157" s="48"/>
      <c r="V157" s="41"/>
      <c r="W157" s="41"/>
      <c r="X157" s="50"/>
      <c r="Y157" s="34" t="e">
        <f>P157/AA157</f>
        <v>#DIV/0!</v>
      </c>
      <c r="Z157" s="44" t="e">
        <f t="shared" si="16"/>
        <v>#DIV/0!</v>
      </c>
      <c r="AA157" s="44">
        <f t="shared" si="17"/>
        <v>0</v>
      </c>
      <c r="AB157" s="44">
        <v>0</v>
      </c>
      <c r="AC157" s="44">
        <v>0</v>
      </c>
      <c r="AD157" s="44">
        <v>0</v>
      </c>
      <c r="AE157" s="44"/>
      <c r="AF157" s="44" t="e">
        <f t="shared" si="18"/>
        <v>#DIV/0!</v>
      </c>
      <c r="AG157" s="44"/>
      <c r="AH157" s="44" t="e">
        <f t="shared" si="19"/>
        <v>#DIV/0!</v>
      </c>
      <c r="AI157" s="44" t="e">
        <f t="shared" si="20"/>
        <v>#DIV/0!</v>
      </c>
      <c r="AJ157" s="44" t="e">
        <f t="shared" si="21"/>
        <v>#DIV/0!</v>
      </c>
      <c r="AK157" s="43"/>
      <c r="AL157" s="40"/>
      <c r="AM157" s="40"/>
      <c r="AN157" s="40"/>
      <c r="AO157" s="40"/>
      <c r="AP157" s="40"/>
      <c r="AQ157" s="49"/>
      <c r="AR157" s="41"/>
      <c r="AS157" s="41">
        <v>10</v>
      </c>
      <c r="AT157" s="34">
        <f>(J157*10)/100</f>
        <v>0</v>
      </c>
      <c r="AU157" s="43"/>
      <c r="AV157" s="44">
        <v>0</v>
      </c>
      <c r="AW157" s="46">
        <f t="shared" si="22"/>
        <v>0</v>
      </c>
      <c r="AX157" s="46">
        <f>O157</f>
        <v>0</v>
      </c>
      <c r="AY157" s="43"/>
    </row>
    <row r="158" spans="1:51" ht="15.75" customHeight="1" x14ac:dyDescent="0.25">
      <c r="A158" s="47"/>
      <c r="B158" s="40"/>
      <c r="C158" s="41"/>
      <c r="D158" s="39"/>
      <c r="E158" s="43"/>
      <c r="F158" s="40"/>
      <c r="G158" s="41"/>
      <c r="H158" s="43"/>
      <c r="I158" s="43"/>
      <c r="J158" s="44">
        <v>0</v>
      </c>
      <c r="K158" s="44">
        <v>0</v>
      </c>
      <c r="L158" s="55">
        <v>0</v>
      </c>
      <c r="M158" s="55">
        <v>0</v>
      </c>
      <c r="N158" s="44">
        <v>0</v>
      </c>
      <c r="O158" s="34">
        <f t="shared" si="15"/>
        <v>0</v>
      </c>
      <c r="P158" s="34">
        <f t="shared" si="15"/>
        <v>0</v>
      </c>
      <c r="Q158" s="43"/>
      <c r="R158" s="43"/>
      <c r="S158" s="43"/>
      <c r="T158" s="43"/>
      <c r="U158" s="48"/>
      <c r="V158" s="41"/>
      <c r="W158" s="41"/>
      <c r="X158" s="50"/>
      <c r="Y158" s="34" t="e">
        <f>P158/AA158</f>
        <v>#DIV/0!</v>
      </c>
      <c r="Z158" s="44" t="e">
        <f t="shared" si="16"/>
        <v>#DIV/0!</v>
      </c>
      <c r="AA158" s="44">
        <f t="shared" si="17"/>
        <v>0</v>
      </c>
      <c r="AB158" s="44">
        <v>0</v>
      </c>
      <c r="AC158" s="44">
        <v>0</v>
      </c>
      <c r="AD158" s="44">
        <v>0</v>
      </c>
      <c r="AE158" s="44"/>
      <c r="AF158" s="44" t="e">
        <f t="shared" si="18"/>
        <v>#DIV/0!</v>
      </c>
      <c r="AG158" s="44"/>
      <c r="AH158" s="44" t="e">
        <f t="shared" si="19"/>
        <v>#DIV/0!</v>
      </c>
      <c r="AI158" s="44" t="e">
        <f t="shared" si="20"/>
        <v>#DIV/0!</v>
      </c>
      <c r="AJ158" s="44" t="e">
        <f t="shared" si="21"/>
        <v>#DIV/0!</v>
      </c>
      <c r="AK158" s="43"/>
      <c r="AL158" s="40"/>
      <c r="AM158" s="40"/>
      <c r="AN158" s="40"/>
      <c r="AO158" s="40"/>
      <c r="AP158" s="40"/>
      <c r="AQ158" s="49"/>
      <c r="AR158" s="41"/>
      <c r="AS158" s="41">
        <v>10</v>
      </c>
      <c r="AT158" s="34">
        <f>(J158*10)/100</f>
        <v>0</v>
      </c>
      <c r="AU158" s="43"/>
      <c r="AV158" s="44">
        <v>0</v>
      </c>
      <c r="AW158" s="46">
        <f t="shared" si="22"/>
        <v>0</v>
      </c>
      <c r="AX158" s="46">
        <f>O158</f>
        <v>0</v>
      </c>
      <c r="AY158" s="43"/>
    </row>
    <row r="159" spans="1:51" ht="15.75" customHeight="1" x14ac:dyDescent="0.25">
      <c r="A159" s="47"/>
      <c r="B159" s="40"/>
      <c r="C159" s="41"/>
      <c r="D159" s="39"/>
      <c r="E159" s="43"/>
      <c r="F159" s="40"/>
      <c r="G159" s="41"/>
      <c r="H159" s="43"/>
      <c r="I159" s="43"/>
      <c r="J159" s="44">
        <v>0</v>
      </c>
      <c r="K159" s="44">
        <v>0</v>
      </c>
      <c r="L159" s="55">
        <v>0</v>
      </c>
      <c r="M159" s="55">
        <v>0</v>
      </c>
      <c r="N159" s="44">
        <v>0</v>
      </c>
      <c r="O159" s="34">
        <f t="shared" si="15"/>
        <v>0</v>
      </c>
      <c r="P159" s="34">
        <f t="shared" si="15"/>
        <v>0</v>
      </c>
      <c r="Q159" s="43"/>
      <c r="R159" s="43"/>
      <c r="S159" s="43"/>
      <c r="T159" s="43"/>
      <c r="U159" s="48"/>
      <c r="V159" s="41"/>
      <c r="W159" s="41"/>
      <c r="X159" s="50"/>
      <c r="Y159" s="34" t="e">
        <f>P159/AA159</f>
        <v>#DIV/0!</v>
      </c>
      <c r="Z159" s="44" t="e">
        <f t="shared" si="16"/>
        <v>#DIV/0!</v>
      </c>
      <c r="AA159" s="44">
        <f t="shared" si="17"/>
        <v>0</v>
      </c>
      <c r="AB159" s="44">
        <v>0</v>
      </c>
      <c r="AC159" s="44">
        <v>0</v>
      </c>
      <c r="AD159" s="44">
        <v>0</v>
      </c>
      <c r="AE159" s="44"/>
      <c r="AF159" s="44" t="e">
        <f t="shared" si="18"/>
        <v>#DIV/0!</v>
      </c>
      <c r="AG159" s="44"/>
      <c r="AH159" s="44" t="e">
        <f t="shared" si="19"/>
        <v>#DIV/0!</v>
      </c>
      <c r="AI159" s="44" t="e">
        <f t="shared" si="20"/>
        <v>#DIV/0!</v>
      </c>
      <c r="AJ159" s="44" t="e">
        <f t="shared" si="21"/>
        <v>#DIV/0!</v>
      </c>
      <c r="AK159" s="43"/>
      <c r="AL159" s="40"/>
      <c r="AM159" s="40"/>
      <c r="AN159" s="40"/>
      <c r="AO159" s="40"/>
      <c r="AP159" s="40"/>
      <c r="AQ159" s="49"/>
      <c r="AR159" s="41"/>
      <c r="AS159" s="41">
        <v>10</v>
      </c>
      <c r="AT159" s="34">
        <f>(J159*10)/100</f>
        <v>0</v>
      </c>
      <c r="AU159" s="43"/>
      <c r="AV159" s="44">
        <v>0</v>
      </c>
      <c r="AW159" s="46">
        <f t="shared" si="22"/>
        <v>0</v>
      </c>
      <c r="AX159" s="46">
        <f>O159</f>
        <v>0</v>
      </c>
      <c r="AY159" s="43"/>
    </row>
    <row r="160" spans="1:51" ht="15.75" customHeight="1" x14ac:dyDescent="0.25">
      <c r="A160" s="47"/>
      <c r="B160" s="40"/>
      <c r="C160" s="41"/>
      <c r="D160" s="39"/>
      <c r="E160" s="43"/>
      <c r="F160" s="40"/>
      <c r="G160" s="41"/>
      <c r="H160" s="43"/>
      <c r="I160" s="43"/>
      <c r="J160" s="44">
        <v>0</v>
      </c>
      <c r="K160" s="44">
        <v>0</v>
      </c>
      <c r="L160" s="55">
        <v>0</v>
      </c>
      <c r="M160" s="55">
        <v>0</v>
      </c>
      <c r="N160" s="44">
        <v>0</v>
      </c>
      <c r="O160" s="34">
        <f t="shared" si="15"/>
        <v>0</v>
      </c>
      <c r="P160" s="34">
        <f t="shared" si="15"/>
        <v>0</v>
      </c>
      <c r="Q160" s="43"/>
      <c r="R160" s="43"/>
      <c r="S160" s="43"/>
      <c r="T160" s="43"/>
      <c r="U160" s="48"/>
      <c r="V160" s="41"/>
      <c r="W160" s="41"/>
      <c r="X160" s="50"/>
      <c r="Y160" s="34" t="e">
        <f>P160/AA160</f>
        <v>#DIV/0!</v>
      </c>
      <c r="Z160" s="44" t="e">
        <f t="shared" si="16"/>
        <v>#DIV/0!</v>
      </c>
      <c r="AA160" s="44">
        <f t="shared" si="17"/>
        <v>0</v>
      </c>
      <c r="AB160" s="44">
        <v>0</v>
      </c>
      <c r="AC160" s="44">
        <v>0</v>
      </c>
      <c r="AD160" s="44">
        <v>0</v>
      </c>
      <c r="AE160" s="44"/>
      <c r="AF160" s="44" t="e">
        <f t="shared" si="18"/>
        <v>#DIV/0!</v>
      </c>
      <c r="AG160" s="44"/>
      <c r="AH160" s="44" t="e">
        <f t="shared" si="19"/>
        <v>#DIV/0!</v>
      </c>
      <c r="AI160" s="44" t="e">
        <f t="shared" si="20"/>
        <v>#DIV/0!</v>
      </c>
      <c r="AJ160" s="44" t="e">
        <f t="shared" si="21"/>
        <v>#DIV/0!</v>
      </c>
      <c r="AK160" s="43"/>
      <c r="AL160" s="40"/>
      <c r="AM160" s="40"/>
      <c r="AN160" s="40"/>
      <c r="AO160" s="40"/>
      <c r="AP160" s="40"/>
      <c r="AQ160" s="49"/>
      <c r="AR160" s="41"/>
      <c r="AS160" s="41">
        <v>10</v>
      </c>
      <c r="AT160" s="34">
        <f>(J160*10)/100</f>
        <v>0</v>
      </c>
      <c r="AU160" s="43"/>
      <c r="AV160" s="44">
        <v>0</v>
      </c>
      <c r="AW160" s="46">
        <f t="shared" si="22"/>
        <v>0</v>
      </c>
      <c r="AX160" s="46">
        <f>O160</f>
        <v>0</v>
      </c>
      <c r="AY160" s="43"/>
    </row>
    <row r="161" spans="1:51" ht="15.75" customHeight="1" x14ac:dyDescent="0.25">
      <c r="A161" s="47"/>
      <c r="B161" s="40"/>
      <c r="C161" s="41"/>
      <c r="D161" s="39"/>
      <c r="E161" s="43"/>
      <c r="F161" s="40"/>
      <c r="G161" s="41"/>
      <c r="H161" s="43"/>
      <c r="I161" s="43"/>
      <c r="J161" s="44">
        <v>0</v>
      </c>
      <c r="K161" s="44">
        <v>0</v>
      </c>
      <c r="L161" s="55">
        <v>0</v>
      </c>
      <c r="M161" s="55">
        <v>0</v>
      </c>
      <c r="N161" s="44">
        <v>0</v>
      </c>
      <c r="O161" s="34">
        <f t="shared" si="15"/>
        <v>0</v>
      </c>
      <c r="P161" s="34">
        <f t="shared" si="15"/>
        <v>0</v>
      </c>
      <c r="Q161" s="43"/>
      <c r="R161" s="43"/>
      <c r="S161" s="43"/>
      <c r="T161" s="43"/>
      <c r="U161" s="48"/>
      <c r="V161" s="41"/>
      <c r="W161" s="41"/>
      <c r="X161" s="50"/>
      <c r="Y161" s="34" t="e">
        <f>P161/AA161</f>
        <v>#DIV/0!</v>
      </c>
      <c r="Z161" s="44" t="e">
        <f t="shared" si="16"/>
        <v>#DIV/0!</v>
      </c>
      <c r="AA161" s="44">
        <f t="shared" si="17"/>
        <v>0</v>
      </c>
      <c r="AB161" s="44">
        <v>0</v>
      </c>
      <c r="AC161" s="44">
        <v>0</v>
      </c>
      <c r="AD161" s="44">
        <v>0</v>
      </c>
      <c r="AE161" s="44"/>
      <c r="AF161" s="44" t="e">
        <f t="shared" si="18"/>
        <v>#DIV/0!</v>
      </c>
      <c r="AG161" s="44"/>
      <c r="AH161" s="44" t="e">
        <f t="shared" si="19"/>
        <v>#DIV/0!</v>
      </c>
      <c r="AI161" s="44" t="e">
        <f t="shared" si="20"/>
        <v>#DIV/0!</v>
      </c>
      <c r="AJ161" s="44" t="e">
        <f t="shared" si="21"/>
        <v>#DIV/0!</v>
      </c>
      <c r="AK161" s="43"/>
      <c r="AL161" s="40"/>
      <c r="AM161" s="40"/>
      <c r="AN161" s="40"/>
      <c r="AO161" s="40"/>
      <c r="AP161" s="40"/>
      <c r="AQ161" s="49"/>
      <c r="AR161" s="41"/>
      <c r="AS161" s="41">
        <v>10</v>
      </c>
      <c r="AT161" s="34">
        <f>(J161*10)/100</f>
        <v>0</v>
      </c>
      <c r="AU161" s="43"/>
      <c r="AV161" s="44">
        <v>0</v>
      </c>
      <c r="AW161" s="46">
        <f t="shared" si="22"/>
        <v>0</v>
      </c>
      <c r="AX161" s="46">
        <f>O161</f>
        <v>0</v>
      </c>
      <c r="AY161" s="43"/>
    </row>
    <row r="162" spans="1:51" ht="15.75" customHeight="1" x14ac:dyDescent="0.25">
      <c r="A162" s="47"/>
      <c r="B162" s="40"/>
      <c r="C162" s="41"/>
      <c r="D162" s="39"/>
      <c r="E162" s="43"/>
      <c r="F162" s="40"/>
      <c r="G162" s="41"/>
      <c r="H162" s="43"/>
      <c r="I162" s="43"/>
      <c r="J162" s="44">
        <v>0</v>
      </c>
      <c r="K162" s="44">
        <v>0</v>
      </c>
      <c r="L162" s="55">
        <v>0</v>
      </c>
      <c r="M162" s="55">
        <v>0</v>
      </c>
      <c r="N162" s="44">
        <v>0</v>
      </c>
      <c r="O162" s="34">
        <f t="shared" si="15"/>
        <v>0</v>
      </c>
      <c r="P162" s="34">
        <f t="shared" si="15"/>
        <v>0</v>
      </c>
      <c r="Q162" s="43"/>
      <c r="R162" s="43"/>
      <c r="S162" s="43"/>
      <c r="T162" s="43"/>
      <c r="U162" s="48"/>
      <c r="V162" s="41"/>
      <c r="W162" s="41"/>
      <c r="X162" s="50"/>
      <c r="Y162" s="34" t="e">
        <f>P162/AA162</f>
        <v>#DIV/0!</v>
      </c>
      <c r="Z162" s="44" t="e">
        <f t="shared" si="16"/>
        <v>#DIV/0!</v>
      </c>
      <c r="AA162" s="44">
        <f t="shared" si="17"/>
        <v>0</v>
      </c>
      <c r="AB162" s="44">
        <v>0</v>
      </c>
      <c r="AC162" s="44">
        <v>0</v>
      </c>
      <c r="AD162" s="44">
        <v>0</v>
      </c>
      <c r="AE162" s="44"/>
      <c r="AF162" s="44" t="e">
        <f t="shared" si="18"/>
        <v>#DIV/0!</v>
      </c>
      <c r="AG162" s="44"/>
      <c r="AH162" s="44" t="e">
        <f t="shared" si="19"/>
        <v>#DIV/0!</v>
      </c>
      <c r="AI162" s="44" t="e">
        <f t="shared" si="20"/>
        <v>#DIV/0!</v>
      </c>
      <c r="AJ162" s="44" t="e">
        <f t="shared" si="21"/>
        <v>#DIV/0!</v>
      </c>
      <c r="AK162" s="43"/>
      <c r="AL162" s="40"/>
      <c r="AM162" s="40"/>
      <c r="AN162" s="40"/>
      <c r="AO162" s="40"/>
      <c r="AP162" s="40"/>
      <c r="AQ162" s="49"/>
      <c r="AR162" s="41"/>
      <c r="AS162" s="41">
        <v>10</v>
      </c>
      <c r="AT162" s="34">
        <f>(J162*10)/100</f>
        <v>0</v>
      </c>
      <c r="AU162" s="43"/>
      <c r="AV162" s="44">
        <v>0</v>
      </c>
      <c r="AW162" s="46">
        <f t="shared" si="22"/>
        <v>0</v>
      </c>
      <c r="AX162" s="46">
        <f>O162</f>
        <v>0</v>
      </c>
      <c r="AY162" s="43"/>
    </row>
    <row r="163" spans="1:51" ht="15.75" customHeight="1" x14ac:dyDescent="0.25">
      <c r="A163" s="47"/>
      <c r="B163" s="40"/>
      <c r="C163" s="41"/>
      <c r="D163" s="39"/>
      <c r="E163" s="43"/>
      <c r="F163" s="40"/>
      <c r="G163" s="41"/>
      <c r="H163" s="43"/>
      <c r="I163" s="43"/>
      <c r="J163" s="44">
        <v>0</v>
      </c>
      <c r="K163" s="44">
        <v>0</v>
      </c>
      <c r="L163" s="55">
        <v>0</v>
      </c>
      <c r="M163" s="55">
        <v>0</v>
      </c>
      <c r="N163" s="44">
        <v>0</v>
      </c>
      <c r="O163" s="34">
        <f t="shared" si="15"/>
        <v>0</v>
      </c>
      <c r="P163" s="34">
        <f t="shared" si="15"/>
        <v>0</v>
      </c>
      <c r="Q163" s="43"/>
      <c r="R163" s="43"/>
      <c r="S163" s="43"/>
      <c r="T163" s="43"/>
      <c r="U163" s="48"/>
      <c r="V163" s="41"/>
      <c r="W163" s="41"/>
      <c r="X163" s="50"/>
      <c r="Y163" s="34" t="e">
        <f>P163/AA163</f>
        <v>#DIV/0!</v>
      </c>
      <c r="Z163" s="44" t="e">
        <f t="shared" si="16"/>
        <v>#DIV/0!</v>
      </c>
      <c r="AA163" s="44">
        <f t="shared" si="17"/>
        <v>0</v>
      </c>
      <c r="AB163" s="44">
        <v>0</v>
      </c>
      <c r="AC163" s="44">
        <v>0</v>
      </c>
      <c r="AD163" s="44">
        <v>0</v>
      </c>
      <c r="AE163" s="44"/>
      <c r="AF163" s="44" t="e">
        <f t="shared" si="18"/>
        <v>#DIV/0!</v>
      </c>
      <c r="AG163" s="44"/>
      <c r="AH163" s="44" t="e">
        <f t="shared" si="19"/>
        <v>#DIV/0!</v>
      </c>
      <c r="AI163" s="44" t="e">
        <f t="shared" si="20"/>
        <v>#DIV/0!</v>
      </c>
      <c r="AJ163" s="44" t="e">
        <f t="shared" si="21"/>
        <v>#DIV/0!</v>
      </c>
      <c r="AK163" s="43"/>
      <c r="AL163" s="40"/>
      <c r="AM163" s="40"/>
      <c r="AN163" s="40"/>
      <c r="AO163" s="40"/>
      <c r="AP163" s="40"/>
      <c r="AQ163" s="49"/>
      <c r="AR163" s="41"/>
      <c r="AS163" s="41">
        <v>10</v>
      </c>
      <c r="AT163" s="34">
        <f>(J163*10)/100</f>
        <v>0</v>
      </c>
      <c r="AU163" s="43"/>
      <c r="AV163" s="44">
        <v>0</v>
      </c>
      <c r="AW163" s="46">
        <f t="shared" si="22"/>
        <v>0</v>
      </c>
      <c r="AX163" s="46">
        <f>O163</f>
        <v>0</v>
      </c>
      <c r="AY163" s="43"/>
    </row>
    <row r="164" spans="1:51" ht="15.75" customHeight="1" x14ac:dyDescent="0.25">
      <c r="A164" s="47"/>
      <c r="B164" s="40"/>
      <c r="C164" s="41"/>
      <c r="D164" s="39"/>
      <c r="E164" s="43"/>
      <c r="F164" s="40"/>
      <c r="G164" s="41"/>
      <c r="H164" s="43"/>
      <c r="I164" s="43"/>
      <c r="J164" s="44">
        <v>0</v>
      </c>
      <c r="K164" s="44">
        <v>0</v>
      </c>
      <c r="L164" s="55">
        <v>0</v>
      </c>
      <c r="M164" s="55">
        <v>0</v>
      </c>
      <c r="N164" s="44">
        <v>0</v>
      </c>
      <c r="O164" s="34">
        <f t="shared" si="15"/>
        <v>0</v>
      </c>
      <c r="P164" s="34">
        <f t="shared" si="15"/>
        <v>0</v>
      </c>
      <c r="Q164" s="43"/>
      <c r="R164" s="43"/>
      <c r="S164" s="43"/>
      <c r="T164" s="43"/>
      <c r="U164" s="48"/>
      <c r="V164" s="41"/>
      <c r="W164" s="41"/>
      <c r="X164" s="50"/>
      <c r="Y164" s="34" t="e">
        <f>P164/AA164</f>
        <v>#DIV/0!</v>
      </c>
      <c r="Z164" s="44" t="e">
        <f t="shared" si="16"/>
        <v>#DIV/0!</v>
      </c>
      <c r="AA164" s="44">
        <f t="shared" si="17"/>
        <v>0</v>
      </c>
      <c r="AB164" s="44">
        <v>0</v>
      </c>
      <c r="AC164" s="44">
        <v>0</v>
      </c>
      <c r="AD164" s="44">
        <v>0</v>
      </c>
      <c r="AE164" s="44"/>
      <c r="AF164" s="44" t="e">
        <f t="shared" si="18"/>
        <v>#DIV/0!</v>
      </c>
      <c r="AG164" s="44"/>
      <c r="AH164" s="44" t="e">
        <f t="shared" si="19"/>
        <v>#DIV/0!</v>
      </c>
      <c r="AI164" s="44" t="e">
        <f t="shared" si="20"/>
        <v>#DIV/0!</v>
      </c>
      <c r="AJ164" s="44" t="e">
        <f t="shared" si="21"/>
        <v>#DIV/0!</v>
      </c>
      <c r="AK164" s="43"/>
      <c r="AL164" s="40"/>
      <c r="AM164" s="40"/>
      <c r="AN164" s="40"/>
      <c r="AO164" s="40"/>
      <c r="AP164" s="40"/>
      <c r="AQ164" s="49"/>
      <c r="AR164" s="41"/>
      <c r="AS164" s="41">
        <v>10</v>
      </c>
      <c r="AT164" s="34">
        <f>(J164*10)/100</f>
        <v>0</v>
      </c>
      <c r="AU164" s="43"/>
      <c r="AV164" s="44">
        <v>0</v>
      </c>
      <c r="AW164" s="46">
        <f t="shared" si="22"/>
        <v>0</v>
      </c>
      <c r="AX164" s="46">
        <f>O164</f>
        <v>0</v>
      </c>
      <c r="AY164" s="43"/>
    </row>
    <row r="165" spans="1:51" ht="15.75" customHeight="1" x14ac:dyDescent="0.25">
      <c r="A165" s="47"/>
      <c r="B165" s="40"/>
      <c r="C165" s="41"/>
      <c r="D165" s="39"/>
      <c r="E165" s="43"/>
      <c r="F165" s="40"/>
      <c r="G165" s="41"/>
      <c r="H165" s="43"/>
      <c r="I165" s="43"/>
      <c r="J165" s="44">
        <v>0</v>
      </c>
      <c r="K165" s="44">
        <v>0</v>
      </c>
      <c r="L165" s="55">
        <v>0</v>
      </c>
      <c r="M165" s="55">
        <v>0</v>
      </c>
      <c r="N165" s="44">
        <v>0</v>
      </c>
      <c r="O165" s="34">
        <f t="shared" si="15"/>
        <v>0</v>
      </c>
      <c r="P165" s="34">
        <f t="shared" si="15"/>
        <v>0</v>
      </c>
      <c r="Q165" s="43"/>
      <c r="R165" s="43"/>
      <c r="S165" s="43"/>
      <c r="T165" s="43"/>
      <c r="U165" s="48"/>
      <c r="V165" s="41"/>
      <c r="W165" s="41"/>
      <c r="X165" s="50"/>
      <c r="Y165" s="34" t="e">
        <f>P165/AA165</f>
        <v>#DIV/0!</v>
      </c>
      <c r="Z165" s="44" t="e">
        <f t="shared" si="16"/>
        <v>#DIV/0!</v>
      </c>
      <c r="AA165" s="44">
        <f t="shared" si="17"/>
        <v>0</v>
      </c>
      <c r="AB165" s="44">
        <v>0</v>
      </c>
      <c r="AC165" s="44">
        <v>0</v>
      </c>
      <c r="AD165" s="44">
        <v>0</v>
      </c>
      <c r="AE165" s="44"/>
      <c r="AF165" s="44" t="e">
        <f t="shared" si="18"/>
        <v>#DIV/0!</v>
      </c>
      <c r="AG165" s="44"/>
      <c r="AH165" s="44" t="e">
        <f t="shared" si="19"/>
        <v>#DIV/0!</v>
      </c>
      <c r="AI165" s="44" t="e">
        <f t="shared" si="20"/>
        <v>#DIV/0!</v>
      </c>
      <c r="AJ165" s="44" t="e">
        <f t="shared" si="21"/>
        <v>#DIV/0!</v>
      </c>
      <c r="AK165" s="43"/>
      <c r="AL165" s="40"/>
      <c r="AM165" s="40"/>
      <c r="AN165" s="40"/>
      <c r="AO165" s="40"/>
      <c r="AP165" s="40"/>
      <c r="AQ165" s="49"/>
      <c r="AR165" s="41"/>
      <c r="AS165" s="41">
        <v>10</v>
      </c>
      <c r="AT165" s="34">
        <f>(J165*10)/100</f>
        <v>0</v>
      </c>
      <c r="AU165" s="43"/>
      <c r="AV165" s="44">
        <v>0</v>
      </c>
      <c r="AW165" s="46">
        <f t="shared" si="22"/>
        <v>0</v>
      </c>
      <c r="AX165" s="46">
        <f>O165</f>
        <v>0</v>
      </c>
      <c r="AY165" s="43"/>
    </row>
    <row r="166" spans="1:51" ht="15.75" customHeight="1" x14ac:dyDescent="0.25">
      <c r="A166" s="47"/>
      <c r="B166" s="40"/>
      <c r="C166" s="41"/>
      <c r="D166" s="39"/>
      <c r="E166" s="43"/>
      <c r="F166" s="40"/>
      <c r="G166" s="41"/>
      <c r="H166" s="43"/>
      <c r="I166" s="43"/>
      <c r="J166" s="44">
        <v>0</v>
      </c>
      <c r="K166" s="44">
        <v>0</v>
      </c>
      <c r="L166" s="55">
        <v>0</v>
      </c>
      <c r="M166" s="55">
        <v>0</v>
      </c>
      <c r="N166" s="44">
        <v>0</v>
      </c>
      <c r="O166" s="34">
        <f t="shared" ref="O166:P229" si="23">N166</f>
        <v>0</v>
      </c>
      <c r="P166" s="34">
        <f t="shared" si="23"/>
        <v>0</v>
      </c>
      <c r="Q166" s="43"/>
      <c r="R166" s="43"/>
      <c r="S166" s="43"/>
      <c r="T166" s="43"/>
      <c r="U166" s="48"/>
      <c r="V166" s="41"/>
      <c r="W166" s="41"/>
      <c r="X166" s="50"/>
      <c r="Y166" s="34" t="e">
        <f>P166/AA166</f>
        <v>#DIV/0!</v>
      </c>
      <c r="Z166" s="44" t="e">
        <f t="shared" si="16"/>
        <v>#DIV/0!</v>
      </c>
      <c r="AA166" s="44">
        <f t="shared" si="17"/>
        <v>0</v>
      </c>
      <c r="AB166" s="44">
        <v>0</v>
      </c>
      <c r="AC166" s="44">
        <v>0</v>
      </c>
      <c r="AD166" s="44">
        <v>0</v>
      </c>
      <c r="AE166" s="44"/>
      <c r="AF166" s="44" t="e">
        <f t="shared" si="18"/>
        <v>#DIV/0!</v>
      </c>
      <c r="AG166" s="44"/>
      <c r="AH166" s="44" t="e">
        <f t="shared" si="19"/>
        <v>#DIV/0!</v>
      </c>
      <c r="AI166" s="44" t="e">
        <f t="shared" si="20"/>
        <v>#DIV/0!</v>
      </c>
      <c r="AJ166" s="44" t="e">
        <f t="shared" si="21"/>
        <v>#DIV/0!</v>
      </c>
      <c r="AK166" s="43"/>
      <c r="AL166" s="40"/>
      <c r="AM166" s="40"/>
      <c r="AN166" s="40"/>
      <c r="AO166" s="40"/>
      <c r="AP166" s="40"/>
      <c r="AQ166" s="49"/>
      <c r="AR166" s="41"/>
      <c r="AS166" s="41">
        <v>10</v>
      </c>
      <c r="AT166" s="34">
        <f>(J166*10)/100</f>
        <v>0</v>
      </c>
      <c r="AU166" s="43"/>
      <c r="AV166" s="44">
        <v>0</v>
      </c>
      <c r="AW166" s="46">
        <f t="shared" si="22"/>
        <v>0</v>
      </c>
      <c r="AX166" s="46">
        <f>O166</f>
        <v>0</v>
      </c>
      <c r="AY166" s="43"/>
    </row>
    <row r="167" spans="1:51" ht="15.75" customHeight="1" x14ac:dyDescent="0.25">
      <c r="A167" s="47"/>
      <c r="B167" s="40"/>
      <c r="C167" s="41"/>
      <c r="D167" s="39"/>
      <c r="E167" s="43"/>
      <c r="F167" s="40"/>
      <c r="G167" s="41"/>
      <c r="H167" s="43"/>
      <c r="I167" s="43"/>
      <c r="J167" s="44">
        <v>0</v>
      </c>
      <c r="K167" s="44">
        <v>0</v>
      </c>
      <c r="L167" s="55">
        <v>0</v>
      </c>
      <c r="M167" s="55">
        <v>0</v>
      </c>
      <c r="N167" s="44">
        <v>0</v>
      </c>
      <c r="O167" s="34">
        <f t="shared" si="23"/>
        <v>0</v>
      </c>
      <c r="P167" s="34">
        <f t="shared" si="23"/>
        <v>0</v>
      </c>
      <c r="Q167" s="43"/>
      <c r="R167" s="43"/>
      <c r="S167" s="43"/>
      <c r="T167" s="43"/>
      <c r="U167" s="48"/>
      <c r="V167" s="41"/>
      <c r="W167" s="41"/>
      <c r="X167" s="50"/>
      <c r="Y167" s="34" t="e">
        <f>P167/AA167</f>
        <v>#DIV/0!</v>
      </c>
      <c r="Z167" s="44" t="e">
        <f t="shared" si="16"/>
        <v>#DIV/0!</v>
      </c>
      <c r="AA167" s="44">
        <f t="shared" si="17"/>
        <v>0</v>
      </c>
      <c r="AB167" s="44">
        <v>0</v>
      </c>
      <c r="AC167" s="44">
        <v>0</v>
      </c>
      <c r="AD167" s="44">
        <v>0</v>
      </c>
      <c r="AE167" s="44"/>
      <c r="AF167" s="44" t="e">
        <f t="shared" si="18"/>
        <v>#DIV/0!</v>
      </c>
      <c r="AG167" s="44"/>
      <c r="AH167" s="44" t="e">
        <f t="shared" si="19"/>
        <v>#DIV/0!</v>
      </c>
      <c r="AI167" s="44" t="e">
        <f t="shared" si="20"/>
        <v>#DIV/0!</v>
      </c>
      <c r="AJ167" s="44" t="e">
        <f t="shared" si="21"/>
        <v>#DIV/0!</v>
      </c>
      <c r="AK167" s="43"/>
      <c r="AL167" s="40"/>
      <c r="AM167" s="40"/>
      <c r="AN167" s="40"/>
      <c r="AO167" s="40"/>
      <c r="AP167" s="40"/>
      <c r="AQ167" s="49"/>
      <c r="AR167" s="41"/>
      <c r="AS167" s="41">
        <v>10</v>
      </c>
      <c r="AT167" s="34">
        <f>(J167*10)/100</f>
        <v>0</v>
      </c>
      <c r="AU167" s="43"/>
      <c r="AV167" s="44">
        <v>0</v>
      </c>
      <c r="AW167" s="46">
        <f t="shared" si="22"/>
        <v>0</v>
      </c>
      <c r="AX167" s="46">
        <f>O167</f>
        <v>0</v>
      </c>
      <c r="AY167" s="43"/>
    </row>
    <row r="168" spans="1:51" ht="15.75" customHeight="1" x14ac:dyDescent="0.25">
      <c r="A168" s="47"/>
      <c r="B168" s="40"/>
      <c r="C168" s="41"/>
      <c r="D168" s="39"/>
      <c r="E168" s="43"/>
      <c r="F168" s="40"/>
      <c r="G168" s="41"/>
      <c r="H168" s="43"/>
      <c r="I168" s="43"/>
      <c r="J168" s="44">
        <v>0</v>
      </c>
      <c r="K168" s="44">
        <v>0</v>
      </c>
      <c r="L168" s="55">
        <v>0</v>
      </c>
      <c r="M168" s="55">
        <v>0</v>
      </c>
      <c r="N168" s="44">
        <v>0</v>
      </c>
      <c r="O168" s="34">
        <f t="shared" si="23"/>
        <v>0</v>
      </c>
      <c r="P168" s="34">
        <f t="shared" si="23"/>
        <v>0</v>
      </c>
      <c r="Q168" s="43"/>
      <c r="R168" s="43"/>
      <c r="S168" s="43"/>
      <c r="T168" s="43"/>
      <c r="U168" s="48"/>
      <c r="V168" s="41"/>
      <c r="W168" s="41"/>
      <c r="X168" s="50"/>
      <c r="Y168" s="34" t="e">
        <f>P168/AA168</f>
        <v>#DIV/0!</v>
      </c>
      <c r="Z168" s="44" t="e">
        <f t="shared" si="16"/>
        <v>#DIV/0!</v>
      </c>
      <c r="AA168" s="44">
        <f t="shared" si="17"/>
        <v>0</v>
      </c>
      <c r="AB168" s="44">
        <v>0</v>
      </c>
      <c r="AC168" s="44">
        <v>0</v>
      </c>
      <c r="AD168" s="44">
        <v>0</v>
      </c>
      <c r="AE168" s="44"/>
      <c r="AF168" s="44" t="e">
        <f t="shared" si="18"/>
        <v>#DIV/0!</v>
      </c>
      <c r="AG168" s="44"/>
      <c r="AH168" s="44" t="e">
        <f t="shared" si="19"/>
        <v>#DIV/0!</v>
      </c>
      <c r="AI168" s="44" t="e">
        <f t="shared" si="20"/>
        <v>#DIV/0!</v>
      </c>
      <c r="AJ168" s="44" t="e">
        <f t="shared" si="21"/>
        <v>#DIV/0!</v>
      </c>
      <c r="AK168" s="43"/>
      <c r="AL168" s="40"/>
      <c r="AM168" s="40"/>
      <c r="AN168" s="40"/>
      <c r="AO168" s="40"/>
      <c r="AP168" s="40"/>
      <c r="AQ168" s="49"/>
      <c r="AR168" s="41"/>
      <c r="AS168" s="41">
        <v>10</v>
      </c>
      <c r="AT168" s="34">
        <f>(J168*10)/100</f>
        <v>0</v>
      </c>
      <c r="AU168" s="43"/>
      <c r="AV168" s="44">
        <v>0</v>
      </c>
      <c r="AW168" s="46">
        <f t="shared" si="22"/>
        <v>0</v>
      </c>
      <c r="AX168" s="46">
        <f>O168</f>
        <v>0</v>
      </c>
      <c r="AY168" s="43"/>
    </row>
    <row r="169" spans="1:51" ht="15.75" customHeight="1" x14ac:dyDescent="0.25">
      <c r="A169" s="47"/>
      <c r="B169" s="40"/>
      <c r="C169" s="41"/>
      <c r="D169" s="39"/>
      <c r="E169" s="43"/>
      <c r="F169" s="40"/>
      <c r="G169" s="41"/>
      <c r="H169" s="43"/>
      <c r="I169" s="43"/>
      <c r="J169" s="44">
        <v>0</v>
      </c>
      <c r="K169" s="44">
        <v>0</v>
      </c>
      <c r="L169" s="55">
        <v>0</v>
      </c>
      <c r="M169" s="55">
        <v>0</v>
      </c>
      <c r="N169" s="44">
        <v>0</v>
      </c>
      <c r="O169" s="34">
        <f t="shared" si="23"/>
        <v>0</v>
      </c>
      <c r="P169" s="34">
        <f t="shared" si="23"/>
        <v>0</v>
      </c>
      <c r="Q169" s="43"/>
      <c r="R169" s="43"/>
      <c r="S169" s="43"/>
      <c r="T169" s="43"/>
      <c r="U169" s="48"/>
      <c r="V169" s="41"/>
      <c r="W169" s="41"/>
      <c r="X169" s="50"/>
      <c r="Y169" s="34" t="e">
        <f>P169/AA169</f>
        <v>#DIV/0!</v>
      </c>
      <c r="Z169" s="44" t="e">
        <f t="shared" si="16"/>
        <v>#DIV/0!</v>
      </c>
      <c r="AA169" s="44">
        <f t="shared" si="17"/>
        <v>0</v>
      </c>
      <c r="AB169" s="44">
        <v>0</v>
      </c>
      <c r="AC169" s="44">
        <v>0</v>
      </c>
      <c r="AD169" s="44">
        <v>0</v>
      </c>
      <c r="AE169" s="44"/>
      <c r="AF169" s="44" t="e">
        <f t="shared" si="18"/>
        <v>#DIV/0!</v>
      </c>
      <c r="AG169" s="44"/>
      <c r="AH169" s="44" t="e">
        <f t="shared" si="19"/>
        <v>#DIV/0!</v>
      </c>
      <c r="AI169" s="44" t="e">
        <f t="shared" si="20"/>
        <v>#DIV/0!</v>
      </c>
      <c r="AJ169" s="44" t="e">
        <f t="shared" si="21"/>
        <v>#DIV/0!</v>
      </c>
      <c r="AK169" s="43"/>
      <c r="AL169" s="40"/>
      <c r="AM169" s="40"/>
      <c r="AN169" s="40"/>
      <c r="AO169" s="40"/>
      <c r="AP169" s="40"/>
      <c r="AQ169" s="49"/>
      <c r="AR169" s="41"/>
      <c r="AS169" s="41">
        <v>10</v>
      </c>
      <c r="AT169" s="34">
        <f>(J169*10)/100</f>
        <v>0</v>
      </c>
      <c r="AU169" s="43"/>
      <c r="AV169" s="44">
        <v>0</v>
      </c>
      <c r="AW169" s="46">
        <f t="shared" si="22"/>
        <v>0</v>
      </c>
      <c r="AX169" s="46">
        <f>O169</f>
        <v>0</v>
      </c>
      <c r="AY169" s="43"/>
    </row>
    <row r="170" spans="1:51" ht="15.75" customHeight="1" x14ac:dyDescent="0.25">
      <c r="A170" s="47"/>
      <c r="B170" s="40"/>
      <c r="C170" s="41"/>
      <c r="D170" s="39"/>
      <c r="E170" s="43"/>
      <c r="F170" s="40"/>
      <c r="G170" s="41"/>
      <c r="H170" s="43"/>
      <c r="I170" s="43"/>
      <c r="J170" s="44">
        <v>0</v>
      </c>
      <c r="K170" s="44">
        <v>0</v>
      </c>
      <c r="L170" s="55">
        <v>0</v>
      </c>
      <c r="M170" s="55">
        <v>0</v>
      </c>
      <c r="N170" s="44">
        <v>0</v>
      </c>
      <c r="O170" s="34">
        <f t="shared" si="23"/>
        <v>0</v>
      </c>
      <c r="P170" s="34">
        <f t="shared" si="23"/>
        <v>0</v>
      </c>
      <c r="Q170" s="43"/>
      <c r="R170" s="43"/>
      <c r="S170" s="43"/>
      <c r="T170" s="43"/>
      <c r="U170" s="48"/>
      <c r="V170" s="41"/>
      <c r="W170" s="41"/>
      <c r="X170" s="50"/>
      <c r="Y170" s="34" t="e">
        <f>P170/AA170</f>
        <v>#DIV/0!</v>
      </c>
      <c r="Z170" s="44" t="e">
        <f t="shared" si="16"/>
        <v>#DIV/0!</v>
      </c>
      <c r="AA170" s="44">
        <f t="shared" si="17"/>
        <v>0</v>
      </c>
      <c r="AB170" s="44">
        <v>0</v>
      </c>
      <c r="AC170" s="44">
        <v>0</v>
      </c>
      <c r="AD170" s="44">
        <v>0</v>
      </c>
      <c r="AE170" s="44"/>
      <c r="AF170" s="44" t="e">
        <f t="shared" si="18"/>
        <v>#DIV/0!</v>
      </c>
      <c r="AG170" s="44"/>
      <c r="AH170" s="44" t="e">
        <f t="shared" si="19"/>
        <v>#DIV/0!</v>
      </c>
      <c r="AI170" s="44" t="e">
        <f t="shared" si="20"/>
        <v>#DIV/0!</v>
      </c>
      <c r="AJ170" s="44" t="e">
        <f t="shared" si="21"/>
        <v>#DIV/0!</v>
      </c>
      <c r="AK170" s="43"/>
      <c r="AL170" s="40"/>
      <c r="AM170" s="40"/>
      <c r="AN170" s="40"/>
      <c r="AO170" s="40"/>
      <c r="AP170" s="40"/>
      <c r="AQ170" s="49"/>
      <c r="AR170" s="41"/>
      <c r="AS170" s="41">
        <v>10</v>
      </c>
      <c r="AT170" s="34">
        <f>(J170*10)/100</f>
        <v>0</v>
      </c>
      <c r="AU170" s="43"/>
      <c r="AV170" s="44">
        <v>0</v>
      </c>
      <c r="AW170" s="46">
        <f t="shared" si="22"/>
        <v>0</v>
      </c>
      <c r="AX170" s="46">
        <f>O170</f>
        <v>0</v>
      </c>
      <c r="AY170" s="43"/>
    </row>
    <row r="171" spans="1:51" ht="15.75" customHeight="1" x14ac:dyDescent="0.25">
      <c r="A171" s="47"/>
      <c r="B171" s="40"/>
      <c r="C171" s="41"/>
      <c r="D171" s="39"/>
      <c r="E171" s="43"/>
      <c r="F171" s="40"/>
      <c r="G171" s="41"/>
      <c r="H171" s="43"/>
      <c r="I171" s="43"/>
      <c r="J171" s="44">
        <v>0</v>
      </c>
      <c r="K171" s="44">
        <v>0</v>
      </c>
      <c r="L171" s="55">
        <v>0</v>
      </c>
      <c r="M171" s="55">
        <v>0</v>
      </c>
      <c r="N171" s="44">
        <v>0</v>
      </c>
      <c r="O171" s="34">
        <f t="shared" si="23"/>
        <v>0</v>
      </c>
      <c r="P171" s="34">
        <f t="shared" si="23"/>
        <v>0</v>
      </c>
      <c r="Q171" s="43"/>
      <c r="R171" s="43"/>
      <c r="S171" s="43"/>
      <c r="T171" s="43"/>
      <c r="U171" s="48"/>
      <c r="V171" s="41"/>
      <c r="W171" s="41"/>
      <c r="X171" s="50"/>
      <c r="Y171" s="34" t="e">
        <f>P171/AA171</f>
        <v>#DIV/0!</v>
      </c>
      <c r="Z171" s="44" t="e">
        <f t="shared" si="16"/>
        <v>#DIV/0!</v>
      </c>
      <c r="AA171" s="44">
        <f t="shared" si="17"/>
        <v>0</v>
      </c>
      <c r="AB171" s="44">
        <v>0</v>
      </c>
      <c r="AC171" s="44">
        <v>0</v>
      </c>
      <c r="AD171" s="44">
        <v>0</v>
      </c>
      <c r="AE171" s="44"/>
      <c r="AF171" s="44" t="e">
        <f t="shared" si="18"/>
        <v>#DIV/0!</v>
      </c>
      <c r="AG171" s="44"/>
      <c r="AH171" s="44" t="e">
        <f t="shared" si="19"/>
        <v>#DIV/0!</v>
      </c>
      <c r="AI171" s="44" t="e">
        <f t="shared" si="20"/>
        <v>#DIV/0!</v>
      </c>
      <c r="AJ171" s="44" t="e">
        <f t="shared" si="21"/>
        <v>#DIV/0!</v>
      </c>
      <c r="AK171" s="43"/>
      <c r="AL171" s="40"/>
      <c r="AM171" s="40"/>
      <c r="AN171" s="40"/>
      <c r="AO171" s="40"/>
      <c r="AP171" s="40"/>
      <c r="AQ171" s="49"/>
      <c r="AR171" s="41"/>
      <c r="AS171" s="41">
        <v>10</v>
      </c>
      <c r="AT171" s="34">
        <f>(J171*10)/100</f>
        <v>0</v>
      </c>
      <c r="AU171" s="43"/>
      <c r="AV171" s="44">
        <v>0</v>
      </c>
      <c r="AW171" s="46">
        <f t="shared" si="22"/>
        <v>0</v>
      </c>
      <c r="AX171" s="46">
        <f>O171</f>
        <v>0</v>
      </c>
      <c r="AY171" s="43"/>
    </row>
    <row r="172" spans="1:51" ht="15.75" customHeight="1" x14ac:dyDescent="0.25">
      <c r="A172" s="47"/>
      <c r="B172" s="40"/>
      <c r="C172" s="41"/>
      <c r="D172" s="39"/>
      <c r="E172" s="43"/>
      <c r="F172" s="40"/>
      <c r="G172" s="41"/>
      <c r="H172" s="43"/>
      <c r="I172" s="43"/>
      <c r="J172" s="44">
        <v>0</v>
      </c>
      <c r="K172" s="44">
        <v>0</v>
      </c>
      <c r="L172" s="55">
        <v>0</v>
      </c>
      <c r="M172" s="55">
        <v>0</v>
      </c>
      <c r="N172" s="44">
        <v>0</v>
      </c>
      <c r="O172" s="34">
        <f t="shared" si="23"/>
        <v>0</v>
      </c>
      <c r="P172" s="34">
        <f t="shared" si="23"/>
        <v>0</v>
      </c>
      <c r="Q172" s="43"/>
      <c r="R172" s="43"/>
      <c r="S172" s="43"/>
      <c r="T172" s="43"/>
      <c r="U172" s="48"/>
      <c r="V172" s="41"/>
      <c r="W172" s="41"/>
      <c r="X172" s="50"/>
      <c r="Y172" s="34" t="e">
        <f>P172/AA172</f>
        <v>#DIV/0!</v>
      </c>
      <c r="Z172" s="44" t="e">
        <f t="shared" si="16"/>
        <v>#DIV/0!</v>
      </c>
      <c r="AA172" s="44">
        <f t="shared" si="17"/>
        <v>0</v>
      </c>
      <c r="AB172" s="44">
        <v>0</v>
      </c>
      <c r="AC172" s="44">
        <v>0</v>
      </c>
      <c r="AD172" s="44">
        <v>0</v>
      </c>
      <c r="AE172" s="44"/>
      <c r="AF172" s="44" t="e">
        <f t="shared" si="18"/>
        <v>#DIV/0!</v>
      </c>
      <c r="AG172" s="44"/>
      <c r="AH172" s="44" t="e">
        <f t="shared" si="19"/>
        <v>#DIV/0!</v>
      </c>
      <c r="AI172" s="44" t="e">
        <f t="shared" si="20"/>
        <v>#DIV/0!</v>
      </c>
      <c r="AJ172" s="44" t="e">
        <f t="shared" si="21"/>
        <v>#DIV/0!</v>
      </c>
      <c r="AK172" s="43"/>
      <c r="AL172" s="40"/>
      <c r="AM172" s="40"/>
      <c r="AN172" s="40"/>
      <c r="AO172" s="40"/>
      <c r="AP172" s="40"/>
      <c r="AQ172" s="49"/>
      <c r="AR172" s="41"/>
      <c r="AS172" s="41">
        <v>10</v>
      </c>
      <c r="AT172" s="34">
        <f>(J172*10)/100</f>
        <v>0</v>
      </c>
      <c r="AU172" s="43"/>
      <c r="AV172" s="44">
        <v>0</v>
      </c>
      <c r="AW172" s="46">
        <f t="shared" si="22"/>
        <v>0</v>
      </c>
      <c r="AX172" s="46">
        <f>O172</f>
        <v>0</v>
      </c>
      <c r="AY172" s="43"/>
    </row>
    <row r="173" spans="1:51" ht="15.75" customHeight="1" x14ac:dyDescent="0.25">
      <c r="A173" s="47"/>
      <c r="B173" s="40"/>
      <c r="C173" s="41"/>
      <c r="D173" s="39"/>
      <c r="E173" s="43"/>
      <c r="F173" s="40"/>
      <c r="G173" s="41"/>
      <c r="H173" s="43"/>
      <c r="I173" s="43"/>
      <c r="J173" s="44">
        <v>0</v>
      </c>
      <c r="K173" s="44">
        <v>0</v>
      </c>
      <c r="L173" s="55">
        <v>0</v>
      </c>
      <c r="M173" s="55">
        <v>0</v>
      </c>
      <c r="N173" s="44">
        <v>0</v>
      </c>
      <c r="O173" s="34">
        <f t="shared" si="23"/>
        <v>0</v>
      </c>
      <c r="P173" s="34">
        <f t="shared" si="23"/>
        <v>0</v>
      </c>
      <c r="Q173" s="43"/>
      <c r="R173" s="43"/>
      <c r="S173" s="43"/>
      <c r="T173" s="43"/>
      <c r="U173" s="48"/>
      <c r="V173" s="41"/>
      <c r="W173" s="41"/>
      <c r="X173" s="50"/>
      <c r="Y173" s="34" t="e">
        <f>P173/AA173</f>
        <v>#DIV/0!</v>
      </c>
      <c r="Z173" s="44" t="e">
        <f t="shared" si="16"/>
        <v>#DIV/0!</v>
      </c>
      <c r="AA173" s="44">
        <f t="shared" si="17"/>
        <v>0</v>
      </c>
      <c r="AB173" s="44">
        <v>0</v>
      </c>
      <c r="AC173" s="44">
        <v>0</v>
      </c>
      <c r="AD173" s="44">
        <v>0</v>
      </c>
      <c r="AE173" s="44"/>
      <c r="AF173" s="44" t="e">
        <f t="shared" si="18"/>
        <v>#DIV/0!</v>
      </c>
      <c r="AG173" s="44"/>
      <c r="AH173" s="44" t="e">
        <f t="shared" si="19"/>
        <v>#DIV/0!</v>
      </c>
      <c r="AI173" s="44" t="e">
        <f t="shared" si="20"/>
        <v>#DIV/0!</v>
      </c>
      <c r="AJ173" s="44" t="e">
        <f t="shared" si="21"/>
        <v>#DIV/0!</v>
      </c>
      <c r="AK173" s="43"/>
      <c r="AL173" s="40"/>
      <c r="AM173" s="40"/>
      <c r="AN173" s="40"/>
      <c r="AO173" s="40"/>
      <c r="AP173" s="40"/>
      <c r="AQ173" s="49"/>
      <c r="AR173" s="41"/>
      <c r="AS173" s="41">
        <v>10</v>
      </c>
      <c r="AT173" s="34">
        <f>(J173*10)/100</f>
        <v>0</v>
      </c>
      <c r="AU173" s="43"/>
      <c r="AV173" s="44">
        <v>0</v>
      </c>
      <c r="AW173" s="46">
        <f t="shared" si="22"/>
        <v>0</v>
      </c>
      <c r="AX173" s="46">
        <f>O173</f>
        <v>0</v>
      </c>
      <c r="AY173" s="43"/>
    </row>
    <row r="174" spans="1:51" ht="15.75" customHeight="1" x14ac:dyDescent="0.25">
      <c r="A174" s="47"/>
      <c r="B174" s="40"/>
      <c r="C174" s="41"/>
      <c r="D174" s="39"/>
      <c r="E174" s="43"/>
      <c r="F174" s="40"/>
      <c r="G174" s="41"/>
      <c r="H174" s="43"/>
      <c r="I174" s="43"/>
      <c r="J174" s="44">
        <v>0</v>
      </c>
      <c r="K174" s="44">
        <v>0</v>
      </c>
      <c r="L174" s="55">
        <v>0</v>
      </c>
      <c r="M174" s="55">
        <v>0</v>
      </c>
      <c r="N174" s="44">
        <v>0</v>
      </c>
      <c r="O174" s="34">
        <f t="shared" si="23"/>
        <v>0</v>
      </c>
      <c r="P174" s="34">
        <f t="shared" si="23"/>
        <v>0</v>
      </c>
      <c r="Q174" s="43"/>
      <c r="R174" s="43"/>
      <c r="S174" s="43"/>
      <c r="T174" s="43"/>
      <c r="U174" s="48"/>
      <c r="V174" s="41"/>
      <c r="W174" s="41"/>
      <c r="X174" s="50"/>
      <c r="Y174" s="34" t="e">
        <f>P174/AA174</f>
        <v>#DIV/0!</v>
      </c>
      <c r="Z174" s="44" t="e">
        <f t="shared" si="16"/>
        <v>#DIV/0!</v>
      </c>
      <c r="AA174" s="44">
        <f t="shared" si="17"/>
        <v>0</v>
      </c>
      <c r="AB174" s="44">
        <v>0</v>
      </c>
      <c r="AC174" s="44">
        <v>0</v>
      </c>
      <c r="AD174" s="44">
        <v>0</v>
      </c>
      <c r="AE174" s="44"/>
      <c r="AF174" s="44" t="e">
        <f t="shared" si="18"/>
        <v>#DIV/0!</v>
      </c>
      <c r="AG174" s="44"/>
      <c r="AH174" s="44" t="e">
        <f t="shared" si="19"/>
        <v>#DIV/0!</v>
      </c>
      <c r="AI174" s="44" t="e">
        <f t="shared" si="20"/>
        <v>#DIV/0!</v>
      </c>
      <c r="AJ174" s="44" t="e">
        <f t="shared" si="21"/>
        <v>#DIV/0!</v>
      </c>
      <c r="AK174" s="43"/>
      <c r="AL174" s="40"/>
      <c r="AM174" s="40"/>
      <c r="AN174" s="40"/>
      <c r="AO174" s="40"/>
      <c r="AP174" s="40"/>
      <c r="AQ174" s="49"/>
      <c r="AR174" s="41"/>
      <c r="AS174" s="41">
        <v>10</v>
      </c>
      <c r="AT174" s="34">
        <f>(J174*10)/100</f>
        <v>0</v>
      </c>
      <c r="AU174" s="43"/>
      <c r="AV174" s="44">
        <v>0</v>
      </c>
      <c r="AW174" s="46">
        <f t="shared" si="22"/>
        <v>0</v>
      </c>
      <c r="AX174" s="46">
        <f>O174</f>
        <v>0</v>
      </c>
      <c r="AY174" s="43"/>
    </row>
    <row r="175" spans="1:51" ht="15.75" customHeight="1" x14ac:dyDescent="0.25">
      <c r="A175" s="47"/>
      <c r="B175" s="40"/>
      <c r="C175" s="41"/>
      <c r="D175" s="39"/>
      <c r="E175" s="43"/>
      <c r="F175" s="40"/>
      <c r="G175" s="41"/>
      <c r="H175" s="43"/>
      <c r="I175" s="43"/>
      <c r="J175" s="44">
        <v>0</v>
      </c>
      <c r="K175" s="44">
        <v>0</v>
      </c>
      <c r="L175" s="55">
        <v>0</v>
      </c>
      <c r="M175" s="55">
        <v>0</v>
      </c>
      <c r="N175" s="44">
        <v>0</v>
      </c>
      <c r="O175" s="34">
        <f t="shared" si="23"/>
        <v>0</v>
      </c>
      <c r="P175" s="34">
        <f t="shared" si="23"/>
        <v>0</v>
      </c>
      <c r="Q175" s="43"/>
      <c r="R175" s="43"/>
      <c r="S175" s="43"/>
      <c r="T175" s="43"/>
      <c r="U175" s="48"/>
      <c r="V175" s="41"/>
      <c r="W175" s="41"/>
      <c r="X175" s="50"/>
      <c r="Y175" s="34" t="e">
        <f>P175/AA175</f>
        <v>#DIV/0!</v>
      </c>
      <c r="Z175" s="44" t="e">
        <f t="shared" si="16"/>
        <v>#DIV/0!</v>
      </c>
      <c r="AA175" s="44">
        <f t="shared" si="17"/>
        <v>0</v>
      </c>
      <c r="AB175" s="44">
        <v>0</v>
      </c>
      <c r="AC175" s="44">
        <v>0</v>
      </c>
      <c r="AD175" s="44">
        <v>0</v>
      </c>
      <c r="AE175" s="44"/>
      <c r="AF175" s="44" t="e">
        <f t="shared" si="18"/>
        <v>#DIV/0!</v>
      </c>
      <c r="AG175" s="44"/>
      <c r="AH175" s="44" t="e">
        <f t="shared" si="19"/>
        <v>#DIV/0!</v>
      </c>
      <c r="AI175" s="44" t="e">
        <f t="shared" si="20"/>
        <v>#DIV/0!</v>
      </c>
      <c r="AJ175" s="44" t="e">
        <f t="shared" si="21"/>
        <v>#DIV/0!</v>
      </c>
      <c r="AK175" s="43"/>
      <c r="AL175" s="40"/>
      <c r="AM175" s="40"/>
      <c r="AN175" s="40"/>
      <c r="AO175" s="40"/>
      <c r="AP175" s="40"/>
      <c r="AQ175" s="49"/>
      <c r="AR175" s="41"/>
      <c r="AS175" s="41">
        <v>10</v>
      </c>
      <c r="AT175" s="34">
        <f>(J175*10)/100</f>
        <v>0</v>
      </c>
      <c r="AU175" s="43"/>
      <c r="AV175" s="44">
        <v>0</v>
      </c>
      <c r="AW175" s="46">
        <f t="shared" si="22"/>
        <v>0</v>
      </c>
      <c r="AX175" s="46">
        <f>O175</f>
        <v>0</v>
      </c>
      <c r="AY175" s="43"/>
    </row>
    <row r="176" spans="1:51" ht="15.75" customHeight="1" x14ac:dyDescent="0.25">
      <c r="A176" s="47"/>
      <c r="B176" s="40"/>
      <c r="C176" s="41"/>
      <c r="D176" s="39"/>
      <c r="E176" s="43"/>
      <c r="F176" s="40"/>
      <c r="G176" s="41"/>
      <c r="H176" s="43"/>
      <c r="I176" s="43"/>
      <c r="J176" s="44">
        <v>0</v>
      </c>
      <c r="K176" s="44">
        <v>0</v>
      </c>
      <c r="L176" s="55">
        <v>0</v>
      </c>
      <c r="M176" s="55">
        <v>0</v>
      </c>
      <c r="N176" s="44">
        <v>0</v>
      </c>
      <c r="O176" s="34">
        <f t="shared" si="23"/>
        <v>0</v>
      </c>
      <c r="P176" s="34">
        <f t="shared" si="23"/>
        <v>0</v>
      </c>
      <c r="Q176" s="43"/>
      <c r="R176" s="43"/>
      <c r="S176" s="43"/>
      <c r="T176" s="43"/>
      <c r="U176" s="48"/>
      <c r="V176" s="41"/>
      <c r="W176" s="41"/>
      <c r="X176" s="50"/>
      <c r="Y176" s="34" t="e">
        <f>P176/AA176</f>
        <v>#DIV/0!</v>
      </c>
      <c r="Z176" s="44" t="e">
        <f t="shared" si="16"/>
        <v>#DIV/0!</v>
      </c>
      <c r="AA176" s="44">
        <f t="shared" si="17"/>
        <v>0</v>
      </c>
      <c r="AB176" s="44">
        <v>0</v>
      </c>
      <c r="AC176" s="44">
        <v>0</v>
      </c>
      <c r="AD176" s="44">
        <v>0</v>
      </c>
      <c r="AE176" s="44"/>
      <c r="AF176" s="44" t="e">
        <f t="shared" si="18"/>
        <v>#DIV/0!</v>
      </c>
      <c r="AG176" s="44"/>
      <c r="AH176" s="44" t="e">
        <f t="shared" si="19"/>
        <v>#DIV/0!</v>
      </c>
      <c r="AI176" s="44" t="e">
        <f t="shared" si="20"/>
        <v>#DIV/0!</v>
      </c>
      <c r="AJ176" s="44" t="e">
        <f t="shared" si="21"/>
        <v>#DIV/0!</v>
      </c>
      <c r="AK176" s="43"/>
      <c r="AL176" s="40"/>
      <c r="AM176" s="40"/>
      <c r="AN176" s="40"/>
      <c r="AO176" s="40"/>
      <c r="AP176" s="40"/>
      <c r="AQ176" s="49"/>
      <c r="AR176" s="41"/>
      <c r="AS176" s="41">
        <v>10</v>
      </c>
      <c r="AT176" s="34">
        <f>(J176*10)/100</f>
        <v>0</v>
      </c>
      <c r="AU176" s="43"/>
      <c r="AV176" s="44">
        <v>0</v>
      </c>
      <c r="AW176" s="46">
        <f t="shared" si="22"/>
        <v>0</v>
      </c>
      <c r="AX176" s="46">
        <f>O176</f>
        <v>0</v>
      </c>
      <c r="AY176" s="43"/>
    </row>
    <row r="177" spans="1:51" ht="15.75" customHeight="1" x14ac:dyDescent="0.25">
      <c r="A177" s="47"/>
      <c r="B177" s="40"/>
      <c r="C177" s="41"/>
      <c r="D177" s="39"/>
      <c r="E177" s="43"/>
      <c r="F177" s="40"/>
      <c r="G177" s="41"/>
      <c r="H177" s="43"/>
      <c r="I177" s="43"/>
      <c r="J177" s="44">
        <v>0</v>
      </c>
      <c r="K177" s="44">
        <v>0</v>
      </c>
      <c r="L177" s="55">
        <v>0</v>
      </c>
      <c r="M177" s="55">
        <v>0</v>
      </c>
      <c r="N177" s="44">
        <v>0</v>
      </c>
      <c r="O177" s="34">
        <f t="shared" si="23"/>
        <v>0</v>
      </c>
      <c r="P177" s="34">
        <f t="shared" si="23"/>
        <v>0</v>
      </c>
      <c r="Q177" s="43"/>
      <c r="R177" s="43"/>
      <c r="S177" s="43"/>
      <c r="T177" s="43"/>
      <c r="U177" s="48"/>
      <c r="V177" s="41"/>
      <c r="W177" s="41"/>
      <c r="X177" s="50"/>
      <c r="Y177" s="34" t="e">
        <f>P177/AA177</f>
        <v>#DIV/0!</v>
      </c>
      <c r="Z177" s="44" t="e">
        <f t="shared" si="16"/>
        <v>#DIV/0!</v>
      </c>
      <c r="AA177" s="44">
        <f t="shared" si="17"/>
        <v>0</v>
      </c>
      <c r="AB177" s="44">
        <v>0</v>
      </c>
      <c r="AC177" s="44">
        <v>0</v>
      </c>
      <c r="AD177" s="44">
        <v>0</v>
      </c>
      <c r="AE177" s="44"/>
      <c r="AF177" s="44" t="e">
        <f t="shared" si="18"/>
        <v>#DIV/0!</v>
      </c>
      <c r="AG177" s="44"/>
      <c r="AH177" s="44" t="e">
        <f t="shared" si="19"/>
        <v>#DIV/0!</v>
      </c>
      <c r="AI177" s="44" t="e">
        <f t="shared" si="20"/>
        <v>#DIV/0!</v>
      </c>
      <c r="AJ177" s="44" t="e">
        <f t="shared" si="21"/>
        <v>#DIV/0!</v>
      </c>
      <c r="AK177" s="43"/>
      <c r="AL177" s="40"/>
      <c r="AM177" s="40"/>
      <c r="AN177" s="40"/>
      <c r="AO177" s="40"/>
      <c r="AP177" s="40"/>
      <c r="AQ177" s="49"/>
      <c r="AR177" s="41"/>
      <c r="AS177" s="41">
        <v>10</v>
      </c>
      <c r="AT177" s="34">
        <f>(J177*10)/100</f>
        <v>0</v>
      </c>
      <c r="AU177" s="43"/>
      <c r="AV177" s="44">
        <v>0</v>
      </c>
      <c r="AW177" s="46">
        <f t="shared" si="22"/>
        <v>0</v>
      </c>
      <c r="AX177" s="46">
        <f>O177</f>
        <v>0</v>
      </c>
      <c r="AY177" s="43"/>
    </row>
    <row r="178" spans="1:51" ht="15.75" customHeight="1" x14ac:dyDescent="0.25">
      <c r="A178" s="47"/>
      <c r="B178" s="40"/>
      <c r="C178" s="41"/>
      <c r="D178" s="39"/>
      <c r="E178" s="43"/>
      <c r="F178" s="40"/>
      <c r="G178" s="41"/>
      <c r="H178" s="43"/>
      <c r="I178" s="43"/>
      <c r="J178" s="44">
        <v>0</v>
      </c>
      <c r="K178" s="44">
        <v>0</v>
      </c>
      <c r="L178" s="55">
        <v>0</v>
      </c>
      <c r="M178" s="55">
        <v>0</v>
      </c>
      <c r="N178" s="44">
        <v>0</v>
      </c>
      <c r="O178" s="34">
        <f t="shared" si="23"/>
        <v>0</v>
      </c>
      <c r="P178" s="34">
        <f t="shared" si="23"/>
        <v>0</v>
      </c>
      <c r="Q178" s="43"/>
      <c r="R178" s="43"/>
      <c r="S178" s="43"/>
      <c r="T178" s="43"/>
      <c r="U178" s="48"/>
      <c r="V178" s="41"/>
      <c r="W178" s="41"/>
      <c r="X178" s="50"/>
      <c r="Y178" s="34" t="e">
        <f>P178/AA178</f>
        <v>#DIV/0!</v>
      </c>
      <c r="Z178" s="44" t="e">
        <f t="shared" si="16"/>
        <v>#DIV/0!</v>
      </c>
      <c r="AA178" s="44">
        <f t="shared" si="17"/>
        <v>0</v>
      </c>
      <c r="AB178" s="44">
        <v>0</v>
      </c>
      <c r="AC178" s="44">
        <v>0</v>
      </c>
      <c r="AD178" s="44">
        <v>0</v>
      </c>
      <c r="AE178" s="44"/>
      <c r="AF178" s="44" t="e">
        <f t="shared" si="18"/>
        <v>#DIV/0!</v>
      </c>
      <c r="AG178" s="44"/>
      <c r="AH178" s="44" t="e">
        <f t="shared" si="19"/>
        <v>#DIV/0!</v>
      </c>
      <c r="AI178" s="44" t="e">
        <f t="shared" si="20"/>
        <v>#DIV/0!</v>
      </c>
      <c r="AJ178" s="44" t="e">
        <f t="shared" si="21"/>
        <v>#DIV/0!</v>
      </c>
      <c r="AK178" s="43"/>
      <c r="AL178" s="40"/>
      <c r="AM178" s="40"/>
      <c r="AN178" s="40"/>
      <c r="AO178" s="40"/>
      <c r="AP178" s="40"/>
      <c r="AQ178" s="49"/>
      <c r="AR178" s="41"/>
      <c r="AS178" s="41">
        <v>10</v>
      </c>
      <c r="AT178" s="34">
        <f>(J178*10)/100</f>
        <v>0</v>
      </c>
      <c r="AU178" s="43"/>
      <c r="AV178" s="44">
        <v>0</v>
      </c>
      <c r="AW178" s="46">
        <f t="shared" si="22"/>
        <v>0</v>
      </c>
      <c r="AX178" s="46">
        <f>O178</f>
        <v>0</v>
      </c>
      <c r="AY178" s="43"/>
    </row>
    <row r="179" spans="1:51" ht="15.75" customHeight="1" x14ac:dyDescent="0.25">
      <c r="A179" s="47"/>
      <c r="B179" s="40"/>
      <c r="C179" s="41"/>
      <c r="D179" s="39"/>
      <c r="E179" s="43"/>
      <c r="F179" s="40"/>
      <c r="G179" s="41"/>
      <c r="H179" s="43"/>
      <c r="I179" s="43"/>
      <c r="J179" s="44">
        <v>0</v>
      </c>
      <c r="K179" s="44">
        <v>0</v>
      </c>
      <c r="L179" s="55">
        <v>0</v>
      </c>
      <c r="M179" s="55">
        <v>0</v>
      </c>
      <c r="N179" s="44">
        <v>0</v>
      </c>
      <c r="O179" s="34">
        <f t="shared" si="23"/>
        <v>0</v>
      </c>
      <c r="P179" s="34">
        <f t="shared" si="23"/>
        <v>0</v>
      </c>
      <c r="Q179" s="43"/>
      <c r="R179" s="43"/>
      <c r="S179" s="43"/>
      <c r="T179" s="43"/>
      <c r="U179" s="48"/>
      <c r="V179" s="41"/>
      <c r="W179" s="41"/>
      <c r="X179" s="50"/>
      <c r="Y179" s="34" t="e">
        <f>P179/AA179</f>
        <v>#DIV/0!</v>
      </c>
      <c r="Z179" s="44" t="e">
        <f t="shared" si="16"/>
        <v>#DIV/0!</v>
      </c>
      <c r="AA179" s="44">
        <f t="shared" si="17"/>
        <v>0</v>
      </c>
      <c r="AB179" s="44">
        <v>0</v>
      </c>
      <c r="AC179" s="44">
        <v>0</v>
      </c>
      <c r="AD179" s="44">
        <v>0</v>
      </c>
      <c r="AE179" s="44"/>
      <c r="AF179" s="44" t="e">
        <f t="shared" si="18"/>
        <v>#DIV/0!</v>
      </c>
      <c r="AG179" s="44"/>
      <c r="AH179" s="44" t="e">
        <f t="shared" si="19"/>
        <v>#DIV/0!</v>
      </c>
      <c r="AI179" s="44" t="e">
        <f t="shared" si="20"/>
        <v>#DIV/0!</v>
      </c>
      <c r="AJ179" s="44" t="e">
        <f t="shared" si="21"/>
        <v>#DIV/0!</v>
      </c>
      <c r="AK179" s="43"/>
      <c r="AL179" s="40"/>
      <c r="AM179" s="40"/>
      <c r="AN179" s="40"/>
      <c r="AO179" s="40"/>
      <c r="AP179" s="40"/>
      <c r="AQ179" s="49"/>
      <c r="AR179" s="41"/>
      <c r="AS179" s="41">
        <v>10</v>
      </c>
      <c r="AT179" s="34">
        <f>(J179*10)/100</f>
        <v>0</v>
      </c>
      <c r="AU179" s="43"/>
      <c r="AV179" s="44">
        <v>0</v>
      </c>
      <c r="AW179" s="46">
        <f t="shared" si="22"/>
        <v>0</v>
      </c>
      <c r="AX179" s="46">
        <f>O179</f>
        <v>0</v>
      </c>
      <c r="AY179" s="43"/>
    </row>
    <row r="180" spans="1:51" ht="15.75" customHeight="1" x14ac:dyDescent="0.25">
      <c r="A180" s="47"/>
      <c r="B180" s="40"/>
      <c r="C180" s="41"/>
      <c r="D180" s="39"/>
      <c r="E180" s="43"/>
      <c r="F180" s="40"/>
      <c r="G180" s="41"/>
      <c r="H180" s="43"/>
      <c r="I180" s="43"/>
      <c r="J180" s="44">
        <v>0</v>
      </c>
      <c r="K180" s="44">
        <v>0</v>
      </c>
      <c r="L180" s="55">
        <v>0</v>
      </c>
      <c r="M180" s="55">
        <v>0</v>
      </c>
      <c r="N180" s="44">
        <v>0</v>
      </c>
      <c r="O180" s="34">
        <f t="shared" si="23"/>
        <v>0</v>
      </c>
      <c r="P180" s="34">
        <f t="shared" si="23"/>
        <v>0</v>
      </c>
      <c r="Q180" s="43"/>
      <c r="R180" s="43"/>
      <c r="S180" s="43"/>
      <c r="T180" s="43"/>
      <c r="U180" s="48"/>
      <c r="V180" s="41"/>
      <c r="W180" s="41"/>
      <c r="X180" s="50"/>
      <c r="Y180" s="34" t="e">
        <f>P180/AA180</f>
        <v>#DIV/0!</v>
      </c>
      <c r="Z180" s="44" t="e">
        <f t="shared" si="16"/>
        <v>#DIV/0!</v>
      </c>
      <c r="AA180" s="44">
        <f t="shared" si="17"/>
        <v>0</v>
      </c>
      <c r="AB180" s="44">
        <v>0</v>
      </c>
      <c r="AC180" s="44">
        <v>0</v>
      </c>
      <c r="AD180" s="44">
        <v>0</v>
      </c>
      <c r="AE180" s="44"/>
      <c r="AF180" s="44" t="e">
        <f t="shared" si="18"/>
        <v>#DIV/0!</v>
      </c>
      <c r="AG180" s="44"/>
      <c r="AH180" s="44" t="e">
        <f t="shared" si="19"/>
        <v>#DIV/0!</v>
      </c>
      <c r="AI180" s="44" t="e">
        <f t="shared" si="20"/>
        <v>#DIV/0!</v>
      </c>
      <c r="AJ180" s="44" t="e">
        <f t="shared" si="21"/>
        <v>#DIV/0!</v>
      </c>
      <c r="AK180" s="43"/>
      <c r="AL180" s="40"/>
      <c r="AM180" s="40"/>
      <c r="AN180" s="40"/>
      <c r="AO180" s="40"/>
      <c r="AP180" s="40"/>
      <c r="AQ180" s="49"/>
      <c r="AR180" s="41"/>
      <c r="AS180" s="41">
        <v>10</v>
      </c>
      <c r="AT180" s="34">
        <f>(J180*10)/100</f>
        <v>0</v>
      </c>
      <c r="AU180" s="43"/>
      <c r="AV180" s="44">
        <v>0</v>
      </c>
      <c r="AW180" s="46">
        <f t="shared" si="22"/>
        <v>0</v>
      </c>
      <c r="AX180" s="46">
        <f>O180</f>
        <v>0</v>
      </c>
      <c r="AY180" s="43"/>
    </row>
    <row r="181" spans="1:51" ht="15.75" customHeight="1" x14ac:dyDescent="0.25">
      <c r="A181" s="47"/>
      <c r="B181" s="40"/>
      <c r="C181" s="41"/>
      <c r="D181" s="39"/>
      <c r="E181" s="43"/>
      <c r="F181" s="40"/>
      <c r="G181" s="41"/>
      <c r="H181" s="43"/>
      <c r="I181" s="43"/>
      <c r="J181" s="44">
        <v>0</v>
      </c>
      <c r="K181" s="44">
        <v>0</v>
      </c>
      <c r="L181" s="55">
        <v>0</v>
      </c>
      <c r="M181" s="55">
        <v>0</v>
      </c>
      <c r="N181" s="44">
        <v>0</v>
      </c>
      <c r="O181" s="34">
        <f t="shared" si="23"/>
        <v>0</v>
      </c>
      <c r="P181" s="34">
        <f t="shared" si="23"/>
        <v>0</v>
      </c>
      <c r="Q181" s="43"/>
      <c r="R181" s="43"/>
      <c r="S181" s="43"/>
      <c r="T181" s="43"/>
      <c r="U181" s="48"/>
      <c r="V181" s="41"/>
      <c r="W181" s="41"/>
      <c r="X181" s="50"/>
      <c r="Y181" s="34" t="e">
        <f>P181/AA181</f>
        <v>#DIV/0!</v>
      </c>
      <c r="Z181" s="44" t="e">
        <f t="shared" si="16"/>
        <v>#DIV/0!</v>
      </c>
      <c r="AA181" s="44">
        <f t="shared" si="17"/>
        <v>0</v>
      </c>
      <c r="AB181" s="44">
        <v>0</v>
      </c>
      <c r="AC181" s="44">
        <v>0</v>
      </c>
      <c r="AD181" s="44">
        <v>0</v>
      </c>
      <c r="AE181" s="44"/>
      <c r="AF181" s="44" t="e">
        <f t="shared" si="18"/>
        <v>#DIV/0!</v>
      </c>
      <c r="AG181" s="44"/>
      <c r="AH181" s="44" t="e">
        <f t="shared" si="19"/>
        <v>#DIV/0!</v>
      </c>
      <c r="AI181" s="44" t="e">
        <f t="shared" si="20"/>
        <v>#DIV/0!</v>
      </c>
      <c r="AJ181" s="44" t="e">
        <f t="shared" si="21"/>
        <v>#DIV/0!</v>
      </c>
      <c r="AK181" s="43"/>
      <c r="AL181" s="40"/>
      <c r="AM181" s="40"/>
      <c r="AN181" s="40"/>
      <c r="AO181" s="40"/>
      <c r="AP181" s="40"/>
      <c r="AQ181" s="49"/>
      <c r="AR181" s="41"/>
      <c r="AS181" s="41">
        <v>10</v>
      </c>
      <c r="AT181" s="34">
        <f>(J181*10)/100</f>
        <v>0</v>
      </c>
      <c r="AU181" s="43"/>
      <c r="AV181" s="44">
        <v>0</v>
      </c>
      <c r="AW181" s="46">
        <f t="shared" si="22"/>
        <v>0</v>
      </c>
      <c r="AX181" s="46">
        <f>O181</f>
        <v>0</v>
      </c>
      <c r="AY181" s="43"/>
    </row>
    <row r="182" spans="1:51" ht="15.75" customHeight="1" x14ac:dyDescent="0.25">
      <c r="A182" s="47"/>
      <c r="B182" s="40"/>
      <c r="C182" s="41"/>
      <c r="D182" s="39"/>
      <c r="E182" s="43"/>
      <c r="F182" s="40"/>
      <c r="G182" s="41"/>
      <c r="H182" s="43"/>
      <c r="I182" s="43"/>
      <c r="J182" s="44">
        <v>0</v>
      </c>
      <c r="K182" s="44">
        <v>0</v>
      </c>
      <c r="L182" s="55">
        <v>0</v>
      </c>
      <c r="M182" s="55">
        <v>0</v>
      </c>
      <c r="N182" s="44">
        <v>0</v>
      </c>
      <c r="O182" s="34">
        <f t="shared" si="23"/>
        <v>0</v>
      </c>
      <c r="P182" s="34">
        <f t="shared" si="23"/>
        <v>0</v>
      </c>
      <c r="Q182" s="43"/>
      <c r="R182" s="43"/>
      <c r="S182" s="43"/>
      <c r="T182" s="43"/>
      <c r="U182" s="48"/>
      <c r="V182" s="41"/>
      <c r="W182" s="41"/>
      <c r="X182" s="50"/>
      <c r="Y182" s="34" t="e">
        <f>P182/AA182</f>
        <v>#DIV/0!</v>
      </c>
      <c r="Z182" s="44" t="e">
        <f t="shared" si="16"/>
        <v>#DIV/0!</v>
      </c>
      <c r="AA182" s="44">
        <f t="shared" si="17"/>
        <v>0</v>
      </c>
      <c r="AB182" s="44">
        <v>0</v>
      </c>
      <c r="AC182" s="44">
        <v>0</v>
      </c>
      <c r="AD182" s="44">
        <v>0</v>
      </c>
      <c r="AE182" s="44"/>
      <c r="AF182" s="44" t="e">
        <f t="shared" si="18"/>
        <v>#DIV/0!</v>
      </c>
      <c r="AG182" s="44"/>
      <c r="AH182" s="44" t="e">
        <f t="shared" si="19"/>
        <v>#DIV/0!</v>
      </c>
      <c r="AI182" s="44" t="e">
        <f t="shared" si="20"/>
        <v>#DIV/0!</v>
      </c>
      <c r="AJ182" s="44" t="e">
        <f t="shared" si="21"/>
        <v>#DIV/0!</v>
      </c>
      <c r="AK182" s="43"/>
      <c r="AL182" s="40"/>
      <c r="AM182" s="40"/>
      <c r="AN182" s="40"/>
      <c r="AO182" s="40"/>
      <c r="AP182" s="40"/>
      <c r="AQ182" s="49"/>
      <c r="AR182" s="41"/>
      <c r="AS182" s="41">
        <v>10</v>
      </c>
      <c r="AT182" s="34">
        <f>(J182*10)/100</f>
        <v>0</v>
      </c>
      <c r="AU182" s="43"/>
      <c r="AV182" s="44">
        <v>0</v>
      </c>
      <c r="AW182" s="46">
        <f t="shared" si="22"/>
        <v>0</v>
      </c>
      <c r="AX182" s="46">
        <f>O182</f>
        <v>0</v>
      </c>
      <c r="AY182" s="43"/>
    </row>
    <row r="183" spans="1:51" ht="15.75" customHeight="1" x14ac:dyDescent="0.25">
      <c r="A183" s="47"/>
      <c r="B183" s="40"/>
      <c r="C183" s="41"/>
      <c r="D183" s="39"/>
      <c r="E183" s="43"/>
      <c r="F183" s="40"/>
      <c r="G183" s="41"/>
      <c r="H183" s="43"/>
      <c r="I183" s="43"/>
      <c r="J183" s="44">
        <v>0</v>
      </c>
      <c r="K183" s="44">
        <v>0</v>
      </c>
      <c r="L183" s="55">
        <v>0</v>
      </c>
      <c r="M183" s="55">
        <v>0</v>
      </c>
      <c r="N183" s="44">
        <v>0</v>
      </c>
      <c r="O183" s="34">
        <f t="shared" si="23"/>
        <v>0</v>
      </c>
      <c r="P183" s="34">
        <f t="shared" si="23"/>
        <v>0</v>
      </c>
      <c r="Q183" s="43"/>
      <c r="R183" s="43"/>
      <c r="S183" s="43"/>
      <c r="T183" s="43"/>
      <c r="U183" s="48"/>
      <c r="V183" s="41"/>
      <c r="W183" s="41"/>
      <c r="X183" s="50"/>
      <c r="Y183" s="34" t="e">
        <f>P183/AA183</f>
        <v>#DIV/0!</v>
      </c>
      <c r="Z183" s="44" t="e">
        <f t="shared" si="16"/>
        <v>#DIV/0!</v>
      </c>
      <c r="AA183" s="44">
        <f t="shared" si="17"/>
        <v>0</v>
      </c>
      <c r="AB183" s="44">
        <v>0</v>
      </c>
      <c r="AC183" s="44">
        <v>0</v>
      </c>
      <c r="AD183" s="44">
        <v>0</v>
      </c>
      <c r="AE183" s="44"/>
      <c r="AF183" s="44" t="e">
        <f t="shared" si="18"/>
        <v>#DIV/0!</v>
      </c>
      <c r="AG183" s="44"/>
      <c r="AH183" s="44" t="e">
        <f t="shared" si="19"/>
        <v>#DIV/0!</v>
      </c>
      <c r="AI183" s="44" t="e">
        <f t="shared" si="20"/>
        <v>#DIV/0!</v>
      </c>
      <c r="AJ183" s="44" t="e">
        <f t="shared" si="21"/>
        <v>#DIV/0!</v>
      </c>
      <c r="AK183" s="43"/>
      <c r="AL183" s="40"/>
      <c r="AM183" s="40"/>
      <c r="AN183" s="40"/>
      <c r="AO183" s="40"/>
      <c r="AP183" s="40"/>
      <c r="AQ183" s="49"/>
      <c r="AR183" s="41"/>
      <c r="AS183" s="41">
        <v>10</v>
      </c>
      <c r="AT183" s="34">
        <f>(J183*10)/100</f>
        <v>0</v>
      </c>
      <c r="AU183" s="43"/>
      <c r="AV183" s="44">
        <v>0</v>
      </c>
      <c r="AW183" s="46">
        <f t="shared" si="22"/>
        <v>0</v>
      </c>
      <c r="AX183" s="46">
        <f>O183</f>
        <v>0</v>
      </c>
      <c r="AY183" s="43"/>
    </row>
    <row r="184" spans="1:51" ht="15.75" customHeight="1" x14ac:dyDescent="0.25">
      <c r="A184" s="47"/>
      <c r="B184" s="40"/>
      <c r="C184" s="41"/>
      <c r="D184" s="39"/>
      <c r="E184" s="43"/>
      <c r="F184" s="40"/>
      <c r="G184" s="41"/>
      <c r="H184" s="43"/>
      <c r="I184" s="43"/>
      <c r="J184" s="44">
        <v>0</v>
      </c>
      <c r="K184" s="44">
        <v>0</v>
      </c>
      <c r="L184" s="55">
        <v>0</v>
      </c>
      <c r="M184" s="55">
        <v>0</v>
      </c>
      <c r="N184" s="44">
        <v>0</v>
      </c>
      <c r="O184" s="34">
        <f t="shared" si="23"/>
        <v>0</v>
      </c>
      <c r="P184" s="34">
        <f t="shared" si="23"/>
        <v>0</v>
      </c>
      <c r="Q184" s="43"/>
      <c r="R184" s="43"/>
      <c r="S184" s="43"/>
      <c r="T184" s="43"/>
      <c r="U184" s="48"/>
      <c r="V184" s="41"/>
      <c r="W184" s="41"/>
      <c r="X184" s="50"/>
      <c r="Y184" s="34" t="e">
        <f>P184/AA184</f>
        <v>#DIV/0!</v>
      </c>
      <c r="Z184" s="44" t="e">
        <f t="shared" si="16"/>
        <v>#DIV/0!</v>
      </c>
      <c r="AA184" s="44">
        <f t="shared" si="17"/>
        <v>0</v>
      </c>
      <c r="AB184" s="44">
        <v>0</v>
      </c>
      <c r="AC184" s="44">
        <v>0</v>
      </c>
      <c r="AD184" s="44">
        <v>0</v>
      </c>
      <c r="AE184" s="44"/>
      <c r="AF184" s="44" t="e">
        <f t="shared" si="18"/>
        <v>#DIV/0!</v>
      </c>
      <c r="AG184" s="44"/>
      <c r="AH184" s="44" t="e">
        <f t="shared" si="19"/>
        <v>#DIV/0!</v>
      </c>
      <c r="AI184" s="44" t="e">
        <f t="shared" si="20"/>
        <v>#DIV/0!</v>
      </c>
      <c r="AJ184" s="44" t="e">
        <f t="shared" si="21"/>
        <v>#DIV/0!</v>
      </c>
      <c r="AK184" s="43"/>
      <c r="AL184" s="40"/>
      <c r="AM184" s="40"/>
      <c r="AN184" s="40"/>
      <c r="AO184" s="40"/>
      <c r="AP184" s="40"/>
      <c r="AQ184" s="49"/>
      <c r="AR184" s="41"/>
      <c r="AS184" s="41">
        <v>10</v>
      </c>
      <c r="AT184" s="34">
        <f>(J184*10)/100</f>
        <v>0</v>
      </c>
      <c r="AU184" s="43"/>
      <c r="AV184" s="44">
        <v>0</v>
      </c>
      <c r="AW184" s="46">
        <f t="shared" si="22"/>
        <v>0</v>
      </c>
      <c r="AX184" s="46">
        <f>O184</f>
        <v>0</v>
      </c>
      <c r="AY184" s="43"/>
    </row>
    <row r="185" spans="1:51" ht="15.75" customHeight="1" x14ac:dyDescent="0.25">
      <c r="A185" s="47"/>
      <c r="B185" s="40"/>
      <c r="C185" s="41"/>
      <c r="D185" s="39"/>
      <c r="E185" s="43"/>
      <c r="F185" s="40"/>
      <c r="G185" s="41"/>
      <c r="H185" s="43"/>
      <c r="I185" s="43"/>
      <c r="J185" s="44">
        <v>0</v>
      </c>
      <c r="K185" s="44">
        <v>0</v>
      </c>
      <c r="L185" s="55">
        <v>0</v>
      </c>
      <c r="M185" s="55">
        <v>0</v>
      </c>
      <c r="N185" s="44">
        <v>0</v>
      </c>
      <c r="O185" s="34">
        <f t="shared" si="23"/>
        <v>0</v>
      </c>
      <c r="P185" s="34">
        <f t="shared" si="23"/>
        <v>0</v>
      </c>
      <c r="Q185" s="43"/>
      <c r="R185" s="43"/>
      <c r="S185" s="43"/>
      <c r="T185" s="43"/>
      <c r="U185" s="48"/>
      <c r="V185" s="41"/>
      <c r="W185" s="41"/>
      <c r="X185" s="50"/>
      <c r="Y185" s="34" t="e">
        <f>P185/AA185</f>
        <v>#DIV/0!</v>
      </c>
      <c r="Z185" s="44" t="e">
        <f t="shared" si="16"/>
        <v>#DIV/0!</v>
      </c>
      <c r="AA185" s="44">
        <f t="shared" si="17"/>
        <v>0</v>
      </c>
      <c r="AB185" s="44">
        <v>0</v>
      </c>
      <c r="AC185" s="44">
        <v>0</v>
      </c>
      <c r="AD185" s="44">
        <v>0</v>
      </c>
      <c r="AE185" s="44"/>
      <c r="AF185" s="44" t="e">
        <f t="shared" si="18"/>
        <v>#DIV/0!</v>
      </c>
      <c r="AG185" s="44"/>
      <c r="AH185" s="44" t="e">
        <f t="shared" si="19"/>
        <v>#DIV/0!</v>
      </c>
      <c r="AI185" s="44" t="e">
        <f t="shared" si="20"/>
        <v>#DIV/0!</v>
      </c>
      <c r="AJ185" s="44" t="e">
        <f t="shared" si="21"/>
        <v>#DIV/0!</v>
      </c>
      <c r="AK185" s="43"/>
      <c r="AL185" s="40"/>
      <c r="AM185" s="40"/>
      <c r="AN185" s="40"/>
      <c r="AO185" s="40"/>
      <c r="AP185" s="40"/>
      <c r="AQ185" s="49"/>
      <c r="AR185" s="41"/>
      <c r="AS185" s="41">
        <v>10</v>
      </c>
      <c r="AT185" s="34">
        <f>(J185*10)/100</f>
        <v>0</v>
      </c>
      <c r="AU185" s="43"/>
      <c r="AV185" s="44">
        <v>0</v>
      </c>
      <c r="AW185" s="46">
        <f t="shared" si="22"/>
        <v>0</v>
      </c>
      <c r="AX185" s="46">
        <f>O185</f>
        <v>0</v>
      </c>
      <c r="AY185" s="43"/>
    </row>
    <row r="186" spans="1:51" ht="15.75" customHeight="1" x14ac:dyDescent="0.25">
      <c r="A186" s="47"/>
      <c r="B186" s="40"/>
      <c r="C186" s="41"/>
      <c r="D186" s="39"/>
      <c r="E186" s="43"/>
      <c r="F186" s="40"/>
      <c r="G186" s="41"/>
      <c r="H186" s="43"/>
      <c r="I186" s="43"/>
      <c r="J186" s="44">
        <v>0</v>
      </c>
      <c r="K186" s="44">
        <v>0</v>
      </c>
      <c r="L186" s="55">
        <v>0</v>
      </c>
      <c r="M186" s="55">
        <v>0</v>
      </c>
      <c r="N186" s="44">
        <v>0</v>
      </c>
      <c r="O186" s="34">
        <f t="shared" si="23"/>
        <v>0</v>
      </c>
      <c r="P186" s="34">
        <f t="shared" si="23"/>
        <v>0</v>
      </c>
      <c r="Q186" s="43"/>
      <c r="R186" s="43"/>
      <c r="S186" s="43"/>
      <c r="T186" s="43"/>
      <c r="U186" s="48"/>
      <c r="V186" s="41"/>
      <c r="W186" s="41"/>
      <c r="X186" s="50"/>
      <c r="Y186" s="34" t="e">
        <f>P186/AA186</f>
        <v>#DIV/0!</v>
      </c>
      <c r="Z186" s="44" t="e">
        <f t="shared" si="16"/>
        <v>#DIV/0!</v>
      </c>
      <c r="AA186" s="44">
        <f t="shared" si="17"/>
        <v>0</v>
      </c>
      <c r="AB186" s="44">
        <v>0</v>
      </c>
      <c r="AC186" s="44">
        <v>0</v>
      </c>
      <c r="AD186" s="44">
        <v>0</v>
      </c>
      <c r="AE186" s="44"/>
      <c r="AF186" s="44" t="e">
        <f t="shared" si="18"/>
        <v>#DIV/0!</v>
      </c>
      <c r="AG186" s="44"/>
      <c r="AH186" s="44" t="e">
        <f t="shared" si="19"/>
        <v>#DIV/0!</v>
      </c>
      <c r="AI186" s="44" t="e">
        <f t="shared" si="20"/>
        <v>#DIV/0!</v>
      </c>
      <c r="AJ186" s="44" t="e">
        <f t="shared" si="21"/>
        <v>#DIV/0!</v>
      </c>
      <c r="AK186" s="43"/>
      <c r="AL186" s="40"/>
      <c r="AM186" s="40"/>
      <c r="AN186" s="40"/>
      <c r="AO186" s="40"/>
      <c r="AP186" s="40"/>
      <c r="AQ186" s="49"/>
      <c r="AR186" s="41"/>
      <c r="AS186" s="41">
        <v>10</v>
      </c>
      <c r="AT186" s="34">
        <f>(J186*10)/100</f>
        <v>0</v>
      </c>
      <c r="AU186" s="43"/>
      <c r="AV186" s="44">
        <v>0</v>
      </c>
      <c r="AW186" s="46">
        <f t="shared" si="22"/>
        <v>0</v>
      </c>
      <c r="AX186" s="46">
        <f>O186</f>
        <v>0</v>
      </c>
      <c r="AY186" s="43"/>
    </row>
    <row r="187" spans="1:51" ht="15.75" customHeight="1" x14ac:dyDescent="0.25">
      <c r="A187" s="47"/>
      <c r="B187" s="40"/>
      <c r="C187" s="41"/>
      <c r="D187" s="39"/>
      <c r="E187" s="43"/>
      <c r="F187" s="40"/>
      <c r="G187" s="41"/>
      <c r="H187" s="43"/>
      <c r="I187" s="43"/>
      <c r="J187" s="44">
        <v>0</v>
      </c>
      <c r="K187" s="44">
        <v>0</v>
      </c>
      <c r="L187" s="55">
        <v>0</v>
      </c>
      <c r="M187" s="55">
        <v>0</v>
      </c>
      <c r="N187" s="44">
        <v>0</v>
      </c>
      <c r="O187" s="34">
        <f t="shared" si="23"/>
        <v>0</v>
      </c>
      <c r="P187" s="34">
        <f t="shared" si="23"/>
        <v>0</v>
      </c>
      <c r="Q187" s="43"/>
      <c r="R187" s="43"/>
      <c r="S187" s="43"/>
      <c r="T187" s="43"/>
      <c r="U187" s="48"/>
      <c r="V187" s="41"/>
      <c r="W187" s="41"/>
      <c r="X187" s="50"/>
      <c r="Y187" s="34" t="e">
        <f>P187/AA187</f>
        <v>#DIV/0!</v>
      </c>
      <c r="Z187" s="44" t="e">
        <f t="shared" si="16"/>
        <v>#DIV/0!</v>
      </c>
      <c r="AA187" s="44">
        <f t="shared" si="17"/>
        <v>0</v>
      </c>
      <c r="AB187" s="44">
        <v>0</v>
      </c>
      <c r="AC187" s="44">
        <v>0</v>
      </c>
      <c r="AD187" s="44">
        <v>0</v>
      </c>
      <c r="AE187" s="44"/>
      <c r="AF187" s="44" t="e">
        <f t="shared" si="18"/>
        <v>#DIV/0!</v>
      </c>
      <c r="AG187" s="44"/>
      <c r="AH187" s="44" t="e">
        <f t="shared" si="19"/>
        <v>#DIV/0!</v>
      </c>
      <c r="AI187" s="44" t="e">
        <f t="shared" si="20"/>
        <v>#DIV/0!</v>
      </c>
      <c r="AJ187" s="44" t="e">
        <f t="shared" si="21"/>
        <v>#DIV/0!</v>
      </c>
      <c r="AK187" s="43"/>
      <c r="AL187" s="40"/>
      <c r="AM187" s="40"/>
      <c r="AN187" s="40"/>
      <c r="AO187" s="40"/>
      <c r="AP187" s="40"/>
      <c r="AQ187" s="49"/>
      <c r="AR187" s="41"/>
      <c r="AS187" s="41">
        <v>10</v>
      </c>
      <c r="AT187" s="34">
        <f>(J187*10)/100</f>
        <v>0</v>
      </c>
      <c r="AU187" s="43"/>
      <c r="AV187" s="44">
        <v>0</v>
      </c>
      <c r="AW187" s="46">
        <f t="shared" si="22"/>
        <v>0</v>
      </c>
      <c r="AX187" s="46">
        <f>O187</f>
        <v>0</v>
      </c>
      <c r="AY187" s="43"/>
    </row>
    <row r="188" spans="1:51" ht="15.75" customHeight="1" x14ac:dyDescent="0.25">
      <c r="A188" s="47"/>
      <c r="B188" s="40"/>
      <c r="C188" s="41"/>
      <c r="D188" s="39"/>
      <c r="E188" s="43"/>
      <c r="F188" s="40"/>
      <c r="G188" s="41"/>
      <c r="H188" s="43"/>
      <c r="I188" s="43"/>
      <c r="J188" s="44">
        <v>0</v>
      </c>
      <c r="K188" s="44">
        <v>0</v>
      </c>
      <c r="L188" s="55">
        <v>0</v>
      </c>
      <c r="M188" s="55">
        <v>0</v>
      </c>
      <c r="N188" s="44">
        <v>0</v>
      </c>
      <c r="O188" s="34">
        <f t="shared" si="23"/>
        <v>0</v>
      </c>
      <c r="P188" s="34">
        <f t="shared" si="23"/>
        <v>0</v>
      </c>
      <c r="Q188" s="43"/>
      <c r="R188" s="43"/>
      <c r="S188" s="43"/>
      <c r="T188" s="43"/>
      <c r="U188" s="48"/>
      <c r="V188" s="41"/>
      <c r="W188" s="41"/>
      <c r="X188" s="50"/>
      <c r="Y188" s="34" t="e">
        <f>P188/AA188</f>
        <v>#DIV/0!</v>
      </c>
      <c r="Z188" s="44" t="e">
        <f t="shared" si="16"/>
        <v>#DIV/0!</v>
      </c>
      <c r="AA188" s="44">
        <f t="shared" si="17"/>
        <v>0</v>
      </c>
      <c r="AB188" s="44">
        <v>0</v>
      </c>
      <c r="AC188" s="44">
        <v>0</v>
      </c>
      <c r="AD188" s="44">
        <v>0</v>
      </c>
      <c r="AE188" s="44"/>
      <c r="AF188" s="44" t="e">
        <f t="shared" si="18"/>
        <v>#DIV/0!</v>
      </c>
      <c r="AG188" s="44"/>
      <c r="AH188" s="44" t="e">
        <f t="shared" si="19"/>
        <v>#DIV/0!</v>
      </c>
      <c r="AI188" s="44" t="e">
        <f t="shared" si="20"/>
        <v>#DIV/0!</v>
      </c>
      <c r="AJ188" s="44" t="e">
        <f t="shared" si="21"/>
        <v>#DIV/0!</v>
      </c>
      <c r="AK188" s="43"/>
      <c r="AL188" s="40"/>
      <c r="AM188" s="40"/>
      <c r="AN188" s="40"/>
      <c r="AO188" s="40"/>
      <c r="AP188" s="40"/>
      <c r="AQ188" s="49"/>
      <c r="AR188" s="41"/>
      <c r="AS188" s="41">
        <v>10</v>
      </c>
      <c r="AT188" s="34">
        <f>(J188*10)/100</f>
        <v>0</v>
      </c>
      <c r="AU188" s="43"/>
      <c r="AV188" s="44">
        <v>0</v>
      </c>
      <c r="AW188" s="46">
        <f t="shared" si="22"/>
        <v>0</v>
      </c>
      <c r="AX188" s="46">
        <f>O188</f>
        <v>0</v>
      </c>
      <c r="AY188" s="43"/>
    </row>
    <row r="189" spans="1:51" ht="15.75" customHeight="1" x14ac:dyDescent="0.25">
      <c r="A189" s="47"/>
      <c r="B189" s="40"/>
      <c r="C189" s="41"/>
      <c r="D189" s="39"/>
      <c r="E189" s="43"/>
      <c r="F189" s="40"/>
      <c r="G189" s="41"/>
      <c r="H189" s="43"/>
      <c r="I189" s="43"/>
      <c r="J189" s="44">
        <v>0</v>
      </c>
      <c r="K189" s="44">
        <v>0</v>
      </c>
      <c r="L189" s="55">
        <v>0</v>
      </c>
      <c r="M189" s="55">
        <v>0</v>
      </c>
      <c r="N189" s="44">
        <v>0</v>
      </c>
      <c r="O189" s="34">
        <f t="shared" si="23"/>
        <v>0</v>
      </c>
      <c r="P189" s="34">
        <f t="shared" si="23"/>
        <v>0</v>
      </c>
      <c r="Q189" s="43"/>
      <c r="R189" s="43"/>
      <c r="S189" s="43"/>
      <c r="T189" s="43"/>
      <c r="U189" s="48"/>
      <c r="V189" s="41"/>
      <c r="W189" s="41"/>
      <c r="X189" s="50"/>
      <c r="Y189" s="34" t="e">
        <f>P189/AA189</f>
        <v>#DIV/0!</v>
      </c>
      <c r="Z189" s="44" t="e">
        <f t="shared" si="16"/>
        <v>#DIV/0!</v>
      </c>
      <c r="AA189" s="44">
        <f t="shared" si="17"/>
        <v>0</v>
      </c>
      <c r="AB189" s="44">
        <v>0</v>
      </c>
      <c r="AC189" s="44">
        <v>0</v>
      </c>
      <c r="AD189" s="44">
        <v>0</v>
      </c>
      <c r="AE189" s="44"/>
      <c r="AF189" s="44" t="e">
        <f t="shared" si="18"/>
        <v>#DIV/0!</v>
      </c>
      <c r="AG189" s="44"/>
      <c r="AH189" s="44" t="e">
        <f t="shared" si="19"/>
        <v>#DIV/0!</v>
      </c>
      <c r="AI189" s="44" t="e">
        <f t="shared" si="20"/>
        <v>#DIV/0!</v>
      </c>
      <c r="AJ189" s="44" t="e">
        <f t="shared" si="21"/>
        <v>#DIV/0!</v>
      </c>
      <c r="AK189" s="43"/>
      <c r="AL189" s="40"/>
      <c r="AM189" s="40"/>
      <c r="AN189" s="40"/>
      <c r="AO189" s="40"/>
      <c r="AP189" s="40"/>
      <c r="AQ189" s="49"/>
      <c r="AR189" s="41"/>
      <c r="AS189" s="41">
        <v>10</v>
      </c>
      <c r="AT189" s="34">
        <f>(J189*10)/100</f>
        <v>0</v>
      </c>
      <c r="AU189" s="43"/>
      <c r="AV189" s="44">
        <v>0</v>
      </c>
      <c r="AW189" s="46">
        <f t="shared" si="22"/>
        <v>0</v>
      </c>
      <c r="AX189" s="46">
        <f>O189</f>
        <v>0</v>
      </c>
      <c r="AY189" s="43"/>
    </row>
    <row r="190" spans="1:51" ht="15.75" customHeight="1" x14ac:dyDescent="0.25">
      <c r="A190" s="47"/>
      <c r="B190" s="40"/>
      <c r="C190" s="41"/>
      <c r="D190" s="39"/>
      <c r="E190" s="43"/>
      <c r="F190" s="40"/>
      <c r="G190" s="41"/>
      <c r="H190" s="43"/>
      <c r="I190" s="43"/>
      <c r="J190" s="44">
        <v>0</v>
      </c>
      <c r="K190" s="44">
        <v>0</v>
      </c>
      <c r="L190" s="55">
        <v>0</v>
      </c>
      <c r="M190" s="55">
        <v>0</v>
      </c>
      <c r="N190" s="44">
        <v>0</v>
      </c>
      <c r="O190" s="34">
        <f t="shared" si="23"/>
        <v>0</v>
      </c>
      <c r="P190" s="34">
        <f t="shared" si="23"/>
        <v>0</v>
      </c>
      <c r="Q190" s="43"/>
      <c r="R190" s="43"/>
      <c r="S190" s="43"/>
      <c r="T190" s="43"/>
      <c r="U190" s="48"/>
      <c r="V190" s="41"/>
      <c r="W190" s="41"/>
      <c r="X190" s="50"/>
      <c r="Y190" s="34" t="e">
        <f>P190/AA190</f>
        <v>#DIV/0!</v>
      </c>
      <c r="Z190" s="44" t="e">
        <f t="shared" si="16"/>
        <v>#DIV/0!</v>
      </c>
      <c r="AA190" s="44">
        <f t="shared" si="17"/>
        <v>0</v>
      </c>
      <c r="AB190" s="44">
        <v>0</v>
      </c>
      <c r="AC190" s="44">
        <v>0</v>
      </c>
      <c r="AD190" s="44">
        <v>0</v>
      </c>
      <c r="AE190" s="44"/>
      <c r="AF190" s="44" t="e">
        <f t="shared" si="18"/>
        <v>#DIV/0!</v>
      </c>
      <c r="AG190" s="44"/>
      <c r="AH190" s="44" t="e">
        <f t="shared" si="19"/>
        <v>#DIV/0!</v>
      </c>
      <c r="AI190" s="44" t="e">
        <f t="shared" si="20"/>
        <v>#DIV/0!</v>
      </c>
      <c r="AJ190" s="44" t="e">
        <f t="shared" si="21"/>
        <v>#DIV/0!</v>
      </c>
      <c r="AK190" s="43"/>
      <c r="AL190" s="40"/>
      <c r="AM190" s="40"/>
      <c r="AN190" s="40"/>
      <c r="AO190" s="40"/>
      <c r="AP190" s="40"/>
      <c r="AQ190" s="49"/>
      <c r="AR190" s="41"/>
      <c r="AS190" s="41">
        <v>10</v>
      </c>
      <c r="AT190" s="34">
        <f>(J190*10)/100</f>
        <v>0</v>
      </c>
      <c r="AU190" s="43"/>
      <c r="AV190" s="44">
        <v>0</v>
      </c>
      <c r="AW190" s="46">
        <f t="shared" si="22"/>
        <v>0</v>
      </c>
      <c r="AX190" s="46">
        <f>O190</f>
        <v>0</v>
      </c>
      <c r="AY190" s="43"/>
    </row>
    <row r="191" spans="1:51" ht="15.75" customHeight="1" x14ac:dyDescent="0.25">
      <c r="A191" s="47"/>
      <c r="B191" s="40"/>
      <c r="C191" s="41"/>
      <c r="D191" s="39"/>
      <c r="E191" s="43"/>
      <c r="F191" s="40"/>
      <c r="G191" s="41"/>
      <c r="H191" s="43"/>
      <c r="I191" s="43"/>
      <c r="J191" s="44">
        <v>0</v>
      </c>
      <c r="K191" s="44">
        <v>0</v>
      </c>
      <c r="L191" s="55">
        <v>0</v>
      </c>
      <c r="M191" s="55">
        <v>0</v>
      </c>
      <c r="N191" s="44">
        <v>0</v>
      </c>
      <c r="O191" s="34">
        <f t="shared" si="23"/>
        <v>0</v>
      </c>
      <c r="P191" s="34">
        <f t="shared" si="23"/>
        <v>0</v>
      </c>
      <c r="Q191" s="43"/>
      <c r="R191" s="43"/>
      <c r="S191" s="43"/>
      <c r="T191" s="43"/>
      <c r="U191" s="48"/>
      <c r="V191" s="41"/>
      <c r="W191" s="41"/>
      <c r="X191" s="50"/>
      <c r="Y191" s="34" t="e">
        <f>P191/AA191</f>
        <v>#DIV/0!</v>
      </c>
      <c r="Z191" s="44" t="e">
        <f t="shared" si="16"/>
        <v>#DIV/0!</v>
      </c>
      <c r="AA191" s="44">
        <f t="shared" si="17"/>
        <v>0</v>
      </c>
      <c r="AB191" s="44">
        <v>0</v>
      </c>
      <c r="AC191" s="44">
        <v>0</v>
      </c>
      <c r="AD191" s="44">
        <v>0</v>
      </c>
      <c r="AE191" s="44"/>
      <c r="AF191" s="44" t="e">
        <f t="shared" si="18"/>
        <v>#DIV/0!</v>
      </c>
      <c r="AG191" s="44"/>
      <c r="AH191" s="44" t="e">
        <f t="shared" si="19"/>
        <v>#DIV/0!</v>
      </c>
      <c r="AI191" s="44" t="e">
        <f t="shared" si="20"/>
        <v>#DIV/0!</v>
      </c>
      <c r="AJ191" s="44" t="e">
        <f t="shared" si="21"/>
        <v>#DIV/0!</v>
      </c>
      <c r="AK191" s="43"/>
      <c r="AL191" s="40"/>
      <c r="AM191" s="40"/>
      <c r="AN191" s="40"/>
      <c r="AO191" s="40"/>
      <c r="AP191" s="40"/>
      <c r="AQ191" s="49"/>
      <c r="AR191" s="41"/>
      <c r="AS191" s="41">
        <v>10</v>
      </c>
      <c r="AT191" s="34">
        <f>(J191*10)/100</f>
        <v>0</v>
      </c>
      <c r="AU191" s="43"/>
      <c r="AV191" s="44">
        <v>0</v>
      </c>
      <c r="AW191" s="46">
        <f t="shared" si="22"/>
        <v>0</v>
      </c>
      <c r="AX191" s="46">
        <f>O191</f>
        <v>0</v>
      </c>
      <c r="AY191" s="43"/>
    </row>
    <row r="192" spans="1:51" ht="15.75" customHeight="1" x14ac:dyDescent="0.25">
      <c r="A192" s="47"/>
      <c r="B192" s="40"/>
      <c r="C192" s="41"/>
      <c r="D192" s="39"/>
      <c r="E192" s="43"/>
      <c r="F192" s="40"/>
      <c r="G192" s="41"/>
      <c r="H192" s="43"/>
      <c r="I192" s="43"/>
      <c r="J192" s="44">
        <v>0</v>
      </c>
      <c r="K192" s="44">
        <v>0</v>
      </c>
      <c r="L192" s="55">
        <v>0</v>
      </c>
      <c r="M192" s="55">
        <v>0</v>
      </c>
      <c r="N192" s="44">
        <v>0</v>
      </c>
      <c r="O192" s="34">
        <f t="shared" si="23"/>
        <v>0</v>
      </c>
      <c r="P192" s="34">
        <f t="shared" si="23"/>
        <v>0</v>
      </c>
      <c r="Q192" s="43"/>
      <c r="R192" s="43"/>
      <c r="S192" s="43"/>
      <c r="T192" s="43"/>
      <c r="U192" s="48"/>
      <c r="V192" s="41"/>
      <c r="W192" s="41"/>
      <c r="X192" s="50"/>
      <c r="Y192" s="34" t="e">
        <f>P192/AA192</f>
        <v>#DIV/0!</v>
      </c>
      <c r="Z192" s="44" t="e">
        <f t="shared" si="16"/>
        <v>#DIV/0!</v>
      </c>
      <c r="AA192" s="44">
        <f t="shared" si="17"/>
        <v>0</v>
      </c>
      <c r="AB192" s="44">
        <v>0</v>
      </c>
      <c r="AC192" s="44">
        <v>0</v>
      </c>
      <c r="AD192" s="44">
        <v>0</v>
      </c>
      <c r="AE192" s="44"/>
      <c r="AF192" s="44" t="e">
        <f t="shared" si="18"/>
        <v>#DIV/0!</v>
      </c>
      <c r="AG192" s="44"/>
      <c r="AH192" s="44" t="e">
        <f t="shared" si="19"/>
        <v>#DIV/0!</v>
      </c>
      <c r="AI192" s="44" t="e">
        <f t="shared" si="20"/>
        <v>#DIV/0!</v>
      </c>
      <c r="AJ192" s="44" t="e">
        <f t="shared" si="21"/>
        <v>#DIV/0!</v>
      </c>
      <c r="AK192" s="43"/>
      <c r="AL192" s="40"/>
      <c r="AM192" s="40"/>
      <c r="AN192" s="40"/>
      <c r="AO192" s="40"/>
      <c r="AP192" s="40"/>
      <c r="AQ192" s="49"/>
      <c r="AR192" s="41"/>
      <c r="AS192" s="41">
        <v>10</v>
      </c>
      <c r="AT192" s="34">
        <f>(J192*10)/100</f>
        <v>0</v>
      </c>
      <c r="AU192" s="43"/>
      <c r="AV192" s="44">
        <v>0</v>
      </c>
      <c r="AW192" s="46">
        <f t="shared" si="22"/>
        <v>0</v>
      </c>
      <c r="AX192" s="46">
        <f>O192</f>
        <v>0</v>
      </c>
      <c r="AY192" s="43"/>
    </row>
    <row r="193" spans="1:51" ht="15.75" customHeight="1" x14ac:dyDescent="0.25">
      <c r="A193" s="47"/>
      <c r="B193" s="40"/>
      <c r="C193" s="41"/>
      <c r="D193" s="39"/>
      <c r="E193" s="43"/>
      <c r="F193" s="40"/>
      <c r="G193" s="41"/>
      <c r="H193" s="43"/>
      <c r="I193" s="43"/>
      <c r="J193" s="44">
        <v>0</v>
      </c>
      <c r="K193" s="44">
        <v>0</v>
      </c>
      <c r="L193" s="55">
        <v>0</v>
      </c>
      <c r="M193" s="55">
        <v>0</v>
      </c>
      <c r="N193" s="44">
        <v>0</v>
      </c>
      <c r="O193" s="34">
        <f t="shared" si="23"/>
        <v>0</v>
      </c>
      <c r="P193" s="34">
        <f t="shared" si="23"/>
        <v>0</v>
      </c>
      <c r="Q193" s="43"/>
      <c r="R193" s="43"/>
      <c r="S193" s="43"/>
      <c r="T193" s="43"/>
      <c r="U193" s="48"/>
      <c r="V193" s="41"/>
      <c r="W193" s="41"/>
      <c r="X193" s="50"/>
      <c r="Y193" s="34" t="e">
        <f>P193/AA193</f>
        <v>#DIV/0!</v>
      </c>
      <c r="Z193" s="44" t="e">
        <f t="shared" si="16"/>
        <v>#DIV/0!</v>
      </c>
      <c r="AA193" s="44">
        <f t="shared" si="17"/>
        <v>0</v>
      </c>
      <c r="AB193" s="44">
        <v>0</v>
      </c>
      <c r="AC193" s="44">
        <v>0</v>
      </c>
      <c r="AD193" s="44">
        <v>0</v>
      </c>
      <c r="AE193" s="44"/>
      <c r="AF193" s="44" t="e">
        <f t="shared" si="18"/>
        <v>#DIV/0!</v>
      </c>
      <c r="AG193" s="44"/>
      <c r="AH193" s="44" t="e">
        <f t="shared" si="19"/>
        <v>#DIV/0!</v>
      </c>
      <c r="AI193" s="44" t="e">
        <f t="shared" si="20"/>
        <v>#DIV/0!</v>
      </c>
      <c r="AJ193" s="44" t="e">
        <f t="shared" si="21"/>
        <v>#DIV/0!</v>
      </c>
      <c r="AK193" s="43"/>
      <c r="AL193" s="40"/>
      <c r="AM193" s="40"/>
      <c r="AN193" s="40"/>
      <c r="AO193" s="40"/>
      <c r="AP193" s="40"/>
      <c r="AQ193" s="49"/>
      <c r="AR193" s="41"/>
      <c r="AS193" s="41">
        <v>10</v>
      </c>
      <c r="AT193" s="34">
        <f>(J193*10)/100</f>
        <v>0</v>
      </c>
      <c r="AU193" s="43"/>
      <c r="AV193" s="44">
        <v>0</v>
      </c>
      <c r="AW193" s="46">
        <f t="shared" si="22"/>
        <v>0</v>
      </c>
      <c r="AX193" s="46">
        <f>O193</f>
        <v>0</v>
      </c>
      <c r="AY193" s="43"/>
    </row>
    <row r="194" spans="1:51" ht="15.75" customHeight="1" x14ac:dyDescent="0.25">
      <c r="A194" s="47"/>
      <c r="B194" s="40"/>
      <c r="C194" s="41"/>
      <c r="D194" s="39"/>
      <c r="E194" s="43"/>
      <c r="F194" s="40"/>
      <c r="G194" s="41"/>
      <c r="H194" s="43"/>
      <c r="I194" s="43"/>
      <c r="J194" s="44">
        <v>0</v>
      </c>
      <c r="K194" s="44">
        <v>0</v>
      </c>
      <c r="L194" s="55">
        <v>0</v>
      </c>
      <c r="M194" s="55">
        <v>0</v>
      </c>
      <c r="N194" s="44">
        <v>0</v>
      </c>
      <c r="O194" s="34">
        <f t="shared" si="23"/>
        <v>0</v>
      </c>
      <c r="P194" s="34">
        <f t="shared" si="23"/>
        <v>0</v>
      </c>
      <c r="Q194" s="43"/>
      <c r="R194" s="43"/>
      <c r="S194" s="43"/>
      <c r="T194" s="43"/>
      <c r="U194" s="48"/>
      <c r="V194" s="41"/>
      <c r="W194" s="41"/>
      <c r="X194" s="50"/>
      <c r="Y194" s="34" t="e">
        <f>P194/AA194</f>
        <v>#DIV/0!</v>
      </c>
      <c r="Z194" s="44" t="e">
        <f t="shared" si="16"/>
        <v>#DIV/0!</v>
      </c>
      <c r="AA194" s="44">
        <f t="shared" si="17"/>
        <v>0</v>
      </c>
      <c r="AB194" s="44">
        <v>0</v>
      </c>
      <c r="AC194" s="44">
        <v>0</v>
      </c>
      <c r="AD194" s="44">
        <v>0</v>
      </c>
      <c r="AE194" s="44"/>
      <c r="AF194" s="44" t="e">
        <f t="shared" si="18"/>
        <v>#DIV/0!</v>
      </c>
      <c r="AG194" s="44"/>
      <c r="AH194" s="44" t="e">
        <f t="shared" si="19"/>
        <v>#DIV/0!</v>
      </c>
      <c r="AI194" s="44" t="e">
        <f t="shared" si="20"/>
        <v>#DIV/0!</v>
      </c>
      <c r="AJ194" s="44" t="e">
        <f t="shared" si="21"/>
        <v>#DIV/0!</v>
      </c>
      <c r="AK194" s="43"/>
      <c r="AL194" s="40"/>
      <c r="AM194" s="40"/>
      <c r="AN194" s="40"/>
      <c r="AO194" s="40"/>
      <c r="AP194" s="40"/>
      <c r="AQ194" s="49"/>
      <c r="AR194" s="41"/>
      <c r="AS194" s="41">
        <v>10</v>
      </c>
      <c r="AT194" s="34">
        <f>(J194*10)/100</f>
        <v>0</v>
      </c>
      <c r="AU194" s="43"/>
      <c r="AV194" s="44">
        <v>0</v>
      </c>
      <c r="AW194" s="46">
        <f t="shared" si="22"/>
        <v>0</v>
      </c>
      <c r="AX194" s="46">
        <f>O194</f>
        <v>0</v>
      </c>
      <c r="AY194" s="43"/>
    </row>
    <row r="195" spans="1:51" ht="15.75" customHeight="1" x14ac:dyDescent="0.25">
      <c r="A195" s="47"/>
      <c r="B195" s="40"/>
      <c r="C195" s="41"/>
      <c r="D195" s="39"/>
      <c r="E195" s="43"/>
      <c r="F195" s="40"/>
      <c r="G195" s="41"/>
      <c r="H195" s="43"/>
      <c r="I195" s="43"/>
      <c r="J195" s="44">
        <v>0</v>
      </c>
      <c r="K195" s="44">
        <v>0</v>
      </c>
      <c r="L195" s="55">
        <v>0</v>
      </c>
      <c r="M195" s="55">
        <v>0</v>
      </c>
      <c r="N195" s="44">
        <v>0</v>
      </c>
      <c r="O195" s="34">
        <f t="shared" si="23"/>
        <v>0</v>
      </c>
      <c r="P195" s="34">
        <f t="shared" si="23"/>
        <v>0</v>
      </c>
      <c r="Q195" s="43"/>
      <c r="R195" s="43"/>
      <c r="S195" s="43"/>
      <c r="T195" s="43"/>
      <c r="U195" s="48"/>
      <c r="V195" s="41"/>
      <c r="W195" s="41"/>
      <c r="X195" s="50"/>
      <c r="Y195" s="34" t="e">
        <f>P195/AA195</f>
        <v>#DIV/0!</v>
      </c>
      <c r="Z195" s="44" t="e">
        <f t="shared" ref="Z195:Z258" si="24">Y195*X195</f>
        <v>#DIV/0!</v>
      </c>
      <c r="AA195" s="44">
        <f t="shared" ref="AA195:AA258" si="25">AB195+AC195+AD195</f>
        <v>0</v>
      </c>
      <c r="AB195" s="44">
        <v>0</v>
      </c>
      <c r="AC195" s="44">
        <v>0</v>
      </c>
      <c r="AD195" s="44">
        <v>0</v>
      </c>
      <c r="AE195" s="44"/>
      <c r="AF195" s="44" t="e">
        <f t="shared" ref="AF195:AF258" si="26">Y195*AE195</f>
        <v>#DIV/0!</v>
      </c>
      <c r="AG195" s="44"/>
      <c r="AH195" s="44" t="e">
        <f t="shared" ref="AH195:AH258" si="27">Y195*AG195</f>
        <v>#DIV/0!</v>
      </c>
      <c r="AI195" s="44" t="e">
        <f t="shared" ref="AI195:AI258" si="28">AA195/X195</f>
        <v>#DIV/0!</v>
      </c>
      <c r="AJ195" s="44" t="e">
        <f t="shared" ref="AJ195:AJ258" si="29">_xlfn.CEILING.MATH(AI195)</f>
        <v>#DIV/0!</v>
      </c>
      <c r="AK195" s="43"/>
      <c r="AL195" s="40"/>
      <c r="AM195" s="40"/>
      <c r="AN195" s="40"/>
      <c r="AO195" s="40"/>
      <c r="AP195" s="40"/>
      <c r="AQ195" s="49"/>
      <c r="AR195" s="41"/>
      <c r="AS195" s="41">
        <v>10</v>
      </c>
      <c r="AT195" s="34">
        <f>(J195*10)/100</f>
        <v>0</v>
      </c>
      <c r="AU195" s="43"/>
      <c r="AV195" s="44">
        <v>0</v>
      </c>
      <c r="AW195" s="46">
        <f t="shared" ref="AW195:AW258" si="30">AX195-AV195</f>
        <v>0</v>
      </c>
      <c r="AX195" s="46">
        <f>O195</f>
        <v>0</v>
      </c>
      <c r="AY195" s="43"/>
    </row>
    <row r="196" spans="1:51" ht="15.75" customHeight="1" x14ac:dyDescent="0.25">
      <c r="A196" s="47"/>
      <c r="B196" s="40"/>
      <c r="C196" s="41"/>
      <c r="D196" s="39"/>
      <c r="E196" s="43"/>
      <c r="F196" s="40"/>
      <c r="G196" s="41"/>
      <c r="H196" s="43"/>
      <c r="I196" s="43"/>
      <c r="J196" s="44">
        <v>0</v>
      </c>
      <c r="K196" s="44">
        <v>0</v>
      </c>
      <c r="L196" s="55">
        <v>0</v>
      </c>
      <c r="M196" s="55">
        <v>0</v>
      </c>
      <c r="N196" s="44">
        <v>0</v>
      </c>
      <c r="O196" s="34">
        <f t="shared" si="23"/>
        <v>0</v>
      </c>
      <c r="P196" s="34">
        <f t="shared" si="23"/>
        <v>0</v>
      </c>
      <c r="Q196" s="43"/>
      <c r="R196" s="43"/>
      <c r="S196" s="43"/>
      <c r="T196" s="43"/>
      <c r="U196" s="48"/>
      <c r="V196" s="41"/>
      <c r="W196" s="41"/>
      <c r="X196" s="50"/>
      <c r="Y196" s="34" t="e">
        <f>P196/AA196</f>
        <v>#DIV/0!</v>
      </c>
      <c r="Z196" s="44" t="e">
        <f t="shared" si="24"/>
        <v>#DIV/0!</v>
      </c>
      <c r="AA196" s="44">
        <f t="shared" si="25"/>
        <v>0</v>
      </c>
      <c r="AB196" s="44">
        <v>0</v>
      </c>
      <c r="AC196" s="44">
        <v>0</v>
      </c>
      <c r="AD196" s="44">
        <v>0</v>
      </c>
      <c r="AE196" s="44"/>
      <c r="AF196" s="44" t="e">
        <f t="shared" si="26"/>
        <v>#DIV/0!</v>
      </c>
      <c r="AG196" s="44"/>
      <c r="AH196" s="44" t="e">
        <f t="shared" si="27"/>
        <v>#DIV/0!</v>
      </c>
      <c r="AI196" s="44" t="e">
        <f t="shared" si="28"/>
        <v>#DIV/0!</v>
      </c>
      <c r="AJ196" s="44" t="e">
        <f t="shared" si="29"/>
        <v>#DIV/0!</v>
      </c>
      <c r="AK196" s="43"/>
      <c r="AL196" s="40"/>
      <c r="AM196" s="40"/>
      <c r="AN196" s="40"/>
      <c r="AO196" s="40"/>
      <c r="AP196" s="40"/>
      <c r="AQ196" s="49"/>
      <c r="AR196" s="41"/>
      <c r="AS196" s="41">
        <v>10</v>
      </c>
      <c r="AT196" s="34">
        <f>(J196*10)/100</f>
        <v>0</v>
      </c>
      <c r="AU196" s="43"/>
      <c r="AV196" s="44">
        <v>0</v>
      </c>
      <c r="AW196" s="46">
        <f t="shared" si="30"/>
        <v>0</v>
      </c>
      <c r="AX196" s="46">
        <f>O196</f>
        <v>0</v>
      </c>
      <c r="AY196" s="43"/>
    </row>
    <row r="197" spans="1:51" ht="15.75" customHeight="1" x14ac:dyDescent="0.25">
      <c r="A197" s="47"/>
      <c r="B197" s="40"/>
      <c r="C197" s="41"/>
      <c r="D197" s="39"/>
      <c r="E197" s="43"/>
      <c r="F197" s="40"/>
      <c r="G197" s="41"/>
      <c r="H197" s="43"/>
      <c r="I197" s="43"/>
      <c r="J197" s="44">
        <v>0</v>
      </c>
      <c r="K197" s="44">
        <v>0</v>
      </c>
      <c r="L197" s="55">
        <v>0</v>
      </c>
      <c r="M197" s="55">
        <v>0</v>
      </c>
      <c r="N197" s="44">
        <v>0</v>
      </c>
      <c r="O197" s="34">
        <f t="shared" si="23"/>
        <v>0</v>
      </c>
      <c r="P197" s="34">
        <f t="shared" si="23"/>
        <v>0</v>
      </c>
      <c r="Q197" s="43"/>
      <c r="R197" s="43"/>
      <c r="S197" s="43"/>
      <c r="T197" s="43"/>
      <c r="U197" s="48"/>
      <c r="V197" s="41"/>
      <c r="W197" s="41"/>
      <c r="X197" s="50"/>
      <c r="Y197" s="34" t="e">
        <f>P197/AA197</f>
        <v>#DIV/0!</v>
      </c>
      <c r="Z197" s="44" t="e">
        <f t="shared" si="24"/>
        <v>#DIV/0!</v>
      </c>
      <c r="AA197" s="44">
        <f t="shared" si="25"/>
        <v>0</v>
      </c>
      <c r="AB197" s="44">
        <v>0</v>
      </c>
      <c r="AC197" s="44">
        <v>0</v>
      </c>
      <c r="AD197" s="44">
        <v>0</v>
      </c>
      <c r="AE197" s="44"/>
      <c r="AF197" s="44" t="e">
        <f t="shared" si="26"/>
        <v>#DIV/0!</v>
      </c>
      <c r="AG197" s="44"/>
      <c r="AH197" s="44" t="e">
        <f t="shared" si="27"/>
        <v>#DIV/0!</v>
      </c>
      <c r="AI197" s="44" t="e">
        <f t="shared" si="28"/>
        <v>#DIV/0!</v>
      </c>
      <c r="AJ197" s="44" t="e">
        <f t="shared" si="29"/>
        <v>#DIV/0!</v>
      </c>
      <c r="AK197" s="43"/>
      <c r="AL197" s="40"/>
      <c r="AM197" s="40"/>
      <c r="AN197" s="40"/>
      <c r="AO197" s="40"/>
      <c r="AP197" s="40"/>
      <c r="AQ197" s="49"/>
      <c r="AR197" s="41"/>
      <c r="AS197" s="41">
        <v>10</v>
      </c>
      <c r="AT197" s="34">
        <f>(J197*10)/100</f>
        <v>0</v>
      </c>
      <c r="AU197" s="43"/>
      <c r="AV197" s="44">
        <v>0</v>
      </c>
      <c r="AW197" s="46">
        <f t="shared" si="30"/>
        <v>0</v>
      </c>
      <c r="AX197" s="46">
        <f>O197</f>
        <v>0</v>
      </c>
      <c r="AY197" s="43"/>
    </row>
    <row r="198" spans="1:51" ht="15.75" customHeight="1" x14ac:dyDescent="0.25">
      <c r="A198" s="47"/>
      <c r="B198" s="40"/>
      <c r="C198" s="41"/>
      <c r="D198" s="39"/>
      <c r="E198" s="43"/>
      <c r="F198" s="40"/>
      <c r="G198" s="41"/>
      <c r="H198" s="43"/>
      <c r="I198" s="43"/>
      <c r="J198" s="44">
        <v>0</v>
      </c>
      <c r="K198" s="44">
        <v>0</v>
      </c>
      <c r="L198" s="55">
        <v>0</v>
      </c>
      <c r="M198" s="55">
        <v>0</v>
      </c>
      <c r="N198" s="44">
        <v>0</v>
      </c>
      <c r="O198" s="34">
        <f t="shared" si="23"/>
        <v>0</v>
      </c>
      <c r="P198" s="34">
        <f t="shared" si="23"/>
        <v>0</v>
      </c>
      <c r="Q198" s="43"/>
      <c r="R198" s="43"/>
      <c r="S198" s="43"/>
      <c r="T198" s="43"/>
      <c r="U198" s="48"/>
      <c r="V198" s="41"/>
      <c r="W198" s="41"/>
      <c r="X198" s="50"/>
      <c r="Y198" s="34" t="e">
        <f>P198/AA198</f>
        <v>#DIV/0!</v>
      </c>
      <c r="Z198" s="44" t="e">
        <f t="shared" si="24"/>
        <v>#DIV/0!</v>
      </c>
      <c r="AA198" s="44">
        <f t="shared" si="25"/>
        <v>0</v>
      </c>
      <c r="AB198" s="44">
        <v>0</v>
      </c>
      <c r="AC198" s="44">
        <v>0</v>
      </c>
      <c r="AD198" s="44">
        <v>0</v>
      </c>
      <c r="AE198" s="44"/>
      <c r="AF198" s="44" t="e">
        <f t="shared" si="26"/>
        <v>#DIV/0!</v>
      </c>
      <c r="AG198" s="44"/>
      <c r="AH198" s="44" t="e">
        <f t="shared" si="27"/>
        <v>#DIV/0!</v>
      </c>
      <c r="AI198" s="44" t="e">
        <f t="shared" si="28"/>
        <v>#DIV/0!</v>
      </c>
      <c r="AJ198" s="44" t="e">
        <f t="shared" si="29"/>
        <v>#DIV/0!</v>
      </c>
      <c r="AK198" s="43"/>
      <c r="AL198" s="40"/>
      <c r="AM198" s="40"/>
      <c r="AN198" s="40"/>
      <c r="AO198" s="40"/>
      <c r="AP198" s="40"/>
      <c r="AQ198" s="49"/>
      <c r="AR198" s="41"/>
      <c r="AS198" s="41">
        <v>10</v>
      </c>
      <c r="AT198" s="34">
        <f>(J198*10)/100</f>
        <v>0</v>
      </c>
      <c r="AU198" s="43"/>
      <c r="AV198" s="44">
        <v>0</v>
      </c>
      <c r="AW198" s="46">
        <f t="shared" si="30"/>
        <v>0</v>
      </c>
      <c r="AX198" s="46">
        <f>O198</f>
        <v>0</v>
      </c>
      <c r="AY198" s="43"/>
    </row>
    <row r="199" spans="1:51" ht="15.75" customHeight="1" x14ac:dyDescent="0.25">
      <c r="A199" s="47"/>
      <c r="B199" s="40"/>
      <c r="C199" s="41"/>
      <c r="D199" s="39"/>
      <c r="E199" s="43"/>
      <c r="F199" s="40"/>
      <c r="G199" s="41"/>
      <c r="H199" s="43"/>
      <c r="I199" s="43"/>
      <c r="J199" s="44">
        <v>0</v>
      </c>
      <c r="K199" s="44">
        <v>0</v>
      </c>
      <c r="L199" s="55">
        <v>0</v>
      </c>
      <c r="M199" s="55">
        <v>0</v>
      </c>
      <c r="N199" s="44">
        <v>0</v>
      </c>
      <c r="O199" s="34">
        <f t="shared" si="23"/>
        <v>0</v>
      </c>
      <c r="P199" s="34">
        <f t="shared" si="23"/>
        <v>0</v>
      </c>
      <c r="Q199" s="43"/>
      <c r="R199" s="43"/>
      <c r="S199" s="43"/>
      <c r="T199" s="43"/>
      <c r="U199" s="48"/>
      <c r="V199" s="41"/>
      <c r="W199" s="41"/>
      <c r="X199" s="50"/>
      <c r="Y199" s="34" t="e">
        <f>P199/AA199</f>
        <v>#DIV/0!</v>
      </c>
      <c r="Z199" s="44" t="e">
        <f t="shared" si="24"/>
        <v>#DIV/0!</v>
      </c>
      <c r="AA199" s="44">
        <f t="shared" si="25"/>
        <v>0</v>
      </c>
      <c r="AB199" s="44">
        <v>0</v>
      </c>
      <c r="AC199" s="44">
        <v>0</v>
      </c>
      <c r="AD199" s="44">
        <v>0</v>
      </c>
      <c r="AE199" s="44"/>
      <c r="AF199" s="44" t="e">
        <f t="shared" si="26"/>
        <v>#DIV/0!</v>
      </c>
      <c r="AG199" s="44"/>
      <c r="AH199" s="44" t="e">
        <f t="shared" si="27"/>
        <v>#DIV/0!</v>
      </c>
      <c r="AI199" s="44" t="e">
        <f t="shared" si="28"/>
        <v>#DIV/0!</v>
      </c>
      <c r="AJ199" s="44" t="e">
        <f t="shared" si="29"/>
        <v>#DIV/0!</v>
      </c>
      <c r="AK199" s="43"/>
      <c r="AL199" s="40"/>
      <c r="AM199" s="40"/>
      <c r="AN199" s="40"/>
      <c r="AO199" s="40"/>
      <c r="AP199" s="40"/>
      <c r="AQ199" s="49"/>
      <c r="AR199" s="41"/>
      <c r="AS199" s="41">
        <v>10</v>
      </c>
      <c r="AT199" s="34">
        <f>(J199*10)/100</f>
        <v>0</v>
      </c>
      <c r="AU199" s="43"/>
      <c r="AV199" s="44">
        <v>0</v>
      </c>
      <c r="AW199" s="46">
        <f t="shared" si="30"/>
        <v>0</v>
      </c>
      <c r="AX199" s="46">
        <f>O199</f>
        <v>0</v>
      </c>
      <c r="AY199" s="43"/>
    </row>
    <row r="200" spans="1:51" ht="15.75" customHeight="1" x14ac:dyDescent="0.25">
      <c r="A200" s="47"/>
      <c r="B200" s="40"/>
      <c r="C200" s="41"/>
      <c r="D200" s="39"/>
      <c r="E200" s="43"/>
      <c r="F200" s="40"/>
      <c r="G200" s="41"/>
      <c r="H200" s="43"/>
      <c r="I200" s="43"/>
      <c r="J200" s="44">
        <v>0</v>
      </c>
      <c r="K200" s="44">
        <v>0</v>
      </c>
      <c r="L200" s="55">
        <v>0</v>
      </c>
      <c r="M200" s="55">
        <v>0</v>
      </c>
      <c r="N200" s="44">
        <v>0</v>
      </c>
      <c r="O200" s="34">
        <f t="shared" si="23"/>
        <v>0</v>
      </c>
      <c r="P200" s="34">
        <f t="shared" si="23"/>
        <v>0</v>
      </c>
      <c r="Q200" s="43"/>
      <c r="R200" s="43"/>
      <c r="S200" s="43"/>
      <c r="T200" s="43"/>
      <c r="U200" s="48"/>
      <c r="V200" s="41"/>
      <c r="W200" s="41"/>
      <c r="X200" s="50"/>
      <c r="Y200" s="34" t="e">
        <f>P200/AA200</f>
        <v>#DIV/0!</v>
      </c>
      <c r="Z200" s="44" t="e">
        <f t="shared" si="24"/>
        <v>#DIV/0!</v>
      </c>
      <c r="AA200" s="44">
        <f t="shared" si="25"/>
        <v>0</v>
      </c>
      <c r="AB200" s="44">
        <v>0</v>
      </c>
      <c r="AC200" s="44">
        <v>0</v>
      </c>
      <c r="AD200" s="44">
        <v>0</v>
      </c>
      <c r="AE200" s="44"/>
      <c r="AF200" s="44" t="e">
        <f t="shared" si="26"/>
        <v>#DIV/0!</v>
      </c>
      <c r="AG200" s="44"/>
      <c r="AH200" s="44" t="e">
        <f t="shared" si="27"/>
        <v>#DIV/0!</v>
      </c>
      <c r="AI200" s="44" t="e">
        <f t="shared" si="28"/>
        <v>#DIV/0!</v>
      </c>
      <c r="AJ200" s="44" t="e">
        <f t="shared" si="29"/>
        <v>#DIV/0!</v>
      </c>
      <c r="AK200" s="43"/>
      <c r="AL200" s="40"/>
      <c r="AM200" s="40"/>
      <c r="AN200" s="40"/>
      <c r="AO200" s="40"/>
      <c r="AP200" s="40"/>
      <c r="AQ200" s="49"/>
      <c r="AR200" s="41"/>
      <c r="AS200" s="41">
        <v>10</v>
      </c>
      <c r="AT200" s="34">
        <f>(J200*10)/100</f>
        <v>0</v>
      </c>
      <c r="AU200" s="43"/>
      <c r="AV200" s="44">
        <v>0</v>
      </c>
      <c r="AW200" s="46">
        <f t="shared" si="30"/>
        <v>0</v>
      </c>
      <c r="AX200" s="46">
        <f>O200</f>
        <v>0</v>
      </c>
      <c r="AY200" s="43"/>
    </row>
    <row r="201" spans="1:51" ht="15.75" customHeight="1" x14ac:dyDescent="0.25">
      <c r="A201" s="47"/>
      <c r="B201" s="40"/>
      <c r="C201" s="41"/>
      <c r="D201" s="39"/>
      <c r="E201" s="43"/>
      <c r="F201" s="40"/>
      <c r="G201" s="41"/>
      <c r="H201" s="43"/>
      <c r="I201" s="43"/>
      <c r="J201" s="44">
        <v>0</v>
      </c>
      <c r="K201" s="44">
        <v>0</v>
      </c>
      <c r="L201" s="55">
        <v>0</v>
      </c>
      <c r="M201" s="55">
        <v>0</v>
      </c>
      <c r="N201" s="44">
        <v>0</v>
      </c>
      <c r="O201" s="34">
        <f t="shared" si="23"/>
        <v>0</v>
      </c>
      <c r="P201" s="34">
        <f t="shared" si="23"/>
        <v>0</v>
      </c>
      <c r="Q201" s="43"/>
      <c r="R201" s="43"/>
      <c r="S201" s="43"/>
      <c r="T201" s="43"/>
      <c r="U201" s="48"/>
      <c r="V201" s="41"/>
      <c r="W201" s="41"/>
      <c r="X201" s="50"/>
      <c r="Y201" s="34" t="e">
        <f>P201/AA201</f>
        <v>#DIV/0!</v>
      </c>
      <c r="Z201" s="44" t="e">
        <f t="shared" si="24"/>
        <v>#DIV/0!</v>
      </c>
      <c r="AA201" s="44">
        <f t="shared" si="25"/>
        <v>0</v>
      </c>
      <c r="AB201" s="44">
        <v>0</v>
      </c>
      <c r="AC201" s="44">
        <v>0</v>
      </c>
      <c r="AD201" s="44">
        <v>0</v>
      </c>
      <c r="AE201" s="44"/>
      <c r="AF201" s="44" t="e">
        <f t="shared" si="26"/>
        <v>#DIV/0!</v>
      </c>
      <c r="AG201" s="44"/>
      <c r="AH201" s="44" t="e">
        <f t="shared" si="27"/>
        <v>#DIV/0!</v>
      </c>
      <c r="AI201" s="44" t="e">
        <f t="shared" si="28"/>
        <v>#DIV/0!</v>
      </c>
      <c r="AJ201" s="44" t="e">
        <f t="shared" si="29"/>
        <v>#DIV/0!</v>
      </c>
      <c r="AK201" s="43"/>
      <c r="AL201" s="40"/>
      <c r="AM201" s="40"/>
      <c r="AN201" s="40"/>
      <c r="AO201" s="40"/>
      <c r="AP201" s="40"/>
      <c r="AQ201" s="49"/>
      <c r="AR201" s="41"/>
      <c r="AS201" s="41">
        <v>10</v>
      </c>
      <c r="AT201" s="34">
        <f>(J201*10)/100</f>
        <v>0</v>
      </c>
      <c r="AU201" s="43"/>
      <c r="AV201" s="44">
        <v>0</v>
      </c>
      <c r="AW201" s="46">
        <f t="shared" si="30"/>
        <v>0</v>
      </c>
      <c r="AX201" s="46">
        <f>O201</f>
        <v>0</v>
      </c>
      <c r="AY201" s="43"/>
    </row>
    <row r="202" spans="1:51" ht="15.75" customHeight="1" x14ac:dyDescent="0.25">
      <c r="A202" s="47"/>
      <c r="B202" s="40"/>
      <c r="C202" s="41"/>
      <c r="D202" s="39"/>
      <c r="E202" s="43"/>
      <c r="F202" s="40"/>
      <c r="G202" s="41"/>
      <c r="H202" s="43"/>
      <c r="I202" s="43"/>
      <c r="J202" s="44">
        <v>0</v>
      </c>
      <c r="K202" s="44">
        <v>0</v>
      </c>
      <c r="L202" s="55">
        <v>0</v>
      </c>
      <c r="M202" s="55">
        <v>0</v>
      </c>
      <c r="N202" s="44">
        <v>0</v>
      </c>
      <c r="O202" s="34">
        <f t="shared" si="23"/>
        <v>0</v>
      </c>
      <c r="P202" s="34">
        <f t="shared" si="23"/>
        <v>0</v>
      </c>
      <c r="Q202" s="43"/>
      <c r="R202" s="43"/>
      <c r="S202" s="43"/>
      <c r="T202" s="43"/>
      <c r="U202" s="48"/>
      <c r="V202" s="41"/>
      <c r="W202" s="41"/>
      <c r="X202" s="50"/>
      <c r="Y202" s="34" t="e">
        <f>P202/AA202</f>
        <v>#DIV/0!</v>
      </c>
      <c r="Z202" s="44" t="e">
        <f t="shared" si="24"/>
        <v>#DIV/0!</v>
      </c>
      <c r="AA202" s="44">
        <f t="shared" si="25"/>
        <v>0</v>
      </c>
      <c r="AB202" s="44">
        <v>0</v>
      </c>
      <c r="AC202" s="44">
        <v>0</v>
      </c>
      <c r="AD202" s="44">
        <v>0</v>
      </c>
      <c r="AE202" s="44"/>
      <c r="AF202" s="44" t="e">
        <f t="shared" si="26"/>
        <v>#DIV/0!</v>
      </c>
      <c r="AG202" s="44"/>
      <c r="AH202" s="44" t="e">
        <f t="shared" si="27"/>
        <v>#DIV/0!</v>
      </c>
      <c r="AI202" s="44" t="e">
        <f t="shared" si="28"/>
        <v>#DIV/0!</v>
      </c>
      <c r="AJ202" s="44" t="e">
        <f t="shared" si="29"/>
        <v>#DIV/0!</v>
      </c>
      <c r="AK202" s="43"/>
      <c r="AL202" s="40"/>
      <c r="AM202" s="40"/>
      <c r="AN202" s="40"/>
      <c r="AO202" s="40"/>
      <c r="AP202" s="40"/>
      <c r="AQ202" s="49"/>
      <c r="AR202" s="41"/>
      <c r="AS202" s="41">
        <v>10</v>
      </c>
      <c r="AT202" s="34">
        <f>(J202*10)/100</f>
        <v>0</v>
      </c>
      <c r="AU202" s="43"/>
      <c r="AV202" s="44">
        <v>0</v>
      </c>
      <c r="AW202" s="46">
        <f t="shared" si="30"/>
        <v>0</v>
      </c>
      <c r="AX202" s="46">
        <f>O202</f>
        <v>0</v>
      </c>
      <c r="AY202" s="43"/>
    </row>
    <row r="203" spans="1:51" ht="15.75" customHeight="1" x14ac:dyDescent="0.25">
      <c r="A203" s="47"/>
      <c r="B203" s="40"/>
      <c r="C203" s="41"/>
      <c r="D203" s="39"/>
      <c r="E203" s="43"/>
      <c r="F203" s="40"/>
      <c r="G203" s="41"/>
      <c r="H203" s="43"/>
      <c r="I203" s="43"/>
      <c r="J203" s="44">
        <v>0</v>
      </c>
      <c r="K203" s="44">
        <v>0</v>
      </c>
      <c r="L203" s="55">
        <v>0</v>
      </c>
      <c r="M203" s="55">
        <v>0</v>
      </c>
      <c r="N203" s="44">
        <v>0</v>
      </c>
      <c r="O203" s="34">
        <f t="shared" si="23"/>
        <v>0</v>
      </c>
      <c r="P203" s="34">
        <f t="shared" si="23"/>
        <v>0</v>
      </c>
      <c r="Q203" s="43"/>
      <c r="R203" s="43"/>
      <c r="S203" s="43"/>
      <c r="T203" s="43"/>
      <c r="U203" s="48"/>
      <c r="V203" s="41"/>
      <c r="W203" s="41"/>
      <c r="X203" s="50"/>
      <c r="Y203" s="34" t="e">
        <f>P203/AA203</f>
        <v>#DIV/0!</v>
      </c>
      <c r="Z203" s="44" t="e">
        <f t="shared" si="24"/>
        <v>#DIV/0!</v>
      </c>
      <c r="AA203" s="44">
        <f t="shared" si="25"/>
        <v>0</v>
      </c>
      <c r="AB203" s="44">
        <v>0</v>
      </c>
      <c r="AC203" s="44">
        <v>0</v>
      </c>
      <c r="AD203" s="44">
        <v>0</v>
      </c>
      <c r="AE203" s="44"/>
      <c r="AF203" s="44" t="e">
        <f t="shared" si="26"/>
        <v>#DIV/0!</v>
      </c>
      <c r="AG203" s="44"/>
      <c r="AH203" s="44" t="e">
        <f t="shared" si="27"/>
        <v>#DIV/0!</v>
      </c>
      <c r="AI203" s="44" t="e">
        <f t="shared" si="28"/>
        <v>#DIV/0!</v>
      </c>
      <c r="AJ203" s="44" t="e">
        <f t="shared" si="29"/>
        <v>#DIV/0!</v>
      </c>
      <c r="AK203" s="43"/>
      <c r="AL203" s="40"/>
      <c r="AM203" s="40"/>
      <c r="AN203" s="40"/>
      <c r="AO203" s="40"/>
      <c r="AP203" s="40"/>
      <c r="AQ203" s="49"/>
      <c r="AR203" s="41"/>
      <c r="AS203" s="41">
        <v>10</v>
      </c>
      <c r="AT203" s="34">
        <f>(J203*10)/100</f>
        <v>0</v>
      </c>
      <c r="AU203" s="43"/>
      <c r="AV203" s="44">
        <v>0</v>
      </c>
      <c r="AW203" s="46">
        <f t="shared" si="30"/>
        <v>0</v>
      </c>
      <c r="AX203" s="46">
        <f>O203</f>
        <v>0</v>
      </c>
      <c r="AY203" s="43"/>
    </row>
    <row r="204" spans="1:51" ht="15.75" customHeight="1" x14ac:dyDescent="0.25">
      <c r="A204" s="47"/>
      <c r="B204" s="40"/>
      <c r="C204" s="41"/>
      <c r="D204" s="39"/>
      <c r="E204" s="43"/>
      <c r="F204" s="40"/>
      <c r="G204" s="41"/>
      <c r="H204" s="43"/>
      <c r="I204" s="43"/>
      <c r="J204" s="44">
        <v>0</v>
      </c>
      <c r="K204" s="44">
        <v>0</v>
      </c>
      <c r="L204" s="55">
        <v>0</v>
      </c>
      <c r="M204" s="55">
        <v>0</v>
      </c>
      <c r="N204" s="44">
        <v>0</v>
      </c>
      <c r="O204" s="34">
        <f t="shared" si="23"/>
        <v>0</v>
      </c>
      <c r="P204" s="34">
        <f t="shared" si="23"/>
        <v>0</v>
      </c>
      <c r="Q204" s="43"/>
      <c r="R204" s="43"/>
      <c r="S204" s="43"/>
      <c r="T204" s="43"/>
      <c r="U204" s="48"/>
      <c r="V204" s="41"/>
      <c r="W204" s="41"/>
      <c r="X204" s="50"/>
      <c r="Y204" s="34" t="e">
        <f>P204/AA204</f>
        <v>#DIV/0!</v>
      </c>
      <c r="Z204" s="44" t="e">
        <f t="shared" si="24"/>
        <v>#DIV/0!</v>
      </c>
      <c r="AA204" s="44">
        <f t="shared" si="25"/>
        <v>0</v>
      </c>
      <c r="AB204" s="44">
        <v>0</v>
      </c>
      <c r="AC204" s="44">
        <v>0</v>
      </c>
      <c r="AD204" s="44">
        <v>0</v>
      </c>
      <c r="AE204" s="44"/>
      <c r="AF204" s="44" t="e">
        <f t="shared" si="26"/>
        <v>#DIV/0!</v>
      </c>
      <c r="AG204" s="44"/>
      <c r="AH204" s="44" t="e">
        <f t="shared" si="27"/>
        <v>#DIV/0!</v>
      </c>
      <c r="AI204" s="44" t="e">
        <f t="shared" si="28"/>
        <v>#DIV/0!</v>
      </c>
      <c r="AJ204" s="44" t="e">
        <f t="shared" si="29"/>
        <v>#DIV/0!</v>
      </c>
      <c r="AK204" s="43"/>
      <c r="AL204" s="40"/>
      <c r="AM204" s="40"/>
      <c r="AN204" s="40"/>
      <c r="AO204" s="40"/>
      <c r="AP204" s="40"/>
      <c r="AQ204" s="49"/>
      <c r="AR204" s="41"/>
      <c r="AS204" s="41">
        <v>10</v>
      </c>
      <c r="AT204" s="34">
        <f>(J204*10)/100</f>
        <v>0</v>
      </c>
      <c r="AU204" s="43"/>
      <c r="AV204" s="44">
        <v>0</v>
      </c>
      <c r="AW204" s="46">
        <f t="shared" si="30"/>
        <v>0</v>
      </c>
      <c r="AX204" s="46">
        <f>O204</f>
        <v>0</v>
      </c>
      <c r="AY204" s="43"/>
    </row>
    <row r="205" spans="1:51" ht="15.75" customHeight="1" x14ac:dyDescent="0.25">
      <c r="A205" s="47"/>
      <c r="B205" s="40"/>
      <c r="C205" s="41"/>
      <c r="D205" s="39"/>
      <c r="E205" s="43"/>
      <c r="F205" s="40"/>
      <c r="G205" s="41"/>
      <c r="H205" s="43"/>
      <c r="I205" s="43"/>
      <c r="J205" s="44">
        <v>0</v>
      </c>
      <c r="K205" s="44">
        <v>0</v>
      </c>
      <c r="L205" s="55">
        <v>0</v>
      </c>
      <c r="M205" s="55">
        <v>0</v>
      </c>
      <c r="N205" s="44">
        <v>0</v>
      </c>
      <c r="O205" s="34">
        <f t="shared" si="23"/>
        <v>0</v>
      </c>
      <c r="P205" s="34">
        <f t="shared" si="23"/>
        <v>0</v>
      </c>
      <c r="Q205" s="43"/>
      <c r="R205" s="43"/>
      <c r="S205" s="43"/>
      <c r="T205" s="43"/>
      <c r="U205" s="48"/>
      <c r="V205" s="41"/>
      <c r="W205" s="41"/>
      <c r="X205" s="50"/>
      <c r="Y205" s="34" t="e">
        <f>P205/AA205</f>
        <v>#DIV/0!</v>
      </c>
      <c r="Z205" s="44" t="e">
        <f t="shared" si="24"/>
        <v>#DIV/0!</v>
      </c>
      <c r="AA205" s="44">
        <f t="shared" si="25"/>
        <v>0</v>
      </c>
      <c r="AB205" s="44">
        <v>0</v>
      </c>
      <c r="AC205" s="44">
        <v>0</v>
      </c>
      <c r="AD205" s="44">
        <v>0</v>
      </c>
      <c r="AE205" s="44"/>
      <c r="AF205" s="44" t="e">
        <f t="shared" si="26"/>
        <v>#DIV/0!</v>
      </c>
      <c r="AG205" s="44"/>
      <c r="AH205" s="44" t="e">
        <f t="shared" si="27"/>
        <v>#DIV/0!</v>
      </c>
      <c r="AI205" s="44" t="e">
        <f t="shared" si="28"/>
        <v>#DIV/0!</v>
      </c>
      <c r="AJ205" s="44" t="e">
        <f t="shared" si="29"/>
        <v>#DIV/0!</v>
      </c>
      <c r="AK205" s="43"/>
      <c r="AL205" s="40"/>
      <c r="AM205" s="40"/>
      <c r="AN205" s="40"/>
      <c r="AO205" s="40"/>
      <c r="AP205" s="40"/>
      <c r="AQ205" s="49"/>
      <c r="AR205" s="41"/>
      <c r="AS205" s="41">
        <v>10</v>
      </c>
      <c r="AT205" s="34">
        <f>(J205*10)/100</f>
        <v>0</v>
      </c>
      <c r="AU205" s="43"/>
      <c r="AV205" s="44">
        <v>0</v>
      </c>
      <c r="AW205" s="46">
        <f t="shared" si="30"/>
        <v>0</v>
      </c>
      <c r="AX205" s="46">
        <f>O205</f>
        <v>0</v>
      </c>
      <c r="AY205" s="43"/>
    </row>
    <row r="206" spans="1:51" ht="15.75" customHeight="1" x14ac:dyDescent="0.25">
      <c r="A206" s="47"/>
      <c r="B206" s="40"/>
      <c r="C206" s="41"/>
      <c r="D206" s="39"/>
      <c r="E206" s="43"/>
      <c r="F206" s="40"/>
      <c r="G206" s="41"/>
      <c r="H206" s="43"/>
      <c r="I206" s="43"/>
      <c r="J206" s="44">
        <v>0</v>
      </c>
      <c r="K206" s="44">
        <v>0</v>
      </c>
      <c r="L206" s="55">
        <v>0</v>
      </c>
      <c r="M206" s="55">
        <v>0</v>
      </c>
      <c r="N206" s="44">
        <v>0</v>
      </c>
      <c r="O206" s="34">
        <f t="shared" si="23"/>
        <v>0</v>
      </c>
      <c r="P206" s="34">
        <f t="shared" si="23"/>
        <v>0</v>
      </c>
      <c r="Q206" s="43"/>
      <c r="R206" s="43"/>
      <c r="S206" s="43"/>
      <c r="T206" s="43"/>
      <c r="U206" s="48"/>
      <c r="V206" s="41"/>
      <c r="W206" s="41"/>
      <c r="X206" s="50"/>
      <c r="Y206" s="34" t="e">
        <f>P206/AA206</f>
        <v>#DIV/0!</v>
      </c>
      <c r="Z206" s="44" t="e">
        <f t="shared" si="24"/>
        <v>#DIV/0!</v>
      </c>
      <c r="AA206" s="44">
        <f t="shared" si="25"/>
        <v>0</v>
      </c>
      <c r="AB206" s="44">
        <v>0</v>
      </c>
      <c r="AC206" s="44">
        <v>0</v>
      </c>
      <c r="AD206" s="44">
        <v>0</v>
      </c>
      <c r="AE206" s="44"/>
      <c r="AF206" s="44" t="e">
        <f t="shared" si="26"/>
        <v>#DIV/0!</v>
      </c>
      <c r="AG206" s="44"/>
      <c r="AH206" s="44" t="e">
        <f t="shared" si="27"/>
        <v>#DIV/0!</v>
      </c>
      <c r="AI206" s="44" t="e">
        <f t="shared" si="28"/>
        <v>#DIV/0!</v>
      </c>
      <c r="AJ206" s="44" t="e">
        <f t="shared" si="29"/>
        <v>#DIV/0!</v>
      </c>
      <c r="AK206" s="43"/>
      <c r="AL206" s="40"/>
      <c r="AM206" s="40"/>
      <c r="AN206" s="40"/>
      <c r="AO206" s="40"/>
      <c r="AP206" s="40"/>
      <c r="AQ206" s="49"/>
      <c r="AR206" s="41"/>
      <c r="AS206" s="41">
        <v>10</v>
      </c>
      <c r="AT206" s="34">
        <f>(J206*10)/100</f>
        <v>0</v>
      </c>
      <c r="AU206" s="43"/>
      <c r="AV206" s="44">
        <v>0</v>
      </c>
      <c r="AW206" s="46">
        <f t="shared" si="30"/>
        <v>0</v>
      </c>
      <c r="AX206" s="46">
        <f>O206</f>
        <v>0</v>
      </c>
      <c r="AY206" s="43"/>
    </row>
    <row r="207" spans="1:51" ht="15.75" customHeight="1" x14ac:dyDescent="0.25">
      <c r="A207" s="47"/>
      <c r="B207" s="40"/>
      <c r="C207" s="41"/>
      <c r="D207" s="39"/>
      <c r="E207" s="43"/>
      <c r="F207" s="40"/>
      <c r="G207" s="41"/>
      <c r="H207" s="43"/>
      <c r="I207" s="43"/>
      <c r="J207" s="44">
        <v>0</v>
      </c>
      <c r="K207" s="44">
        <v>0</v>
      </c>
      <c r="L207" s="55">
        <v>0</v>
      </c>
      <c r="M207" s="55">
        <v>0</v>
      </c>
      <c r="N207" s="44">
        <v>0</v>
      </c>
      <c r="O207" s="34">
        <f t="shared" si="23"/>
        <v>0</v>
      </c>
      <c r="P207" s="34">
        <f t="shared" si="23"/>
        <v>0</v>
      </c>
      <c r="Q207" s="43"/>
      <c r="R207" s="43"/>
      <c r="S207" s="43"/>
      <c r="T207" s="43"/>
      <c r="U207" s="48"/>
      <c r="V207" s="41"/>
      <c r="W207" s="41"/>
      <c r="X207" s="50"/>
      <c r="Y207" s="34" t="e">
        <f>P207/AA207</f>
        <v>#DIV/0!</v>
      </c>
      <c r="Z207" s="44" t="e">
        <f t="shared" si="24"/>
        <v>#DIV/0!</v>
      </c>
      <c r="AA207" s="44">
        <f t="shared" si="25"/>
        <v>0</v>
      </c>
      <c r="AB207" s="44">
        <v>0</v>
      </c>
      <c r="AC207" s="44">
        <v>0</v>
      </c>
      <c r="AD207" s="44">
        <v>0</v>
      </c>
      <c r="AE207" s="44"/>
      <c r="AF207" s="44" t="e">
        <f t="shared" si="26"/>
        <v>#DIV/0!</v>
      </c>
      <c r="AG207" s="44"/>
      <c r="AH207" s="44" t="e">
        <f t="shared" si="27"/>
        <v>#DIV/0!</v>
      </c>
      <c r="AI207" s="44" t="e">
        <f t="shared" si="28"/>
        <v>#DIV/0!</v>
      </c>
      <c r="AJ207" s="44" t="e">
        <f t="shared" si="29"/>
        <v>#DIV/0!</v>
      </c>
      <c r="AK207" s="43"/>
      <c r="AL207" s="40"/>
      <c r="AM207" s="40"/>
      <c r="AN207" s="40"/>
      <c r="AO207" s="40"/>
      <c r="AP207" s="40"/>
      <c r="AQ207" s="49"/>
      <c r="AR207" s="41"/>
      <c r="AS207" s="41">
        <v>10</v>
      </c>
      <c r="AT207" s="34">
        <f>(J207*10)/100</f>
        <v>0</v>
      </c>
      <c r="AU207" s="43"/>
      <c r="AV207" s="44">
        <v>0</v>
      </c>
      <c r="AW207" s="46">
        <f t="shared" si="30"/>
        <v>0</v>
      </c>
      <c r="AX207" s="46">
        <f>O207</f>
        <v>0</v>
      </c>
      <c r="AY207" s="43"/>
    </row>
    <row r="208" spans="1:51" ht="15.75" customHeight="1" x14ac:dyDescent="0.25">
      <c r="A208" s="47"/>
      <c r="B208" s="40"/>
      <c r="C208" s="41"/>
      <c r="D208" s="39"/>
      <c r="E208" s="43"/>
      <c r="F208" s="40"/>
      <c r="G208" s="41"/>
      <c r="H208" s="43"/>
      <c r="I208" s="43"/>
      <c r="J208" s="44">
        <v>0</v>
      </c>
      <c r="K208" s="44">
        <v>0</v>
      </c>
      <c r="L208" s="55">
        <v>0</v>
      </c>
      <c r="M208" s="55">
        <v>0</v>
      </c>
      <c r="N208" s="44">
        <v>0</v>
      </c>
      <c r="O208" s="34">
        <f t="shared" si="23"/>
        <v>0</v>
      </c>
      <c r="P208" s="34">
        <f t="shared" si="23"/>
        <v>0</v>
      </c>
      <c r="Q208" s="43"/>
      <c r="R208" s="43"/>
      <c r="S208" s="43"/>
      <c r="T208" s="43"/>
      <c r="U208" s="48"/>
      <c r="V208" s="41"/>
      <c r="W208" s="41"/>
      <c r="X208" s="50"/>
      <c r="Y208" s="34" t="e">
        <f>P208/AA208</f>
        <v>#DIV/0!</v>
      </c>
      <c r="Z208" s="44" t="e">
        <f t="shared" si="24"/>
        <v>#DIV/0!</v>
      </c>
      <c r="AA208" s="44">
        <f t="shared" si="25"/>
        <v>0</v>
      </c>
      <c r="AB208" s="44">
        <v>0</v>
      </c>
      <c r="AC208" s="44">
        <v>0</v>
      </c>
      <c r="AD208" s="44">
        <v>0</v>
      </c>
      <c r="AE208" s="44"/>
      <c r="AF208" s="44" t="e">
        <f t="shared" si="26"/>
        <v>#DIV/0!</v>
      </c>
      <c r="AG208" s="44"/>
      <c r="AH208" s="44" t="e">
        <f t="shared" si="27"/>
        <v>#DIV/0!</v>
      </c>
      <c r="AI208" s="44" t="e">
        <f t="shared" si="28"/>
        <v>#DIV/0!</v>
      </c>
      <c r="AJ208" s="44" t="e">
        <f t="shared" si="29"/>
        <v>#DIV/0!</v>
      </c>
      <c r="AK208" s="43"/>
      <c r="AL208" s="40"/>
      <c r="AM208" s="40"/>
      <c r="AN208" s="40"/>
      <c r="AO208" s="40"/>
      <c r="AP208" s="40"/>
      <c r="AQ208" s="49"/>
      <c r="AR208" s="41"/>
      <c r="AS208" s="41">
        <v>10</v>
      </c>
      <c r="AT208" s="34">
        <f>(J208*10)/100</f>
        <v>0</v>
      </c>
      <c r="AU208" s="43"/>
      <c r="AV208" s="44">
        <v>0</v>
      </c>
      <c r="AW208" s="46">
        <f t="shared" si="30"/>
        <v>0</v>
      </c>
      <c r="AX208" s="46">
        <f>O208</f>
        <v>0</v>
      </c>
      <c r="AY208" s="43"/>
    </row>
    <row r="209" spans="1:51" ht="15.75" customHeight="1" x14ac:dyDescent="0.25">
      <c r="A209" s="47"/>
      <c r="B209" s="40"/>
      <c r="C209" s="41"/>
      <c r="D209" s="39"/>
      <c r="E209" s="43"/>
      <c r="F209" s="40"/>
      <c r="G209" s="41"/>
      <c r="H209" s="43"/>
      <c r="I209" s="43"/>
      <c r="J209" s="44">
        <v>0</v>
      </c>
      <c r="K209" s="44">
        <v>0</v>
      </c>
      <c r="L209" s="55">
        <v>0</v>
      </c>
      <c r="M209" s="55">
        <v>0</v>
      </c>
      <c r="N209" s="44">
        <v>0</v>
      </c>
      <c r="O209" s="34">
        <f t="shared" si="23"/>
        <v>0</v>
      </c>
      <c r="P209" s="34">
        <f t="shared" si="23"/>
        <v>0</v>
      </c>
      <c r="Q209" s="43"/>
      <c r="R209" s="43"/>
      <c r="S209" s="43"/>
      <c r="T209" s="43"/>
      <c r="U209" s="48"/>
      <c r="V209" s="41"/>
      <c r="W209" s="41"/>
      <c r="X209" s="50"/>
      <c r="Y209" s="34" t="e">
        <f>P209/AA209</f>
        <v>#DIV/0!</v>
      </c>
      <c r="Z209" s="44" t="e">
        <f t="shared" si="24"/>
        <v>#DIV/0!</v>
      </c>
      <c r="AA209" s="44">
        <f t="shared" si="25"/>
        <v>0</v>
      </c>
      <c r="AB209" s="44">
        <v>0</v>
      </c>
      <c r="AC209" s="44">
        <v>0</v>
      </c>
      <c r="AD209" s="44">
        <v>0</v>
      </c>
      <c r="AE209" s="44"/>
      <c r="AF209" s="44" t="e">
        <f t="shared" si="26"/>
        <v>#DIV/0!</v>
      </c>
      <c r="AG209" s="44"/>
      <c r="AH209" s="44" t="e">
        <f t="shared" si="27"/>
        <v>#DIV/0!</v>
      </c>
      <c r="AI209" s="44" t="e">
        <f t="shared" si="28"/>
        <v>#DIV/0!</v>
      </c>
      <c r="AJ209" s="44" t="e">
        <f t="shared" si="29"/>
        <v>#DIV/0!</v>
      </c>
      <c r="AK209" s="43"/>
      <c r="AL209" s="40"/>
      <c r="AM209" s="40"/>
      <c r="AN209" s="40"/>
      <c r="AO209" s="40"/>
      <c r="AP209" s="40"/>
      <c r="AQ209" s="49"/>
      <c r="AR209" s="41"/>
      <c r="AS209" s="41">
        <v>10</v>
      </c>
      <c r="AT209" s="34">
        <f>(J209*10)/100</f>
        <v>0</v>
      </c>
      <c r="AU209" s="43"/>
      <c r="AV209" s="44">
        <v>0</v>
      </c>
      <c r="AW209" s="46">
        <f t="shared" si="30"/>
        <v>0</v>
      </c>
      <c r="AX209" s="46">
        <f>O209</f>
        <v>0</v>
      </c>
      <c r="AY209" s="43"/>
    </row>
    <row r="210" spans="1:51" ht="15.75" customHeight="1" x14ac:dyDescent="0.25">
      <c r="A210" s="47"/>
      <c r="B210" s="40"/>
      <c r="C210" s="41"/>
      <c r="D210" s="39"/>
      <c r="E210" s="43"/>
      <c r="F210" s="40"/>
      <c r="G210" s="41"/>
      <c r="H210" s="43"/>
      <c r="I210" s="43"/>
      <c r="J210" s="44">
        <v>0</v>
      </c>
      <c r="K210" s="44">
        <v>0</v>
      </c>
      <c r="L210" s="55">
        <v>0</v>
      </c>
      <c r="M210" s="55">
        <v>0</v>
      </c>
      <c r="N210" s="44">
        <v>0</v>
      </c>
      <c r="O210" s="34">
        <f t="shared" si="23"/>
        <v>0</v>
      </c>
      <c r="P210" s="34">
        <f t="shared" si="23"/>
        <v>0</v>
      </c>
      <c r="Q210" s="43"/>
      <c r="R210" s="43"/>
      <c r="S210" s="43"/>
      <c r="T210" s="43"/>
      <c r="U210" s="48"/>
      <c r="V210" s="41"/>
      <c r="W210" s="41"/>
      <c r="X210" s="50"/>
      <c r="Y210" s="34" t="e">
        <f>P210/AA210</f>
        <v>#DIV/0!</v>
      </c>
      <c r="Z210" s="44" t="e">
        <f t="shared" si="24"/>
        <v>#DIV/0!</v>
      </c>
      <c r="AA210" s="44">
        <f t="shared" si="25"/>
        <v>0</v>
      </c>
      <c r="AB210" s="44">
        <v>0</v>
      </c>
      <c r="AC210" s="44">
        <v>0</v>
      </c>
      <c r="AD210" s="44">
        <v>0</v>
      </c>
      <c r="AE210" s="44"/>
      <c r="AF210" s="44" t="e">
        <f t="shared" si="26"/>
        <v>#DIV/0!</v>
      </c>
      <c r="AG210" s="44"/>
      <c r="AH210" s="44" t="e">
        <f t="shared" si="27"/>
        <v>#DIV/0!</v>
      </c>
      <c r="AI210" s="44" t="e">
        <f t="shared" si="28"/>
        <v>#DIV/0!</v>
      </c>
      <c r="AJ210" s="44" t="e">
        <f t="shared" si="29"/>
        <v>#DIV/0!</v>
      </c>
      <c r="AK210" s="43"/>
      <c r="AL210" s="40"/>
      <c r="AM210" s="40"/>
      <c r="AN210" s="40"/>
      <c r="AO210" s="40"/>
      <c r="AP210" s="40"/>
      <c r="AQ210" s="49"/>
      <c r="AR210" s="41"/>
      <c r="AS210" s="41">
        <v>10</v>
      </c>
      <c r="AT210" s="34">
        <f>(J210*10)/100</f>
        <v>0</v>
      </c>
      <c r="AU210" s="43"/>
      <c r="AV210" s="44">
        <v>0</v>
      </c>
      <c r="AW210" s="46">
        <f t="shared" si="30"/>
        <v>0</v>
      </c>
      <c r="AX210" s="46">
        <f>O210</f>
        <v>0</v>
      </c>
      <c r="AY210" s="43"/>
    </row>
    <row r="211" spans="1:51" ht="15.75" customHeight="1" x14ac:dyDescent="0.25">
      <c r="A211" s="47"/>
      <c r="B211" s="40"/>
      <c r="C211" s="41"/>
      <c r="D211" s="39"/>
      <c r="E211" s="43"/>
      <c r="F211" s="40"/>
      <c r="G211" s="41"/>
      <c r="H211" s="43"/>
      <c r="I211" s="43"/>
      <c r="J211" s="44">
        <v>0</v>
      </c>
      <c r="K211" s="44">
        <v>0</v>
      </c>
      <c r="L211" s="55">
        <v>0</v>
      </c>
      <c r="M211" s="55">
        <v>0</v>
      </c>
      <c r="N211" s="44">
        <v>0</v>
      </c>
      <c r="O211" s="34">
        <f t="shared" si="23"/>
        <v>0</v>
      </c>
      <c r="P211" s="34">
        <f t="shared" si="23"/>
        <v>0</v>
      </c>
      <c r="Q211" s="43"/>
      <c r="R211" s="43"/>
      <c r="S211" s="43"/>
      <c r="T211" s="43"/>
      <c r="U211" s="48"/>
      <c r="V211" s="41"/>
      <c r="W211" s="41"/>
      <c r="X211" s="50"/>
      <c r="Y211" s="34" t="e">
        <f>P211/AA211</f>
        <v>#DIV/0!</v>
      </c>
      <c r="Z211" s="44" t="e">
        <f t="shared" si="24"/>
        <v>#DIV/0!</v>
      </c>
      <c r="AA211" s="44">
        <f t="shared" si="25"/>
        <v>0</v>
      </c>
      <c r="AB211" s="44">
        <v>0</v>
      </c>
      <c r="AC211" s="44">
        <v>0</v>
      </c>
      <c r="AD211" s="44">
        <v>0</v>
      </c>
      <c r="AE211" s="44"/>
      <c r="AF211" s="44" t="e">
        <f t="shared" si="26"/>
        <v>#DIV/0!</v>
      </c>
      <c r="AG211" s="44"/>
      <c r="AH211" s="44" t="e">
        <f t="shared" si="27"/>
        <v>#DIV/0!</v>
      </c>
      <c r="AI211" s="44" t="e">
        <f t="shared" si="28"/>
        <v>#DIV/0!</v>
      </c>
      <c r="AJ211" s="44" t="e">
        <f t="shared" si="29"/>
        <v>#DIV/0!</v>
      </c>
      <c r="AK211" s="43"/>
      <c r="AL211" s="40"/>
      <c r="AM211" s="40"/>
      <c r="AN211" s="40"/>
      <c r="AO211" s="40"/>
      <c r="AP211" s="40"/>
      <c r="AQ211" s="49"/>
      <c r="AR211" s="41"/>
      <c r="AS211" s="41">
        <v>10</v>
      </c>
      <c r="AT211" s="34">
        <f>(J211*10)/100</f>
        <v>0</v>
      </c>
      <c r="AU211" s="43"/>
      <c r="AV211" s="44">
        <v>0</v>
      </c>
      <c r="AW211" s="46">
        <f t="shared" si="30"/>
        <v>0</v>
      </c>
      <c r="AX211" s="46">
        <f>O211</f>
        <v>0</v>
      </c>
      <c r="AY211" s="43"/>
    </row>
    <row r="212" spans="1:51" ht="15.75" customHeight="1" x14ac:dyDescent="0.25">
      <c r="A212" s="47"/>
      <c r="B212" s="40"/>
      <c r="C212" s="41"/>
      <c r="D212" s="39"/>
      <c r="E212" s="43"/>
      <c r="F212" s="40"/>
      <c r="G212" s="41"/>
      <c r="H212" s="43"/>
      <c r="I212" s="43"/>
      <c r="J212" s="44">
        <v>0</v>
      </c>
      <c r="K212" s="44">
        <v>0</v>
      </c>
      <c r="L212" s="55">
        <v>0</v>
      </c>
      <c r="M212" s="55">
        <v>0</v>
      </c>
      <c r="N212" s="44">
        <v>0</v>
      </c>
      <c r="O212" s="34">
        <f t="shared" si="23"/>
        <v>0</v>
      </c>
      <c r="P212" s="34">
        <f t="shared" si="23"/>
        <v>0</v>
      </c>
      <c r="Q212" s="43"/>
      <c r="R212" s="43"/>
      <c r="S212" s="43"/>
      <c r="T212" s="43"/>
      <c r="U212" s="48"/>
      <c r="V212" s="41"/>
      <c r="W212" s="41"/>
      <c r="X212" s="50"/>
      <c r="Y212" s="34" t="e">
        <f>P212/AA212</f>
        <v>#DIV/0!</v>
      </c>
      <c r="Z212" s="44" t="e">
        <f t="shared" si="24"/>
        <v>#DIV/0!</v>
      </c>
      <c r="AA212" s="44">
        <f t="shared" si="25"/>
        <v>0</v>
      </c>
      <c r="AB212" s="44">
        <v>0</v>
      </c>
      <c r="AC212" s="44">
        <v>0</v>
      </c>
      <c r="AD212" s="44">
        <v>0</v>
      </c>
      <c r="AE212" s="44"/>
      <c r="AF212" s="44" t="e">
        <f t="shared" si="26"/>
        <v>#DIV/0!</v>
      </c>
      <c r="AG212" s="44"/>
      <c r="AH212" s="44" t="e">
        <f t="shared" si="27"/>
        <v>#DIV/0!</v>
      </c>
      <c r="AI212" s="44" t="e">
        <f t="shared" si="28"/>
        <v>#DIV/0!</v>
      </c>
      <c r="AJ212" s="44" t="e">
        <f t="shared" si="29"/>
        <v>#DIV/0!</v>
      </c>
      <c r="AK212" s="43"/>
      <c r="AL212" s="40"/>
      <c r="AM212" s="40"/>
      <c r="AN212" s="40"/>
      <c r="AO212" s="40"/>
      <c r="AP212" s="40"/>
      <c r="AQ212" s="49"/>
      <c r="AR212" s="41"/>
      <c r="AS212" s="41">
        <v>10</v>
      </c>
      <c r="AT212" s="34">
        <f>(J212*10)/100</f>
        <v>0</v>
      </c>
      <c r="AU212" s="43"/>
      <c r="AV212" s="44">
        <v>0</v>
      </c>
      <c r="AW212" s="46">
        <f t="shared" si="30"/>
        <v>0</v>
      </c>
      <c r="AX212" s="46">
        <f>O212</f>
        <v>0</v>
      </c>
      <c r="AY212" s="43"/>
    </row>
    <row r="213" spans="1:51" ht="15.75" customHeight="1" x14ac:dyDescent="0.25">
      <c r="A213" s="47"/>
      <c r="B213" s="40"/>
      <c r="C213" s="41"/>
      <c r="D213" s="39"/>
      <c r="E213" s="43"/>
      <c r="F213" s="40"/>
      <c r="G213" s="41"/>
      <c r="H213" s="43"/>
      <c r="I213" s="43"/>
      <c r="J213" s="44">
        <v>0</v>
      </c>
      <c r="K213" s="44">
        <v>0</v>
      </c>
      <c r="L213" s="55">
        <v>0</v>
      </c>
      <c r="M213" s="55">
        <v>0</v>
      </c>
      <c r="N213" s="44">
        <v>0</v>
      </c>
      <c r="O213" s="34">
        <f t="shared" si="23"/>
        <v>0</v>
      </c>
      <c r="P213" s="34">
        <f t="shared" si="23"/>
        <v>0</v>
      </c>
      <c r="Q213" s="43"/>
      <c r="R213" s="43"/>
      <c r="S213" s="43"/>
      <c r="T213" s="43"/>
      <c r="U213" s="48"/>
      <c r="V213" s="41"/>
      <c r="W213" s="41"/>
      <c r="X213" s="50"/>
      <c r="Y213" s="34" t="e">
        <f>P213/AA213</f>
        <v>#DIV/0!</v>
      </c>
      <c r="Z213" s="44" t="e">
        <f t="shared" si="24"/>
        <v>#DIV/0!</v>
      </c>
      <c r="AA213" s="44">
        <f t="shared" si="25"/>
        <v>0</v>
      </c>
      <c r="AB213" s="44">
        <v>0</v>
      </c>
      <c r="AC213" s="44">
        <v>0</v>
      </c>
      <c r="AD213" s="44">
        <v>0</v>
      </c>
      <c r="AE213" s="44"/>
      <c r="AF213" s="44" t="e">
        <f t="shared" si="26"/>
        <v>#DIV/0!</v>
      </c>
      <c r="AG213" s="44"/>
      <c r="AH213" s="44" t="e">
        <f t="shared" si="27"/>
        <v>#DIV/0!</v>
      </c>
      <c r="AI213" s="44" t="e">
        <f t="shared" si="28"/>
        <v>#DIV/0!</v>
      </c>
      <c r="AJ213" s="44" t="e">
        <f t="shared" si="29"/>
        <v>#DIV/0!</v>
      </c>
      <c r="AK213" s="43"/>
      <c r="AL213" s="40"/>
      <c r="AM213" s="40"/>
      <c r="AN213" s="40"/>
      <c r="AO213" s="40"/>
      <c r="AP213" s="40"/>
      <c r="AQ213" s="49"/>
      <c r="AR213" s="41"/>
      <c r="AS213" s="41">
        <v>10</v>
      </c>
      <c r="AT213" s="34">
        <f>(J213*10)/100</f>
        <v>0</v>
      </c>
      <c r="AU213" s="43"/>
      <c r="AV213" s="44">
        <v>0</v>
      </c>
      <c r="AW213" s="46">
        <f t="shared" si="30"/>
        <v>0</v>
      </c>
      <c r="AX213" s="46">
        <f>O213</f>
        <v>0</v>
      </c>
      <c r="AY213" s="43"/>
    </row>
    <row r="214" spans="1:51" ht="15.75" customHeight="1" x14ac:dyDescent="0.25">
      <c r="A214" s="47"/>
      <c r="B214" s="40"/>
      <c r="C214" s="41"/>
      <c r="D214" s="39"/>
      <c r="E214" s="43"/>
      <c r="F214" s="40"/>
      <c r="G214" s="41"/>
      <c r="H214" s="43"/>
      <c r="I214" s="43"/>
      <c r="J214" s="44">
        <v>0</v>
      </c>
      <c r="K214" s="44">
        <v>0</v>
      </c>
      <c r="L214" s="55">
        <v>0</v>
      </c>
      <c r="M214" s="55">
        <v>0</v>
      </c>
      <c r="N214" s="44">
        <v>0</v>
      </c>
      <c r="O214" s="34">
        <f t="shared" si="23"/>
        <v>0</v>
      </c>
      <c r="P214" s="34">
        <f t="shared" si="23"/>
        <v>0</v>
      </c>
      <c r="Q214" s="43"/>
      <c r="R214" s="43"/>
      <c r="S214" s="43"/>
      <c r="T214" s="43"/>
      <c r="U214" s="48"/>
      <c r="V214" s="41"/>
      <c r="W214" s="41"/>
      <c r="X214" s="50"/>
      <c r="Y214" s="34" t="e">
        <f>P214/AA214</f>
        <v>#DIV/0!</v>
      </c>
      <c r="Z214" s="44" t="e">
        <f t="shared" si="24"/>
        <v>#DIV/0!</v>
      </c>
      <c r="AA214" s="44">
        <f t="shared" si="25"/>
        <v>0</v>
      </c>
      <c r="AB214" s="44">
        <v>0</v>
      </c>
      <c r="AC214" s="44">
        <v>0</v>
      </c>
      <c r="AD214" s="44">
        <v>0</v>
      </c>
      <c r="AE214" s="44"/>
      <c r="AF214" s="44" t="e">
        <f t="shared" si="26"/>
        <v>#DIV/0!</v>
      </c>
      <c r="AG214" s="44"/>
      <c r="AH214" s="44" t="e">
        <f t="shared" si="27"/>
        <v>#DIV/0!</v>
      </c>
      <c r="AI214" s="44" t="e">
        <f t="shared" si="28"/>
        <v>#DIV/0!</v>
      </c>
      <c r="AJ214" s="44" t="e">
        <f t="shared" si="29"/>
        <v>#DIV/0!</v>
      </c>
      <c r="AK214" s="43"/>
      <c r="AL214" s="40"/>
      <c r="AM214" s="40"/>
      <c r="AN214" s="40"/>
      <c r="AO214" s="40"/>
      <c r="AP214" s="40"/>
      <c r="AQ214" s="49"/>
      <c r="AR214" s="41"/>
      <c r="AS214" s="41">
        <v>10</v>
      </c>
      <c r="AT214" s="34">
        <f>(J214*10)/100</f>
        <v>0</v>
      </c>
      <c r="AU214" s="43"/>
      <c r="AV214" s="44">
        <v>0</v>
      </c>
      <c r="AW214" s="46">
        <f t="shared" si="30"/>
        <v>0</v>
      </c>
      <c r="AX214" s="46">
        <f>O214</f>
        <v>0</v>
      </c>
      <c r="AY214" s="43"/>
    </row>
    <row r="215" spans="1:51" ht="15.75" customHeight="1" x14ac:dyDescent="0.25">
      <c r="A215" s="47"/>
      <c r="B215" s="40"/>
      <c r="C215" s="41"/>
      <c r="D215" s="39"/>
      <c r="E215" s="43"/>
      <c r="F215" s="40"/>
      <c r="G215" s="41"/>
      <c r="H215" s="43"/>
      <c r="I215" s="43"/>
      <c r="J215" s="44">
        <v>0</v>
      </c>
      <c r="K215" s="44">
        <v>0</v>
      </c>
      <c r="L215" s="55">
        <v>0</v>
      </c>
      <c r="M215" s="55">
        <v>0</v>
      </c>
      <c r="N215" s="44">
        <v>0</v>
      </c>
      <c r="O215" s="34">
        <f t="shared" si="23"/>
        <v>0</v>
      </c>
      <c r="P215" s="34">
        <f t="shared" si="23"/>
        <v>0</v>
      </c>
      <c r="Q215" s="43"/>
      <c r="R215" s="43"/>
      <c r="S215" s="43"/>
      <c r="T215" s="43"/>
      <c r="U215" s="48"/>
      <c r="V215" s="41"/>
      <c r="W215" s="41"/>
      <c r="X215" s="50"/>
      <c r="Y215" s="34" t="e">
        <f>P215/AA215</f>
        <v>#DIV/0!</v>
      </c>
      <c r="Z215" s="44" t="e">
        <f t="shared" si="24"/>
        <v>#DIV/0!</v>
      </c>
      <c r="AA215" s="44">
        <f t="shared" si="25"/>
        <v>0</v>
      </c>
      <c r="AB215" s="44">
        <v>0</v>
      </c>
      <c r="AC215" s="44">
        <v>0</v>
      </c>
      <c r="AD215" s="44">
        <v>0</v>
      </c>
      <c r="AE215" s="44"/>
      <c r="AF215" s="44" t="e">
        <f t="shared" si="26"/>
        <v>#DIV/0!</v>
      </c>
      <c r="AG215" s="44"/>
      <c r="AH215" s="44" t="e">
        <f t="shared" si="27"/>
        <v>#DIV/0!</v>
      </c>
      <c r="AI215" s="44" t="e">
        <f t="shared" si="28"/>
        <v>#DIV/0!</v>
      </c>
      <c r="AJ215" s="44" t="e">
        <f t="shared" si="29"/>
        <v>#DIV/0!</v>
      </c>
      <c r="AK215" s="43"/>
      <c r="AL215" s="40"/>
      <c r="AM215" s="40"/>
      <c r="AN215" s="40"/>
      <c r="AO215" s="40"/>
      <c r="AP215" s="40"/>
      <c r="AQ215" s="49"/>
      <c r="AR215" s="41"/>
      <c r="AS215" s="41">
        <v>10</v>
      </c>
      <c r="AT215" s="34">
        <f>(J215*10)/100</f>
        <v>0</v>
      </c>
      <c r="AU215" s="43"/>
      <c r="AV215" s="44">
        <v>0</v>
      </c>
      <c r="AW215" s="46">
        <f t="shared" si="30"/>
        <v>0</v>
      </c>
      <c r="AX215" s="46">
        <f>O215</f>
        <v>0</v>
      </c>
      <c r="AY215" s="43"/>
    </row>
    <row r="216" spans="1:51" ht="15.75" customHeight="1" x14ac:dyDescent="0.25">
      <c r="A216" s="47"/>
      <c r="B216" s="40"/>
      <c r="C216" s="41"/>
      <c r="D216" s="39"/>
      <c r="E216" s="43"/>
      <c r="F216" s="40"/>
      <c r="G216" s="41"/>
      <c r="H216" s="43"/>
      <c r="I216" s="43"/>
      <c r="J216" s="44">
        <v>0</v>
      </c>
      <c r="K216" s="44">
        <v>0</v>
      </c>
      <c r="L216" s="55">
        <v>0</v>
      </c>
      <c r="M216" s="55">
        <v>0</v>
      </c>
      <c r="N216" s="44">
        <v>0</v>
      </c>
      <c r="O216" s="34">
        <f t="shared" si="23"/>
        <v>0</v>
      </c>
      <c r="P216" s="34">
        <f t="shared" si="23"/>
        <v>0</v>
      </c>
      <c r="Q216" s="43"/>
      <c r="R216" s="43"/>
      <c r="S216" s="43"/>
      <c r="T216" s="43"/>
      <c r="U216" s="48"/>
      <c r="V216" s="41"/>
      <c r="W216" s="41"/>
      <c r="X216" s="50"/>
      <c r="Y216" s="34" t="e">
        <f>P216/AA216</f>
        <v>#DIV/0!</v>
      </c>
      <c r="Z216" s="44" t="e">
        <f t="shared" si="24"/>
        <v>#DIV/0!</v>
      </c>
      <c r="AA216" s="44">
        <f t="shared" si="25"/>
        <v>0</v>
      </c>
      <c r="AB216" s="44">
        <v>0</v>
      </c>
      <c r="AC216" s="44">
        <v>0</v>
      </c>
      <c r="AD216" s="44">
        <v>0</v>
      </c>
      <c r="AE216" s="44"/>
      <c r="AF216" s="44" t="e">
        <f t="shared" si="26"/>
        <v>#DIV/0!</v>
      </c>
      <c r="AG216" s="44"/>
      <c r="AH216" s="44" t="e">
        <f t="shared" si="27"/>
        <v>#DIV/0!</v>
      </c>
      <c r="AI216" s="44" t="e">
        <f t="shared" si="28"/>
        <v>#DIV/0!</v>
      </c>
      <c r="AJ216" s="44" t="e">
        <f t="shared" si="29"/>
        <v>#DIV/0!</v>
      </c>
      <c r="AK216" s="43"/>
      <c r="AL216" s="40"/>
      <c r="AM216" s="40"/>
      <c r="AN216" s="40"/>
      <c r="AO216" s="40"/>
      <c r="AP216" s="40"/>
      <c r="AQ216" s="49"/>
      <c r="AR216" s="41"/>
      <c r="AS216" s="41">
        <v>10</v>
      </c>
      <c r="AT216" s="34">
        <f>(J216*10)/100</f>
        <v>0</v>
      </c>
      <c r="AU216" s="43"/>
      <c r="AV216" s="44">
        <v>0</v>
      </c>
      <c r="AW216" s="46">
        <f t="shared" si="30"/>
        <v>0</v>
      </c>
      <c r="AX216" s="46">
        <f>O216</f>
        <v>0</v>
      </c>
      <c r="AY216" s="43"/>
    </row>
    <row r="217" spans="1:51" ht="15.75" customHeight="1" x14ac:dyDescent="0.25">
      <c r="A217" s="47"/>
      <c r="B217" s="40"/>
      <c r="C217" s="41"/>
      <c r="D217" s="39"/>
      <c r="E217" s="43"/>
      <c r="F217" s="40"/>
      <c r="G217" s="41"/>
      <c r="H217" s="43"/>
      <c r="I217" s="43"/>
      <c r="J217" s="44">
        <v>0</v>
      </c>
      <c r="K217" s="44">
        <v>0</v>
      </c>
      <c r="L217" s="55">
        <v>0</v>
      </c>
      <c r="M217" s="55">
        <v>0</v>
      </c>
      <c r="N217" s="44">
        <v>0</v>
      </c>
      <c r="O217" s="34">
        <f t="shared" si="23"/>
        <v>0</v>
      </c>
      <c r="P217" s="34">
        <f t="shared" si="23"/>
        <v>0</v>
      </c>
      <c r="Q217" s="43"/>
      <c r="R217" s="43"/>
      <c r="S217" s="43"/>
      <c r="T217" s="43"/>
      <c r="U217" s="48"/>
      <c r="V217" s="41"/>
      <c r="W217" s="41"/>
      <c r="X217" s="50"/>
      <c r="Y217" s="34" t="e">
        <f>P217/AA217</f>
        <v>#DIV/0!</v>
      </c>
      <c r="Z217" s="44" t="e">
        <f t="shared" si="24"/>
        <v>#DIV/0!</v>
      </c>
      <c r="AA217" s="44">
        <f t="shared" si="25"/>
        <v>0</v>
      </c>
      <c r="AB217" s="44">
        <v>0</v>
      </c>
      <c r="AC217" s="44">
        <v>0</v>
      </c>
      <c r="AD217" s="44">
        <v>0</v>
      </c>
      <c r="AE217" s="44"/>
      <c r="AF217" s="44" t="e">
        <f t="shared" si="26"/>
        <v>#DIV/0!</v>
      </c>
      <c r="AG217" s="44"/>
      <c r="AH217" s="44" t="e">
        <f t="shared" si="27"/>
        <v>#DIV/0!</v>
      </c>
      <c r="AI217" s="44" t="e">
        <f t="shared" si="28"/>
        <v>#DIV/0!</v>
      </c>
      <c r="AJ217" s="44" t="e">
        <f t="shared" si="29"/>
        <v>#DIV/0!</v>
      </c>
      <c r="AK217" s="43"/>
      <c r="AL217" s="40"/>
      <c r="AM217" s="40"/>
      <c r="AN217" s="40"/>
      <c r="AO217" s="40"/>
      <c r="AP217" s="40"/>
      <c r="AQ217" s="49"/>
      <c r="AR217" s="41"/>
      <c r="AS217" s="41">
        <v>10</v>
      </c>
      <c r="AT217" s="34">
        <f>(J217*10)/100</f>
        <v>0</v>
      </c>
      <c r="AU217" s="43"/>
      <c r="AV217" s="44">
        <v>0</v>
      </c>
      <c r="AW217" s="46">
        <f t="shared" si="30"/>
        <v>0</v>
      </c>
      <c r="AX217" s="46">
        <f>O217</f>
        <v>0</v>
      </c>
      <c r="AY217" s="43"/>
    </row>
    <row r="218" spans="1:51" ht="15.75" customHeight="1" x14ac:dyDescent="0.25">
      <c r="A218" s="47"/>
      <c r="B218" s="40"/>
      <c r="C218" s="41"/>
      <c r="D218" s="39"/>
      <c r="E218" s="43"/>
      <c r="F218" s="40"/>
      <c r="G218" s="41"/>
      <c r="H218" s="43"/>
      <c r="I218" s="43"/>
      <c r="J218" s="44">
        <v>0</v>
      </c>
      <c r="K218" s="44">
        <v>0</v>
      </c>
      <c r="L218" s="55">
        <v>0</v>
      </c>
      <c r="M218" s="55">
        <v>0</v>
      </c>
      <c r="N218" s="44">
        <v>0</v>
      </c>
      <c r="O218" s="34">
        <f t="shared" si="23"/>
        <v>0</v>
      </c>
      <c r="P218" s="34">
        <f t="shared" si="23"/>
        <v>0</v>
      </c>
      <c r="Q218" s="43"/>
      <c r="R218" s="43"/>
      <c r="S218" s="43"/>
      <c r="T218" s="43"/>
      <c r="U218" s="48"/>
      <c r="V218" s="41"/>
      <c r="W218" s="41"/>
      <c r="X218" s="50"/>
      <c r="Y218" s="34" t="e">
        <f>P218/AA218</f>
        <v>#DIV/0!</v>
      </c>
      <c r="Z218" s="44" t="e">
        <f t="shared" si="24"/>
        <v>#DIV/0!</v>
      </c>
      <c r="AA218" s="44">
        <f t="shared" si="25"/>
        <v>0</v>
      </c>
      <c r="AB218" s="44">
        <v>0</v>
      </c>
      <c r="AC218" s="44">
        <v>0</v>
      </c>
      <c r="AD218" s="44">
        <v>0</v>
      </c>
      <c r="AE218" s="44"/>
      <c r="AF218" s="44" t="e">
        <f t="shared" si="26"/>
        <v>#DIV/0!</v>
      </c>
      <c r="AG218" s="44"/>
      <c r="AH218" s="44" t="e">
        <f t="shared" si="27"/>
        <v>#DIV/0!</v>
      </c>
      <c r="AI218" s="44" t="e">
        <f t="shared" si="28"/>
        <v>#DIV/0!</v>
      </c>
      <c r="AJ218" s="44" t="e">
        <f t="shared" si="29"/>
        <v>#DIV/0!</v>
      </c>
      <c r="AK218" s="43"/>
      <c r="AL218" s="40"/>
      <c r="AM218" s="40"/>
      <c r="AN218" s="40"/>
      <c r="AO218" s="40"/>
      <c r="AP218" s="40"/>
      <c r="AQ218" s="49"/>
      <c r="AR218" s="41"/>
      <c r="AS218" s="41">
        <v>10</v>
      </c>
      <c r="AT218" s="34">
        <f>(J218*10)/100</f>
        <v>0</v>
      </c>
      <c r="AU218" s="43"/>
      <c r="AV218" s="44">
        <v>0</v>
      </c>
      <c r="AW218" s="46">
        <f t="shared" si="30"/>
        <v>0</v>
      </c>
      <c r="AX218" s="46">
        <f>O218</f>
        <v>0</v>
      </c>
      <c r="AY218" s="43"/>
    </row>
    <row r="219" spans="1:51" ht="15.75" customHeight="1" x14ac:dyDescent="0.25">
      <c r="A219" s="47"/>
      <c r="B219" s="40"/>
      <c r="C219" s="41"/>
      <c r="D219" s="39"/>
      <c r="E219" s="43"/>
      <c r="F219" s="40"/>
      <c r="G219" s="41"/>
      <c r="H219" s="43"/>
      <c r="I219" s="43"/>
      <c r="J219" s="44">
        <v>0</v>
      </c>
      <c r="K219" s="44">
        <v>0</v>
      </c>
      <c r="L219" s="55">
        <v>0</v>
      </c>
      <c r="M219" s="55">
        <v>0</v>
      </c>
      <c r="N219" s="44">
        <v>0</v>
      </c>
      <c r="O219" s="34">
        <f t="shared" si="23"/>
        <v>0</v>
      </c>
      <c r="P219" s="34">
        <f t="shared" si="23"/>
        <v>0</v>
      </c>
      <c r="Q219" s="43"/>
      <c r="R219" s="43"/>
      <c r="S219" s="43"/>
      <c r="T219" s="43"/>
      <c r="U219" s="48"/>
      <c r="V219" s="41"/>
      <c r="W219" s="41"/>
      <c r="X219" s="50"/>
      <c r="Y219" s="34" t="e">
        <f>P219/AA219</f>
        <v>#DIV/0!</v>
      </c>
      <c r="Z219" s="44" t="e">
        <f t="shared" si="24"/>
        <v>#DIV/0!</v>
      </c>
      <c r="AA219" s="44">
        <f t="shared" si="25"/>
        <v>0</v>
      </c>
      <c r="AB219" s="44">
        <v>0</v>
      </c>
      <c r="AC219" s="44">
        <v>0</v>
      </c>
      <c r="AD219" s="44">
        <v>0</v>
      </c>
      <c r="AE219" s="44"/>
      <c r="AF219" s="44" t="e">
        <f t="shared" si="26"/>
        <v>#DIV/0!</v>
      </c>
      <c r="AG219" s="44"/>
      <c r="AH219" s="44" t="e">
        <f t="shared" si="27"/>
        <v>#DIV/0!</v>
      </c>
      <c r="AI219" s="44" t="e">
        <f t="shared" si="28"/>
        <v>#DIV/0!</v>
      </c>
      <c r="AJ219" s="44" t="e">
        <f t="shared" si="29"/>
        <v>#DIV/0!</v>
      </c>
      <c r="AK219" s="43"/>
      <c r="AL219" s="40"/>
      <c r="AM219" s="40"/>
      <c r="AN219" s="40"/>
      <c r="AO219" s="40"/>
      <c r="AP219" s="40"/>
      <c r="AQ219" s="49"/>
      <c r="AR219" s="41"/>
      <c r="AS219" s="41">
        <v>10</v>
      </c>
      <c r="AT219" s="34">
        <f>(J219*10)/100</f>
        <v>0</v>
      </c>
      <c r="AU219" s="43"/>
      <c r="AV219" s="44">
        <v>0</v>
      </c>
      <c r="AW219" s="46">
        <f t="shared" si="30"/>
        <v>0</v>
      </c>
      <c r="AX219" s="46">
        <f>O219</f>
        <v>0</v>
      </c>
      <c r="AY219" s="43"/>
    </row>
    <row r="220" spans="1:51" ht="15.75" customHeight="1" x14ac:dyDescent="0.25">
      <c r="A220" s="47"/>
      <c r="B220" s="40"/>
      <c r="C220" s="41"/>
      <c r="D220" s="39"/>
      <c r="E220" s="43"/>
      <c r="F220" s="40"/>
      <c r="G220" s="41"/>
      <c r="H220" s="43"/>
      <c r="I220" s="43"/>
      <c r="J220" s="44">
        <v>0</v>
      </c>
      <c r="K220" s="44">
        <v>0</v>
      </c>
      <c r="L220" s="55">
        <v>0</v>
      </c>
      <c r="M220" s="55">
        <v>0</v>
      </c>
      <c r="N220" s="44">
        <v>0</v>
      </c>
      <c r="O220" s="34">
        <f t="shared" si="23"/>
        <v>0</v>
      </c>
      <c r="P220" s="34">
        <f t="shared" si="23"/>
        <v>0</v>
      </c>
      <c r="Q220" s="43"/>
      <c r="R220" s="43"/>
      <c r="S220" s="43"/>
      <c r="T220" s="43"/>
      <c r="U220" s="48"/>
      <c r="V220" s="41"/>
      <c r="W220" s="41"/>
      <c r="X220" s="50"/>
      <c r="Y220" s="34" t="e">
        <f>P220/AA220</f>
        <v>#DIV/0!</v>
      </c>
      <c r="Z220" s="44" t="e">
        <f t="shared" si="24"/>
        <v>#DIV/0!</v>
      </c>
      <c r="AA220" s="44">
        <f t="shared" si="25"/>
        <v>0</v>
      </c>
      <c r="AB220" s="44">
        <v>0</v>
      </c>
      <c r="AC220" s="44">
        <v>0</v>
      </c>
      <c r="AD220" s="44">
        <v>0</v>
      </c>
      <c r="AE220" s="44"/>
      <c r="AF220" s="44" t="e">
        <f t="shared" si="26"/>
        <v>#DIV/0!</v>
      </c>
      <c r="AG220" s="44"/>
      <c r="AH220" s="44" t="e">
        <f t="shared" si="27"/>
        <v>#DIV/0!</v>
      </c>
      <c r="AI220" s="44" t="e">
        <f t="shared" si="28"/>
        <v>#DIV/0!</v>
      </c>
      <c r="AJ220" s="44" t="e">
        <f t="shared" si="29"/>
        <v>#DIV/0!</v>
      </c>
      <c r="AK220" s="43"/>
      <c r="AL220" s="40"/>
      <c r="AM220" s="40"/>
      <c r="AN220" s="40"/>
      <c r="AO220" s="40"/>
      <c r="AP220" s="40"/>
      <c r="AQ220" s="49"/>
      <c r="AR220" s="41"/>
      <c r="AS220" s="41">
        <v>10</v>
      </c>
      <c r="AT220" s="34">
        <f>(J220*10)/100</f>
        <v>0</v>
      </c>
      <c r="AU220" s="43"/>
      <c r="AV220" s="44">
        <v>0</v>
      </c>
      <c r="AW220" s="46">
        <f t="shared" si="30"/>
        <v>0</v>
      </c>
      <c r="AX220" s="46">
        <f>O220</f>
        <v>0</v>
      </c>
      <c r="AY220" s="43"/>
    </row>
    <row r="221" spans="1:51" ht="15.75" customHeight="1" x14ac:dyDescent="0.25">
      <c r="A221" s="47"/>
      <c r="B221" s="40"/>
      <c r="C221" s="41"/>
      <c r="D221" s="39"/>
      <c r="E221" s="43"/>
      <c r="F221" s="40"/>
      <c r="G221" s="41"/>
      <c r="H221" s="43"/>
      <c r="I221" s="43"/>
      <c r="J221" s="44">
        <v>0</v>
      </c>
      <c r="K221" s="44">
        <v>0</v>
      </c>
      <c r="L221" s="55">
        <v>0</v>
      </c>
      <c r="M221" s="55">
        <v>0</v>
      </c>
      <c r="N221" s="44">
        <v>0</v>
      </c>
      <c r="O221" s="34">
        <f t="shared" si="23"/>
        <v>0</v>
      </c>
      <c r="P221" s="34">
        <f t="shared" si="23"/>
        <v>0</v>
      </c>
      <c r="Q221" s="43"/>
      <c r="R221" s="43"/>
      <c r="S221" s="43"/>
      <c r="T221" s="43"/>
      <c r="U221" s="48"/>
      <c r="V221" s="41"/>
      <c r="W221" s="41"/>
      <c r="X221" s="50"/>
      <c r="Y221" s="34" t="e">
        <f>P221/AA221</f>
        <v>#DIV/0!</v>
      </c>
      <c r="Z221" s="44" t="e">
        <f t="shared" si="24"/>
        <v>#DIV/0!</v>
      </c>
      <c r="AA221" s="44">
        <f t="shared" si="25"/>
        <v>0</v>
      </c>
      <c r="AB221" s="44">
        <v>0</v>
      </c>
      <c r="AC221" s="44">
        <v>0</v>
      </c>
      <c r="AD221" s="44">
        <v>0</v>
      </c>
      <c r="AE221" s="44"/>
      <c r="AF221" s="44" t="e">
        <f t="shared" si="26"/>
        <v>#DIV/0!</v>
      </c>
      <c r="AG221" s="44"/>
      <c r="AH221" s="44" t="e">
        <f t="shared" si="27"/>
        <v>#DIV/0!</v>
      </c>
      <c r="AI221" s="44" t="e">
        <f t="shared" si="28"/>
        <v>#DIV/0!</v>
      </c>
      <c r="AJ221" s="44" t="e">
        <f t="shared" si="29"/>
        <v>#DIV/0!</v>
      </c>
      <c r="AK221" s="43"/>
      <c r="AL221" s="40"/>
      <c r="AM221" s="40"/>
      <c r="AN221" s="40"/>
      <c r="AO221" s="40"/>
      <c r="AP221" s="40"/>
      <c r="AQ221" s="49"/>
      <c r="AR221" s="41"/>
      <c r="AS221" s="41">
        <v>10</v>
      </c>
      <c r="AT221" s="34">
        <f>(J221*10)/100</f>
        <v>0</v>
      </c>
      <c r="AU221" s="43"/>
      <c r="AV221" s="44">
        <v>0</v>
      </c>
      <c r="AW221" s="46">
        <f t="shared" si="30"/>
        <v>0</v>
      </c>
      <c r="AX221" s="46">
        <f>O221</f>
        <v>0</v>
      </c>
      <c r="AY221" s="43"/>
    </row>
    <row r="222" spans="1:51" ht="15.75" customHeight="1" x14ac:dyDescent="0.25">
      <c r="A222" s="47"/>
      <c r="B222" s="40"/>
      <c r="C222" s="41"/>
      <c r="D222" s="39"/>
      <c r="E222" s="43"/>
      <c r="F222" s="40"/>
      <c r="G222" s="41"/>
      <c r="H222" s="43"/>
      <c r="I222" s="43"/>
      <c r="J222" s="44">
        <v>0</v>
      </c>
      <c r="K222" s="44">
        <v>0</v>
      </c>
      <c r="L222" s="55">
        <v>0</v>
      </c>
      <c r="M222" s="55">
        <v>0</v>
      </c>
      <c r="N222" s="44">
        <v>0</v>
      </c>
      <c r="O222" s="34">
        <f t="shared" si="23"/>
        <v>0</v>
      </c>
      <c r="P222" s="34">
        <f t="shared" si="23"/>
        <v>0</v>
      </c>
      <c r="Q222" s="43"/>
      <c r="R222" s="43"/>
      <c r="S222" s="43"/>
      <c r="T222" s="43"/>
      <c r="U222" s="48"/>
      <c r="V222" s="41"/>
      <c r="W222" s="41"/>
      <c r="X222" s="50"/>
      <c r="Y222" s="34" t="e">
        <f>P222/AA222</f>
        <v>#DIV/0!</v>
      </c>
      <c r="Z222" s="44" t="e">
        <f t="shared" si="24"/>
        <v>#DIV/0!</v>
      </c>
      <c r="AA222" s="44">
        <f t="shared" si="25"/>
        <v>0</v>
      </c>
      <c r="AB222" s="44">
        <v>0</v>
      </c>
      <c r="AC222" s="44">
        <v>0</v>
      </c>
      <c r="AD222" s="44">
        <v>0</v>
      </c>
      <c r="AE222" s="44"/>
      <c r="AF222" s="44" t="e">
        <f t="shared" si="26"/>
        <v>#DIV/0!</v>
      </c>
      <c r="AG222" s="44"/>
      <c r="AH222" s="44" t="e">
        <f t="shared" si="27"/>
        <v>#DIV/0!</v>
      </c>
      <c r="AI222" s="44" t="e">
        <f t="shared" si="28"/>
        <v>#DIV/0!</v>
      </c>
      <c r="AJ222" s="44" t="e">
        <f t="shared" si="29"/>
        <v>#DIV/0!</v>
      </c>
      <c r="AK222" s="43"/>
      <c r="AL222" s="40"/>
      <c r="AM222" s="40"/>
      <c r="AN222" s="40"/>
      <c r="AO222" s="40"/>
      <c r="AP222" s="40"/>
      <c r="AQ222" s="49"/>
      <c r="AR222" s="41"/>
      <c r="AS222" s="41">
        <v>10</v>
      </c>
      <c r="AT222" s="34">
        <f>(J222*10)/100</f>
        <v>0</v>
      </c>
      <c r="AU222" s="43"/>
      <c r="AV222" s="44">
        <v>0</v>
      </c>
      <c r="AW222" s="46">
        <f t="shared" si="30"/>
        <v>0</v>
      </c>
      <c r="AX222" s="46">
        <f>O222</f>
        <v>0</v>
      </c>
      <c r="AY222" s="43"/>
    </row>
    <row r="223" spans="1:51" ht="15.75" customHeight="1" x14ac:dyDescent="0.25">
      <c r="A223" s="47"/>
      <c r="B223" s="40"/>
      <c r="C223" s="41"/>
      <c r="D223" s="39"/>
      <c r="E223" s="43"/>
      <c r="F223" s="40"/>
      <c r="G223" s="41"/>
      <c r="H223" s="43"/>
      <c r="I223" s="43"/>
      <c r="J223" s="44">
        <v>0</v>
      </c>
      <c r="K223" s="44">
        <v>0</v>
      </c>
      <c r="L223" s="55">
        <v>0</v>
      </c>
      <c r="M223" s="55">
        <v>0</v>
      </c>
      <c r="N223" s="44">
        <v>0</v>
      </c>
      <c r="O223" s="34">
        <f t="shared" si="23"/>
        <v>0</v>
      </c>
      <c r="P223" s="34">
        <f t="shared" si="23"/>
        <v>0</v>
      </c>
      <c r="Q223" s="43"/>
      <c r="R223" s="43"/>
      <c r="S223" s="43"/>
      <c r="T223" s="43"/>
      <c r="U223" s="48"/>
      <c r="V223" s="41"/>
      <c r="W223" s="41"/>
      <c r="X223" s="50"/>
      <c r="Y223" s="34" t="e">
        <f>P223/AA223</f>
        <v>#DIV/0!</v>
      </c>
      <c r="Z223" s="44" t="e">
        <f t="shared" si="24"/>
        <v>#DIV/0!</v>
      </c>
      <c r="AA223" s="44">
        <f t="shared" si="25"/>
        <v>0</v>
      </c>
      <c r="AB223" s="44">
        <v>0</v>
      </c>
      <c r="AC223" s="44">
        <v>0</v>
      </c>
      <c r="AD223" s="44">
        <v>0</v>
      </c>
      <c r="AE223" s="44"/>
      <c r="AF223" s="44" t="e">
        <f t="shared" si="26"/>
        <v>#DIV/0!</v>
      </c>
      <c r="AG223" s="44"/>
      <c r="AH223" s="44" t="e">
        <f t="shared" si="27"/>
        <v>#DIV/0!</v>
      </c>
      <c r="AI223" s="44" t="e">
        <f t="shared" si="28"/>
        <v>#DIV/0!</v>
      </c>
      <c r="AJ223" s="44" t="e">
        <f t="shared" si="29"/>
        <v>#DIV/0!</v>
      </c>
      <c r="AK223" s="43"/>
      <c r="AL223" s="40"/>
      <c r="AM223" s="40"/>
      <c r="AN223" s="40"/>
      <c r="AO223" s="40"/>
      <c r="AP223" s="40"/>
      <c r="AQ223" s="49"/>
      <c r="AR223" s="41"/>
      <c r="AS223" s="41">
        <v>10</v>
      </c>
      <c r="AT223" s="34">
        <f>(J223*10)/100</f>
        <v>0</v>
      </c>
      <c r="AU223" s="43"/>
      <c r="AV223" s="44">
        <v>0</v>
      </c>
      <c r="AW223" s="46">
        <f t="shared" si="30"/>
        <v>0</v>
      </c>
      <c r="AX223" s="46">
        <f>O223</f>
        <v>0</v>
      </c>
      <c r="AY223" s="43"/>
    </row>
    <row r="224" spans="1:51" ht="15.75" customHeight="1" x14ac:dyDescent="0.25">
      <c r="A224" s="47"/>
      <c r="B224" s="40"/>
      <c r="C224" s="41"/>
      <c r="D224" s="39"/>
      <c r="E224" s="43"/>
      <c r="F224" s="40"/>
      <c r="G224" s="41"/>
      <c r="H224" s="43"/>
      <c r="I224" s="43"/>
      <c r="J224" s="44">
        <v>0</v>
      </c>
      <c r="K224" s="44">
        <v>0</v>
      </c>
      <c r="L224" s="55">
        <v>0</v>
      </c>
      <c r="M224" s="55">
        <v>0</v>
      </c>
      <c r="N224" s="44">
        <v>0</v>
      </c>
      <c r="O224" s="34">
        <f t="shared" si="23"/>
        <v>0</v>
      </c>
      <c r="P224" s="34">
        <f t="shared" si="23"/>
        <v>0</v>
      </c>
      <c r="Q224" s="43"/>
      <c r="R224" s="43"/>
      <c r="S224" s="43"/>
      <c r="T224" s="43"/>
      <c r="U224" s="48"/>
      <c r="V224" s="41"/>
      <c r="W224" s="41"/>
      <c r="X224" s="50"/>
      <c r="Y224" s="34" t="e">
        <f>P224/AA224</f>
        <v>#DIV/0!</v>
      </c>
      <c r="Z224" s="44" t="e">
        <f t="shared" si="24"/>
        <v>#DIV/0!</v>
      </c>
      <c r="AA224" s="44">
        <f t="shared" si="25"/>
        <v>0</v>
      </c>
      <c r="AB224" s="44">
        <v>0</v>
      </c>
      <c r="AC224" s="44">
        <v>0</v>
      </c>
      <c r="AD224" s="44">
        <v>0</v>
      </c>
      <c r="AE224" s="44"/>
      <c r="AF224" s="44" t="e">
        <f t="shared" si="26"/>
        <v>#DIV/0!</v>
      </c>
      <c r="AG224" s="44"/>
      <c r="AH224" s="44" t="e">
        <f t="shared" si="27"/>
        <v>#DIV/0!</v>
      </c>
      <c r="AI224" s="44" t="e">
        <f t="shared" si="28"/>
        <v>#DIV/0!</v>
      </c>
      <c r="AJ224" s="44" t="e">
        <f t="shared" si="29"/>
        <v>#DIV/0!</v>
      </c>
      <c r="AK224" s="43"/>
      <c r="AL224" s="40"/>
      <c r="AM224" s="40"/>
      <c r="AN224" s="40"/>
      <c r="AO224" s="40"/>
      <c r="AP224" s="40"/>
      <c r="AQ224" s="49"/>
      <c r="AR224" s="41"/>
      <c r="AS224" s="41">
        <v>10</v>
      </c>
      <c r="AT224" s="34">
        <f>(J224*10)/100</f>
        <v>0</v>
      </c>
      <c r="AU224" s="43"/>
      <c r="AV224" s="44">
        <v>0</v>
      </c>
      <c r="AW224" s="46">
        <f t="shared" si="30"/>
        <v>0</v>
      </c>
      <c r="AX224" s="46">
        <f>O224</f>
        <v>0</v>
      </c>
      <c r="AY224" s="43"/>
    </row>
    <row r="225" spans="1:51" ht="15.75" customHeight="1" x14ac:dyDescent="0.25">
      <c r="A225" s="47"/>
      <c r="B225" s="40"/>
      <c r="C225" s="41"/>
      <c r="D225" s="39"/>
      <c r="E225" s="43"/>
      <c r="F225" s="40"/>
      <c r="G225" s="41"/>
      <c r="H225" s="43"/>
      <c r="I225" s="43"/>
      <c r="J225" s="44">
        <v>0</v>
      </c>
      <c r="K225" s="44">
        <v>0</v>
      </c>
      <c r="L225" s="55">
        <v>0</v>
      </c>
      <c r="M225" s="55">
        <v>0</v>
      </c>
      <c r="N225" s="44">
        <v>0</v>
      </c>
      <c r="O225" s="34">
        <f t="shared" si="23"/>
        <v>0</v>
      </c>
      <c r="P225" s="34">
        <f t="shared" si="23"/>
        <v>0</v>
      </c>
      <c r="Q225" s="43"/>
      <c r="R225" s="43"/>
      <c r="S225" s="43"/>
      <c r="T225" s="43"/>
      <c r="U225" s="48"/>
      <c r="V225" s="41"/>
      <c r="W225" s="41"/>
      <c r="X225" s="50"/>
      <c r="Y225" s="34" t="e">
        <f>P225/AA225</f>
        <v>#DIV/0!</v>
      </c>
      <c r="Z225" s="44" t="e">
        <f t="shared" si="24"/>
        <v>#DIV/0!</v>
      </c>
      <c r="AA225" s="44">
        <f t="shared" si="25"/>
        <v>0</v>
      </c>
      <c r="AB225" s="44">
        <v>0</v>
      </c>
      <c r="AC225" s="44">
        <v>0</v>
      </c>
      <c r="AD225" s="44">
        <v>0</v>
      </c>
      <c r="AE225" s="44"/>
      <c r="AF225" s="44" t="e">
        <f t="shared" si="26"/>
        <v>#DIV/0!</v>
      </c>
      <c r="AG225" s="44"/>
      <c r="AH225" s="44" t="e">
        <f t="shared" si="27"/>
        <v>#DIV/0!</v>
      </c>
      <c r="AI225" s="44" t="e">
        <f t="shared" si="28"/>
        <v>#DIV/0!</v>
      </c>
      <c r="AJ225" s="44" t="e">
        <f t="shared" si="29"/>
        <v>#DIV/0!</v>
      </c>
      <c r="AK225" s="43"/>
      <c r="AL225" s="40"/>
      <c r="AM225" s="40"/>
      <c r="AN225" s="40"/>
      <c r="AO225" s="40"/>
      <c r="AP225" s="40"/>
      <c r="AQ225" s="49"/>
      <c r="AR225" s="41"/>
      <c r="AS225" s="41">
        <v>10</v>
      </c>
      <c r="AT225" s="34">
        <f>(J225*10)/100</f>
        <v>0</v>
      </c>
      <c r="AU225" s="43"/>
      <c r="AV225" s="44">
        <v>0</v>
      </c>
      <c r="AW225" s="46">
        <f t="shared" si="30"/>
        <v>0</v>
      </c>
      <c r="AX225" s="46">
        <f>O225</f>
        <v>0</v>
      </c>
      <c r="AY225" s="43"/>
    </row>
    <row r="226" spans="1:51" ht="15.75" customHeight="1" x14ac:dyDescent="0.25">
      <c r="A226" s="47"/>
      <c r="B226" s="40"/>
      <c r="C226" s="41"/>
      <c r="D226" s="39"/>
      <c r="E226" s="43"/>
      <c r="F226" s="40"/>
      <c r="G226" s="41"/>
      <c r="H226" s="43"/>
      <c r="I226" s="43"/>
      <c r="J226" s="44">
        <v>0</v>
      </c>
      <c r="K226" s="44">
        <v>0</v>
      </c>
      <c r="L226" s="55">
        <v>0</v>
      </c>
      <c r="M226" s="55">
        <v>0</v>
      </c>
      <c r="N226" s="44">
        <v>0</v>
      </c>
      <c r="O226" s="34">
        <f t="shared" si="23"/>
        <v>0</v>
      </c>
      <c r="P226" s="34">
        <f t="shared" si="23"/>
        <v>0</v>
      </c>
      <c r="Q226" s="43"/>
      <c r="R226" s="43"/>
      <c r="S226" s="43"/>
      <c r="T226" s="43"/>
      <c r="U226" s="48"/>
      <c r="V226" s="41"/>
      <c r="W226" s="41"/>
      <c r="X226" s="50"/>
      <c r="Y226" s="34" t="e">
        <f>P226/AA226</f>
        <v>#DIV/0!</v>
      </c>
      <c r="Z226" s="44" t="e">
        <f t="shared" si="24"/>
        <v>#DIV/0!</v>
      </c>
      <c r="AA226" s="44">
        <f t="shared" si="25"/>
        <v>0</v>
      </c>
      <c r="AB226" s="44">
        <v>0</v>
      </c>
      <c r="AC226" s="44">
        <v>0</v>
      </c>
      <c r="AD226" s="44">
        <v>0</v>
      </c>
      <c r="AE226" s="44"/>
      <c r="AF226" s="44" t="e">
        <f t="shared" si="26"/>
        <v>#DIV/0!</v>
      </c>
      <c r="AG226" s="44"/>
      <c r="AH226" s="44" t="e">
        <f t="shared" si="27"/>
        <v>#DIV/0!</v>
      </c>
      <c r="AI226" s="44" t="e">
        <f t="shared" si="28"/>
        <v>#DIV/0!</v>
      </c>
      <c r="AJ226" s="44" t="e">
        <f t="shared" si="29"/>
        <v>#DIV/0!</v>
      </c>
      <c r="AK226" s="43"/>
      <c r="AL226" s="40"/>
      <c r="AM226" s="40"/>
      <c r="AN226" s="40"/>
      <c r="AO226" s="40"/>
      <c r="AP226" s="40"/>
      <c r="AQ226" s="49"/>
      <c r="AR226" s="41"/>
      <c r="AS226" s="41">
        <v>10</v>
      </c>
      <c r="AT226" s="34">
        <f>(J226*10)/100</f>
        <v>0</v>
      </c>
      <c r="AU226" s="43"/>
      <c r="AV226" s="44">
        <v>0</v>
      </c>
      <c r="AW226" s="46">
        <f t="shared" si="30"/>
        <v>0</v>
      </c>
      <c r="AX226" s="46">
        <f>O226</f>
        <v>0</v>
      </c>
      <c r="AY226" s="43"/>
    </row>
    <row r="227" spans="1:51" ht="15.75" customHeight="1" x14ac:dyDescent="0.25">
      <c r="A227" s="47"/>
      <c r="B227" s="40"/>
      <c r="C227" s="41"/>
      <c r="D227" s="39"/>
      <c r="E227" s="43"/>
      <c r="F227" s="40"/>
      <c r="G227" s="41"/>
      <c r="H227" s="43"/>
      <c r="I227" s="43"/>
      <c r="J227" s="44">
        <v>0</v>
      </c>
      <c r="K227" s="44">
        <v>0</v>
      </c>
      <c r="L227" s="55">
        <v>0</v>
      </c>
      <c r="M227" s="55">
        <v>0</v>
      </c>
      <c r="N227" s="44">
        <v>0</v>
      </c>
      <c r="O227" s="34">
        <f t="shared" si="23"/>
        <v>0</v>
      </c>
      <c r="P227" s="34">
        <f t="shared" si="23"/>
        <v>0</v>
      </c>
      <c r="Q227" s="43"/>
      <c r="R227" s="43"/>
      <c r="S227" s="43"/>
      <c r="T227" s="43"/>
      <c r="U227" s="48"/>
      <c r="V227" s="41"/>
      <c r="W227" s="41"/>
      <c r="X227" s="50"/>
      <c r="Y227" s="34" t="e">
        <f>P227/AA227</f>
        <v>#DIV/0!</v>
      </c>
      <c r="Z227" s="44" t="e">
        <f t="shared" si="24"/>
        <v>#DIV/0!</v>
      </c>
      <c r="AA227" s="44">
        <f t="shared" si="25"/>
        <v>0</v>
      </c>
      <c r="AB227" s="44">
        <v>0</v>
      </c>
      <c r="AC227" s="44">
        <v>0</v>
      </c>
      <c r="AD227" s="44">
        <v>0</v>
      </c>
      <c r="AE227" s="44"/>
      <c r="AF227" s="44" t="e">
        <f t="shared" si="26"/>
        <v>#DIV/0!</v>
      </c>
      <c r="AG227" s="44"/>
      <c r="AH227" s="44" t="e">
        <f t="shared" si="27"/>
        <v>#DIV/0!</v>
      </c>
      <c r="AI227" s="44" t="e">
        <f t="shared" si="28"/>
        <v>#DIV/0!</v>
      </c>
      <c r="AJ227" s="44" t="e">
        <f t="shared" si="29"/>
        <v>#DIV/0!</v>
      </c>
      <c r="AK227" s="43"/>
      <c r="AL227" s="40"/>
      <c r="AM227" s="40"/>
      <c r="AN227" s="40"/>
      <c r="AO227" s="40"/>
      <c r="AP227" s="40"/>
      <c r="AQ227" s="49"/>
      <c r="AR227" s="41"/>
      <c r="AS227" s="41">
        <v>10</v>
      </c>
      <c r="AT227" s="34">
        <f>(J227*10)/100</f>
        <v>0</v>
      </c>
      <c r="AU227" s="43"/>
      <c r="AV227" s="44">
        <v>0</v>
      </c>
      <c r="AW227" s="46">
        <f t="shared" si="30"/>
        <v>0</v>
      </c>
      <c r="AX227" s="46">
        <f>O227</f>
        <v>0</v>
      </c>
      <c r="AY227" s="43"/>
    </row>
    <row r="228" spans="1:51" ht="15.75" customHeight="1" x14ac:dyDescent="0.25">
      <c r="A228" s="47"/>
      <c r="B228" s="40"/>
      <c r="C228" s="41"/>
      <c r="D228" s="39"/>
      <c r="E228" s="43"/>
      <c r="F228" s="40"/>
      <c r="G228" s="41"/>
      <c r="H228" s="43"/>
      <c r="I228" s="43"/>
      <c r="J228" s="44">
        <v>0</v>
      </c>
      <c r="K228" s="44">
        <v>0</v>
      </c>
      <c r="L228" s="55">
        <v>0</v>
      </c>
      <c r="M228" s="55">
        <v>0</v>
      </c>
      <c r="N228" s="44">
        <v>0</v>
      </c>
      <c r="O228" s="34">
        <f t="shared" si="23"/>
        <v>0</v>
      </c>
      <c r="P228" s="34">
        <f t="shared" si="23"/>
        <v>0</v>
      </c>
      <c r="Q228" s="43"/>
      <c r="R228" s="43"/>
      <c r="S228" s="43"/>
      <c r="T228" s="43"/>
      <c r="U228" s="48"/>
      <c r="V228" s="41"/>
      <c r="W228" s="41"/>
      <c r="X228" s="50"/>
      <c r="Y228" s="34" t="e">
        <f>P228/AA228</f>
        <v>#DIV/0!</v>
      </c>
      <c r="Z228" s="44" t="e">
        <f t="shared" si="24"/>
        <v>#DIV/0!</v>
      </c>
      <c r="AA228" s="44">
        <f t="shared" si="25"/>
        <v>0</v>
      </c>
      <c r="AB228" s="44">
        <v>0</v>
      </c>
      <c r="AC228" s="44">
        <v>0</v>
      </c>
      <c r="AD228" s="44">
        <v>0</v>
      </c>
      <c r="AE228" s="44"/>
      <c r="AF228" s="44" t="e">
        <f t="shared" si="26"/>
        <v>#DIV/0!</v>
      </c>
      <c r="AG228" s="44"/>
      <c r="AH228" s="44" t="e">
        <f t="shared" si="27"/>
        <v>#DIV/0!</v>
      </c>
      <c r="AI228" s="44" t="e">
        <f t="shared" si="28"/>
        <v>#DIV/0!</v>
      </c>
      <c r="AJ228" s="44" t="e">
        <f t="shared" si="29"/>
        <v>#DIV/0!</v>
      </c>
      <c r="AK228" s="43"/>
      <c r="AL228" s="40"/>
      <c r="AM228" s="40"/>
      <c r="AN228" s="40"/>
      <c r="AO228" s="40"/>
      <c r="AP228" s="40"/>
      <c r="AQ228" s="49"/>
      <c r="AR228" s="41"/>
      <c r="AS228" s="41">
        <v>10</v>
      </c>
      <c r="AT228" s="34">
        <f>(J228*10)/100</f>
        <v>0</v>
      </c>
      <c r="AU228" s="43"/>
      <c r="AV228" s="44">
        <v>0</v>
      </c>
      <c r="AW228" s="46">
        <f t="shared" si="30"/>
        <v>0</v>
      </c>
      <c r="AX228" s="46">
        <f>O228</f>
        <v>0</v>
      </c>
      <c r="AY228" s="43"/>
    </row>
    <row r="229" spans="1:51" ht="15.75" customHeight="1" x14ac:dyDescent="0.25">
      <c r="A229" s="47"/>
      <c r="B229" s="40"/>
      <c r="C229" s="41"/>
      <c r="D229" s="39"/>
      <c r="E229" s="43"/>
      <c r="F229" s="40"/>
      <c r="G229" s="41"/>
      <c r="H229" s="43"/>
      <c r="I229" s="43"/>
      <c r="J229" s="44">
        <v>0</v>
      </c>
      <c r="K229" s="44">
        <v>0</v>
      </c>
      <c r="L229" s="55">
        <v>0</v>
      </c>
      <c r="M229" s="55">
        <v>0</v>
      </c>
      <c r="N229" s="44">
        <v>0</v>
      </c>
      <c r="O229" s="34">
        <f t="shared" si="23"/>
        <v>0</v>
      </c>
      <c r="P229" s="34">
        <f t="shared" si="23"/>
        <v>0</v>
      </c>
      <c r="Q229" s="43"/>
      <c r="R229" s="43"/>
      <c r="S229" s="43"/>
      <c r="T229" s="43"/>
      <c r="U229" s="48"/>
      <c r="V229" s="41"/>
      <c r="W229" s="41"/>
      <c r="X229" s="50"/>
      <c r="Y229" s="34" t="e">
        <f>P229/AA229</f>
        <v>#DIV/0!</v>
      </c>
      <c r="Z229" s="44" t="e">
        <f t="shared" si="24"/>
        <v>#DIV/0!</v>
      </c>
      <c r="AA229" s="44">
        <f t="shared" si="25"/>
        <v>0</v>
      </c>
      <c r="AB229" s="44">
        <v>0</v>
      </c>
      <c r="AC229" s="44">
        <v>0</v>
      </c>
      <c r="AD229" s="44">
        <v>0</v>
      </c>
      <c r="AE229" s="44"/>
      <c r="AF229" s="44" t="e">
        <f t="shared" si="26"/>
        <v>#DIV/0!</v>
      </c>
      <c r="AG229" s="44"/>
      <c r="AH229" s="44" t="e">
        <f t="shared" si="27"/>
        <v>#DIV/0!</v>
      </c>
      <c r="AI229" s="44" t="e">
        <f t="shared" si="28"/>
        <v>#DIV/0!</v>
      </c>
      <c r="AJ229" s="44" t="e">
        <f t="shared" si="29"/>
        <v>#DIV/0!</v>
      </c>
      <c r="AK229" s="43"/>
      <c r="AL229" s="40"/>
      <c r="AM229" s="40"/>
      <c r="AN229" s="40"/>
      <c r="AO229" s="40"/>
      <c r="AP229" s="40"/>
      <c r="AQ229" s="49"/>
      <c r="AR229" s="41"/>
      <c r="AS229" s="41">
        <v>10</v>
      </c>
      <c r="AT229" s="34">
        <f>(J229*10)/100</f>
        <v>0</v>
      </c>
      <c r="AU229" s="43"/>
      <c r="AV229" s="44">
        <v>0</v>
      </c>
      <c r="AW229" s="46">
        <f t="shared" si="30"/>
        <v>0</v>
      </c>
      <c r="AX229" s="46">
        <f>O229</f>
        <v>0</v>
      </c>
      <c r="AY229" s="43"/>
    </row>
    <row r="230" spans="1:51" ht="15.75" customHeight="1" x14ac:dyDescent="0.25">
      <c r="A230" s="47"/>
      <c r="B230" s="40"/>
      <c r="C230" s="41"/>
      <c r="D230" s="39"/>
      <c r="E230" s="43"/>
      <c r="F230" s="40"/>
      <c r="G230" s="41"/>
      <c r="H230" s="43"/>
      <c r="I230" s="43"/>
      <c r="J230" s="44">
        <v>0</v>
      </c>
      <c r="K230" s="44">
        <v>0</v>
      </c>
      <c r="L230" s="55">
        <v>0</v>
      </c>
      <c r="M230" s="55">
        <v>0</v>
      </c>
      <c r="N230" s="44">
        <v>0</v>
      </c>
      <c r="O230" s="34">
        <f t="shared" ref="O230:P255" si="31">N230</f>
        <v>0</v>
      </c>
      <c r="P230" s="34">
        <f t="shared" si="31"/>
        <v>0</v>
      </c>
      <c r="Q230" s="43"/>
      <c r="R230" s="43"/>
      <c r="S230" s="43"/>
      <c r="T230" s="43"/>
      <c r="U230" s="48"/>
      <c r="V230" s="41"/>
      <c r="W230" s="41"/>
      <c r="X230" s="50"/>
      <c r="Y230" s="34" t="e">
        <f>P230/AA230</f>
        <v>#DIV/0!</v>
      </c>
      <c r="Z230" s="44" t="e">
        <f t="shared" si="24"/>
        <v>#DIV/0!</v>
      </c>
      <c r="AA230" s="44">
        <f t="shared" si="25"/>
        <v>0</v>
      </c>
      <c r="AB230" s="44">
        <v>0</v>
      </c>
      <c r="AC230" s="44">
        <v>0</v>
      </c>
      <c r="AD230" s="44">
        <v>0</v>
      </c>
      <c r="AE230" s="44"/>
      <c r="AF230" s="44" t="e">
        <f t="shared" si="26"/>
        <v>#DIV/0!</v>
      </c>
      <c r="AG230" s="44"/>
      <c r="AH230" s="44" t="e">
        <f t="shared" si="27"/>
        <v>#DIV/0!</v>
      </c>
      <c r="AI230" s="44" t="e">
        <f t="shared" si="28"/>
        <v>#DIV/0!</v>
      </c>
      <c r="AJ230" s="44" t="e">
        <f t="shared" si="29"/>
        <v>#DIV/0!</v>
      </c>
      <c r="AK230" s="43"/>
      <c r="AL230" s="40"/>
      <c r="AM230" s="40"/>
      <c r="AN230" s="40"/>
      <c r="AO230" s="40"/>
      <c r="AP230" s="40"/>
      <c r="AQ230" s="49"/>
      <c r="AR230" s="41"/>
      <c r="AS230" s="41">
        <v>10</v>
      </c>
      <c r="AT230" s="34">
        <f>(J230*10)/100</f>
        <v>0</v>
      </c>
      <c r="AU230" s="43"/>
      <c r="AV230" s="44">
        <v>0</v>
      </c>
      <c r="AW230" s="46">
        <f t="shared" si="30"/>
        <v>0</v>
      </c>
      <c r="AX230" s="46">
        <f>O230</f>
        <v>0</v>
      </c>
      <c r="AY230" s="43"/>
    </row>
    <row r="231" spans="1:51" ht="15.75" customHeight="1" x14ac:dyDescent="0.25">
      <c r="A231" s="47"/>
      <c r="B231" s="40"/>
      <c r="C231" s="41"/>
      <c r="D231" s="39"/>
      <c r="E231" s="43"/>
      <c r="F231" s="40"/>
      <c r="G231" s="41"/>
      <c r="H231" s="43"/>
      <c r="I231" s="43"/>
      <c r="J231" s="44">
        <v>0</v>
      </c>
      <c r="K231" s="44">
        <v>0</v>
      </c>
      <c r="L231" s="55">
        <v>0</v>
      </c>
      <c r="M231" s="55">
        <v>0</v>
      </c>
      <c r="N231" s="44">
        <v>0</v>
      </c>
      <c r="O231" s="34">
        <f t="shared" si="31"/>
        <v>0</v>
      </c>
      <c r="P231" s="34">
        <f t="shared" si="31"/>
        <v>0</v>
      </c>
      <c r="Q231" s="43"/>
      <c r="R231" s="43"/>
      <c r="S231" s="43"/>
      <c r="T231" s="43"/>
      <c r="U231" s="48"/>
      <c r="V231" s="41"/>
      <c r="W231" s="41"/>
      <c r="X231" s="50"/>
      <c r="Y231" s="34" t="e">
        <f>P231/AA231</f>
        <v>#DIV/0!</v>
      </c>
      <c r="Z231" s="44" t="e">
        <f t="shared" si="24"/>
        <v>#DIV/0!</v>
      </c>
      <c r="AA231" s="44">
        <f t="shared" si="25"/>
        <v>0</v>
      </c>
      <c r="AB231" s="44">
        <v>0</v>
      </c>
      <c r="AC231" s="44">
        <v>0</v>
      </c>
      <c r="AD231" s="44">
        <v>0</v>
      </c>
      <c r="AE231" s="44"/>
      <c r="AF231" s="44" t="e">
        <f t="shared" si="26"/>
        <v>#DIV/0!</v>
      </c>
      <c r="AG231" s="44"/>
      <c r="AH231" s="44" t="e">
        <f t="shared" si="27"/>
        <v>#DIV/0!</v>
      </c>
      <c r="AI231" s="44" t="e">
        <f t="shared" si="28"/>
        <v>#DIV/0!</v>
      </c>
      <c r="AJ231" s="44" t="e">
        <f t="shared" si="29"/>
        <v>#DIV/0!</v>
      </c>
      <c r="AK231" s="43"/>
      <c r="AL231" s="40"/>
      <c r="AM231" s="40"/>
      <c r="AN231" s="40"/>
      <c r="AO231" s="40"/>
      <c r="AP231" s="40"/>
      <c r="AQ231" s="49"/>
      <c r="AR231" s="41"/>
      <c r="AS231" s="41">
        <v>10</v>
      </c>
      <c r="AT231" s="34">
        <f>(J231*10)/100</f>
        <v>0</v>
      </c>
      <c r="AU231" s="43"/>
      <c r="AV231" s="44">
        <v>0</v>
      </c>
      <c r="AW231" s="46">
        <f t="shared" si="30"/>
        <v>0</v>
      </c>
      <c r="AX231" s="46">
        <f>O231</f>
        <v>0</v>
      </c>
      <c r="AY231" s="43"/>
    </row>
    <row r="232" spans="1:51" ht="15.75" customHeight="1" x14ac:dyDescent="0.25">
      <c r="A232" s="47"/>
      <c r="B232" s="40"/>
      <c r="C232" s="41"/>
      <c r="D232" s="39"/>
      <c r="E232" s="43"/>
      <c r="F232" s="40"/>
      <c r="G232" s="41"/>
      <c r="H232" s="43"/>
      <c r="I232" s="43"/>
      <c r="J232" s="44">
        <v>0</v>
      </c>
      <c r="K232" s="44">
        <v>0</v>
      </c>
      <c r="L232" s="55">
        <v>0</v>
      </c>
      <c r="M232" s="55">
        <v>0</v>
      </c>
      <c r="N232" s="44">
        <v>0</v>
      </c>
      <c r="O232" s="34">
        <f t="shared" si="31"/>
        <v>0</v>
      </c>
      <c r="P232" s="34">
        <f t="shared" si="31"/>
        <v>0</v>
      </c>
      <c r="Q232" s="43"/>
      <c r="R232" s="43"/>
      <c r="S232" s="43"/>
      <c r="T232" s="43"/>
      <c r="U232" s="48"/>
      <c r="V232" s="41"/>
      <c r="W232" s="41"/>
      <c r="X232" s="50"/>
      <c r="Y232" s="34" t="e">
        <f>P232/AA232</f>
        <v>#DIV/0!</v>
      </c>
      <c r="Z232" s="44" t="e">
        <f t="shared" si="24"/>
        <v>#DIV/0!</v>
      </c>
      <c r="AA232" s="44">
        <f t="shared" si="25"/>
        <v>0</v>
      </c>
      <c r="AB232" s="44">
        <v>0</v>
      </c>
      <c r="AC232" s="44">
        <v>0</v>
      </c>
      <c r="AD232" s="44">
        <v>0</v>
      </c>
      <c r="AE232" s="44"/>
      <c r="AF232" s="44" t="e">
        <f t="shared" si="26"/>
        <v>#DIV/0!</v>
      </c>
      <c r="AG232" s="44"/>
      <c r="AH232" s="44" t="e">
        <f t="shared" si="27"/>
        <v>#DIV/0!</v>
      </c>
      <c r="AI232" s="44" t="e">
        <f t="shared" si="28"/>
        <v>#DIV/0!</v>
      </c>
      <c r="AJ232" s="44" t="e">
        <f t="shared" si="29"/>
        <v>#DIV/0!</v>
      </c>
      <c r="AK232" s="43"/>
      <c r="AL232" s="40"/>
      <c r="AM232" s="40"/>
      <c r="AN232" s="40"/>
      <c r="AO232" s="40"/>
      <c r="AP232" s="40"/>
      <c r="AQ232" s="49"/>
      <c r="AR232" s="41"/>
      <c r="AS232" s="41">
        <v>10</v>
      </c>
      <c r="AT232" s="34">
        <f>(J232*10)/100</f>
        <v>0</v>
      </c>
      <c r="AU232" s="43"/>
      <c r="AV232" s="44">
        <v>0</v>
      </c>
      <c r="AW232" s="46">
        <f t="shared" si="30"/>
        <v>0</v>
      </c>
      <c r="AX232" s="46">
        <f>O232</f>
        <v>0</v>
      </c>
      <c r="AY232" s="43"/>
    </row>
    <row r="233" spans="1:51" ht="15.75" customHeight="1" x14ac:dyDescent="0.25">
      <c r="A233" s="47"/>
      <c r="B233" s="40"/>
      <c r="C233" s="41"/>
      <c r="D233" s="39"/>
      <c r="E233" s="43"/>
      <c r="F233" s="40"/>
      <c r="G233" s="41"/>
      <c r="H233" s="43"/>
      <c r="I233" s="43"/>
      <c r="J233" s="44">
        <v>0</v>
      </c>
      <c r="K233" s="44">
        <v>0</v>
      </c>
      <c r="L233" s="55">
        <v>0</v>
      </c>
      <c r="M233" s="55">
        <v>0</v>
      </c>
      <c r="N233" s="44">
        <v>0</v>
      </c>
      <c r="O233" s="34">
        <f t="shared" si="31"/>
        <v>0</v>
      </c>
      <c r="P233" s="34">
        <f t="shared" si="31"/>
        <v>0</v>
      </c>
      <c r="Q233" s="43"/>
      <c r="R233" s="43"/>
      <c r="S233" s="43"/>
      <c r="T233" s="43"/>
      <c r="U233" s="48"/>
      <c r="V233" s="41"/>
      <c r="W233" s="41"/>
      <c r="X233" s="50"/>
      <c r="Y233" s="34" t="e">
        <f>P233/AA233</f>
        <v>#DIV/0!</v>
      </c>
      <c r="Z233" s="44" t="e">
        <f t="shared" si="24"/>
        <v>#DIV/0!</v>
      </c>
      <c r="AA233" s="44">
        <f t="shared" si="25"/>
        <v>0</v>
      </c>
      <c r="AB233" s="44">
        <v>0</v>
      </c>
      <c r="AC233" s="44">
        <v>0</v>
      </c>
      <c r="AD233" s="44">
        <v>0</v>
      </c>
      <c r="AE233" s="44"/>
      <c r="AF233" s="44" t="e">
        <f t="shared" si="26"/>
        <v>#DIV/0!</v>
      </c>
      <c r="AG233" s="44"/>
      <c r="AH233" s="44" t="e">
        <f t="shared" si="27"/>
        <v>#DIV/0!</v>
      </c>
      <c r="AI233" s="44" t="e">
        <f t="shared" si="28"/>
        <v>#DIV/0!</v>
      </c>
      <c r="AJ233" s="44" t="e">
        <f t="shared" si="29"/>
        <v>#DIV/0!</v>
      </c>
      <c r="AK233" s="43"/>
      <c r="AL233" s="40"/>
      <c r="AM233" s="40"/>
      <c r="AN233" s="40"/>
      <c r="AO233" s="40"/>
      <c r="AP233" s="40"/>
      <c r="AQ233" s="49"/>
      <c r="AR233" s="41"/>
      <c r="AS233" s="41">
        <v>10</v>
      </c>
      <c r="AT233" s="34">
        <f>(J233*10)/100</f>
        <v>0</v>
      </c>
      <c r="AU233" s="43"/>
      <c r="AV233" s="44">
        <v>0</v>
      </c>
      <c r="AW233" s="46">
        <f t="shared" si="30"/>
        <v>0</v>
      </c>
      <c r="AX233" s="46">
        <f>O233</f>
        <v>0</v>
      </c>
      <c r="AY233" s="43"/>
    </row>
    <row r="234" spans="1:51" ht="15.75" customHeight="1" x14ac:dyDescent="0.25">
      <c r="A234" s="47"/>
      <c r="B234" s="40"/>
      <c r="C234" s="41"/>
      <c r="D234" s="39"/>
      <c r="E234" s="43"/>
      <c r="F234" s="40"/>
      <c r="G234" s="41"/>
      <c r="H234" s="43"/>
      <c r="I234" s="43"/>
      <c r="J234" s="44">
        <v>0</v>
      </c>
      <c r="K234" s="44">
        <v>0</v>
      </c>
      <c r="L234" s="55">
        <v>0</v>
      </c>
      <c r="M234" s="55">
        <v>0</v>
      </c>
      <c r="N234" s="44">
        <v>0</v>
      </c>
      <c r="O234" s="34">
        <f t="shared" si="31"/>
        <v>0</v>
      </c>
      <c r="P234" s="34">
        <f t="shared" si="31"/>
        <v>0</v>
      </c>
      <c r="Q234" s="43"/>
      <c r="R234" s="43"/>
      <c r="S234" s="43"/>
      <c r="T234" s="43"/>
      <c r="U234" s="48"/>
      <c r="V234" s="41"/>
      <c r="W234" s="41"/>
      <c r="X234" s="50"/>
      <c r="Y234" s="34" t="e">
        <f>P234/AA234</f>
        <v>#DIV/0!</v>
      </c>
      <c r="Z234" s="44" t="e">
        <f t="shared" si="24"/>
        <v>#DIV/0!</v>
      </c>
      <c r="AA234" s="44">
        <f t="shared" si="25"/>
        <v>0</v>
      </c>
      <c r="AB234" s="44">
        <v>0</v>
      </c>
      <c r="AC234" s="44">
        <v>0</v>
      </c>
      <c r="AD234" s="44">
        <v>0</v>
      </c>
      <c r="AE234" s="44"/>
      <c r="AF234" s="44" t="e">
        <f t="shared" si="26"/>
        <v>#DIV/0!</v>
      </c>
      <c r="AG234" s="44"/>
      <c r="AH234" s="44" t="e">
        <f t="shared" si="27"/>
        <v>#DIV/0!</v>
      </c>
      <c r="AI234" s="44" t="e">
        <f t="shared" si="28"/>
        <v>#DIV/0!</v>
      </c>
      <c r="AJ234" s="44" t="e">
        <f t="shared" si="29"/>
        <v>#DIV/0!</v>
      </c>
      <c r="AK234" s="43"/>
      <c r="AL234" s="40"/>
      <c r="AM234" s="40"/>
      <c r="AN234" s="40"/>
      <c r="AO234" s="40"/>
      <c r="AP234" s="40"/>
      <c r="AQ234" s="49"/>
      <c r="AR234" s="41"/>
      <c r="AS234" s="41">
        <v>10</v>
      </c>
      <c r="AT234" s="34">
        <f>(J234*10)/100</f>
        <v>0</v>
      </c>
      <c r="AU234" s="43"/>
      <c r="AV234" s="44">
        <v>0</v>
      </c>
      <c r="AW234" s="46">
        <f t="shared" si="30"/>
        <v>0</v>
      </c>
      <c r="AX234" s="46">
        <f>O234</f>
        <v>0</v>
      </c>
      <c r="AY234" s="43"/>
    </row>
    <row r="235" spans="1:51" ht="15.75" customHeight="1" x14ac:dyDescent="0.25">
      <c r="A235" s="47"/>
      <c r="B235" s="40"/>
      <c r="C235" s="41"/>
      <c r="D235" s="39"/>
      <c r="E235" s="43"/>
      <c r="F235" s="40"/>
      <c r="G235" s="41"/>
      <c r="H235" s="43"/>
      <c r="I235" s="43"/>
      <c r="J235" s="44">
        <v>0</v>
      </c>
      <c r="K235" s="44">
        <v>0</v>
      </c>
      <c r="L235" s="55">
        <v>0</v>
      </c>
      <c r="M235" s="55">
        <v>0</v>
      </c>
      <c r="N235" s="44">
        <v>0</v>
      </c>
      <c r="O235" s="34">
        <f t="shared" si="31"/>
        <v>0</v>
      </c>
      <c r="P235" s="34">
        <f t="shared" si="31"/>
        <v>0</v>
      </c>
      <c r="Q235" s="43"/>
      <c r="R235" s="43"/>
      <c r="S235" s="43"/>
      <c r="T235" s="43"/>
      <c r="U235" s="48"/>
      <c r="V235" s="41"/>
      <c r="W235" s="41"/>
      <c r="X235" s="50"/>
      <c r="Y235" s="34" t="e">
        <f>P235/AA235</f>
        <v>#DIV/0!</v>
      </c>
      <c r="Z235" s="44" t="e">
        <f t="shared" si="24"/>
        <v>#DIV/0!</v>
      </c>
      <c r="AA235" s="44">
        <f t="shared" si="25"/>
        <v>0</v>
      </c>
      <c r="AB235" s="44">
        <v>0</v>
      </c>
      <c r="AC235" s="44">
        <v>0</v>
      </c>
      <c r="AD235" s="44">
        <v>0</v>
      </c>
      <c r="AE235" s="44"/>
      <c r="AF235" s="44" t="e">
        <f t="shared" si="26"/>
        <v>#DIV/0!</v>
      </c>
      <c r="AG235" s="44"/>
      <c r="AH235" s="44" t="e">
        <f t="shared" si="27"/>
        <v>#DIV/0!</v>
      </c>
      <c r="AI235" s="44" t="e">
        <f t="shared" si="28"/>
        <v>#DIV/0!</v>
      </c>
      <c r="AJ235" s="44" t="e">
        <f t="shared" si="29"/>
        <v>#DIV/0!</v>
      </c>
      <c r="AK235" s="43"/>
      <c r="AL235" s="40"/>
      <c r="AM235" s="40"/>
      <c r="AN235" s="40"/>
      <c r="AO235" s="40"/>
      <c r="AP235" s="40"/>
      <c r="AQ235" s="49"/>
      <c r="AR235" s="41"/>
      <c r="AS235" s="41">
        <v>10</v>
      </c>
      <c r="AT235" s="34">
        <f>(J235*10)/100</f>
        <v>0</v>
      </c>
      <c r="AU235" s="43"/>
      <c r="AV235" s="44">
        <v>0</v>
      </c>
      <c r="AW235" s="46">
        <f t="shared" si="30"/>
        <v>0</v>
      </c>
      <c r="AX235" s="46">
        <f>O235</f>
        <v>0</v>
      </c>
      <c r="AY235" s="43"/>
    </row>
    <row r="236" spans="1:51" ht="15.75" customHeight="1" x14ac:dyDescent="0.25">
      <c r="A236" s="47"/>
      <c r="B236" s="40"/>
      <c r="C236" s="41"/>
      <c r="D236" s="39"/>
      <c r="E236" s="43"/>
      <c r="F236" s="40"/>
      <c r="G236" s="41"/>
      <c r="H236" s="43"/>
      <c r="I236" s="43"/>
      <c r="J236" s="44">
        <v>0</v>
      </c>
      <c r="K236" s="44">
        <v>0</v>
      </c>
      <c r="L236" s="55">
        <v>0</v>
      </c>
      <c r="M236" s="55">
        <v>0</v>
      </c>
      <c r="N236" s="44">
        <v>0</v>
      </c>
      <c r="O236" s="34">
        <f t="shared" si="31"/>
        <v>0</v>
      </c>
      <c r="P236" s="34">
        <f t="shared" si="31"/>
        <v>0</v>
      </c>
      <c r="Q236" s="43"/>
      <c r="R236" s="43"/>
      <c r="S236" s="43"/>
      <c r="T236" s="43"/>
      <c r="U236" s="48"/>
      <c r="V236" s="41"/>
      <c r="W236" s="41"/>
      <c r="X236" s="50"/>
      <c r="Y236" s="34" t="e">
        <f>P236/AA236</f>
        <v>#DIV/0!</v>
      </c>
      <c r="Z236" s="44" t="e">
        <f t="shared" si="24"/>
        <v>#DIV/0!</v>
      </c>
      <c r="AA236" s="44">
        <f t="shared" si="25"/>
        <v>0</v>
      </c>
      <c r="AB236" s="44">
        <v>0</v>
      </c>
      <c r="AC236" s="44">
        <v>0</v>
      </c>
      <c r="AD236" s="44">
        <v>0</v>
      </c>
      <c r="AE236" s="44"/>
      <c r="AF236" s="44" t="e">
        <f t="shared" si="26"/>
        <v>#DIV/0!</v>
      </c>
      <c r="AG236" s="44"/>
      <c r="AH236" s="44" t="e">
        <f t="shared" si="27"/>
        <v>#DIV/0!</v>
      </c>
      <c r="AI236" s="44" t="e">
        <f t="shared" si="28"/>
        <v>#DIV/0!</v>
      </c>
      <c r="AJ236" s="44" t="e">
        <f t="shared" si="29"/>
        <v>#DIV/0!</v>
      </c>
      <c r="AK236" s="43"/>
      <c r="AL236" s="40"/>
      <c r="AM236" s="40"/>
      <c r="AN236" s="40"/>
      <c r="AO236" s="40"/>
      <c r="AP236" s="40"/>
      <c r="AQ236" s="49"/>
      <c r="AR236" s="41"/>
      <c r="AS236" s="41">
        <v>10</v>
      </c>
      <c r="AT236" s="34">
        <f>(J236*10)/100</f>
        <v>0</v>
      </c>
      <c r="AU236" s="43"/>
      <c r="AV236" s="44">
        <v>0</v>
      </c>
      <c r="AW236" s="46">
        <f t="shared" si="30"/>
        <v>0</v>
      </c>
      <c r="AX236" s="46">
        <f>O236</f>
        <v>0</v>
      </c>
      <c r="AY236" s="43"/>
    </row>
    <row r="237" spans="1:51" ht="15.75" customHeight="1" x14ac:dyDescent="0.25">
      <c r="A237" s="47"/>
      <c r="B237" s="40"/>
      <c r="C237" s="41"/>
      <c r="D237" s="39"/>
      <c r="E237" s="43"/>
      <c r="F237" s="40"/>
      <c r="G237" s="41"/>
      <c r="H237" s="43"/>
      <c r="I237" s="43"/>
      <c r="J237" s="44">
        <v>0</v>
      </c>
      <c r="K237" s="44">
        <v>0</v>
      </c>
      <c r="L237" s="55">
        <v>0</v>
      </c>
      <c r="M237" s="55">
        <v>0</v>
      </c>
      <c r="N237" s="44">
        <v>0</v>
      </c>
      <c r="O237" s="34">
        <f t="shared" si="31"/>
        <v>0</v>
      </c>
      <c r="P237" s="34">
        <f t="shared" si="31"/>
        <v>0</v>
      </c>
      <c r="Q237" s="43"/>
      <c r="R237" s="43"/>
      <c r="S237" s="43"/>
      <c r="T237" s="43"/>
      <c r="U237" s="48"/>
      <c r="V237" s="41"/>
      <c r="W237" s="41"/>
      <c r="X237" s="50"/>
      <c r="Y237" s="34" t="e">
        <f>P237/AA237</f>
        <v>#DIV/0!</v>
      </c>
      <c r="Z237" s="44" t="e">
        <f t="shared" si="24"/>
        <v>#DIV/0!</v>
      </c>
      <c r="AA237" s="44">
        <f t="shared" si="25"/>
        <v>0</v>
      </c>
      <c r="AB237" s="44">
        <v>0</v>
      </c>
      <c r="AC237" s="44">
        <v>0</v>
      </c>
      <c r="AD237" s="44">
        <v>0</v>
      </c>
      <c r="AE237" s="44"/>
      <c r="AF237" s="44" t="e">
        <f t="shared" si="26"/>
        <v>#DIV/0!</v>
      </c>
      <c r="AG237" s="44"/>
      <c r="AH237" s="44" t="e">
        <f t="shared" si="27"/>
        <v>#DIV/0!</v>
      </c>
      <c r="AI237" s="44" t="e">
        <f t="shared" si="28"/>
        <v>#DIV/0!</v>
      </c>
      <c r="AJ237" s="44" t="e">
        <f t="shared" si="29"/>
        <v>#DIV/0!</v>
      </c>
      <c r="AK237" s="43"/>
      <c r="AL237" s="40"/>
      <c r="AM237" s="40"/>
      <c r="AN237" s="40"/>
      <c r="AO237" s="40"/>
      <c r="AP237" s="40"/>
      <c r="AQ237" s="49"/>
      <c r="AR237" s="41"/>
      <c r="AS237" s="41">
        <v>10</v>
      </c>
      <c r="AT237" s="34">
        <f>(J237*10)/100</f>
        <v>0</v>
      </c>
      <c r="AU237" s="43"/>
      <c r="AV237" s="44">
        <v>0</v>
      </c>
      <c r="AW237" s="46">
        <f t="shared" si="30"/>
        <v>0</v>
      </c>
      <c r="AX237" s="46">
        <f>O237</f>
        <v>0</v>
      </c>
      <c r="AY237" s="43"/>
    </row>
    <row r="238" spans="1:51" ht="15.75" customHeight="1" x14ac:dyDescent="0.25">
      <c r="A238" s="47"/>
      <c r="B238" s="40"/>
      <c r="C238" s="41"/>
      <c r="D238" s="39"/>
      <c r="E238" s="43"/>
      <c r="F238" s="40"/>
      <c r="G238" s="41"/>
      <c r="H238" s="43"/>
      <c r="I238" s="43"/>
      <c r="J238" s="44">
        <v>0</v>
      </c>
      <c r="K238" s="44">
        <v>0</v>
      </c>
      <c r="L238" s="55">
        <v>0</v>
      </c>
      <c r="M238" s="55">
        <v>0</v>
      </c>
      <c r="N238" s="44">
        <v>0</v>
      </c>
      <c r="O238" s="34">
        <f t="shared" si="31"/>
        <v>0</v>
      </c>
      <c r="P238" s="34">
        <f t="shared" si="31"/>
        <v>0</v>
      </c>
      <c r="Q238" s="43"/>
      <c r="R238" s="43"/>
      <c r="S238" s="43"/>
      <c r="T238" s="43"/>
      <c r="U238" s="48"/>
      <c r="V238" s="41"/>
      <c r="W238" s="41"/>
      <c r="X238" s="50"/>
      <c r="Y238" s="34" t="e">
        <f>P238/AA238</f>
        <v>#DIV/0!</v>
      </c>
      <c r="Z238" s="44" t="e">
        <f t="shared" si="24"/>
        <v>#DIV/0!</v>
      </c>
      <c r="AA238" s="44">
        <f t="shared" si="25"/>
        <v>0</v>
      </c>
      <c r="AB238" s="44">
        <v>0</v>
      </c>
      <c r="AC238" s="44">
        <v>0</v>
      </c>
      <c r="AD238" s="44">
        <v>0</v>
      </c>
      <c r="AE238" s="44"/>
      <c r="AF238" s="44" t="e">
        <f t="shared" si="26"/>
        <v>#DIV/0!</v>
      </c>
      <c r="AG238" s="44"/>
      <c r="AH238" s="44" t="e">
        <f t="shared" si="27"/>
        <v>#DIV/0!</v>
      </c>
      <c r="AI238" s="44" t="e">
        <f t="shared" si="28"/>
        <v>#DIV/0!</v>
      </c>
      <c r="AJ238" s="44" t="e">
        <f t="shared" si="29"/>
        <v>#DIV/0!</v>
      </c>
      <c r="AK238" s="43"/>
      <c r="AL238" s="40"/>
      <c r="AM238" s="40"/>
      <c r="AN238" s="40"/>
      <c r="AO238" s="40"/>
      <c r="AP238" s="40"/>
      <c r="AQ238" s="49"/>
      <c r="AR238" s="41"/>
      <c r="AS238" s="41">
        <v>10</v>
      </c>
      <c r="AT238" s="34">
        <f>(J238*10)/100</f>
        <v>0</v>
      </c>
      <c r="AU238" s="43"/>
      <c r="AV238" s="44">
        <v>0</v>
      </c>
      <c r="AW238" s="46">
        <f t="shared" si="30"/>
        <v>0</v>
      </c>
      <c r="AX238" s="46">
        <f>O238</f>
        <v>0</v>
      </c>
      <c r="AY238" s="43"/>
    </row>
    <row r="239" spans="1:51" ht="15.75" customHeight="1" x14ac:dyDescent="0.25">
      <c r="A239" s="47"/>
      <c r="B239" s="40"/>
      <c r="C239" s="41"/>
      <c r="D239" s="39"/>
      <c r="E239" s="43"/>
      <c r="F239" s="40"/>
      <c r="G239" s="41"/>
      <c r="H239" s="43"/>
      <c r="I239" s="43"/>
      <c r="J239" s="44">
        <v>0</v>
      </c>
      <c r="K239" s="44">
        <v>0</v>
      </c>
      <c r="L239" s="55">
        <v>0</v>
      </c>
      <c r="M239" s="55">
        <v>0</v>
      </c>
      <c r="N239" s="44">
        <v>0</v>
      </c>
      <c r="O239" s="34">
        <f t="shared" si="31"/>
        <v>0</v>
      </c>
      <c r="P239" s="34">
        <f t="shared" si="31"/>
        <v>0</v>
      </c>
      <c r="Q239" s="43"/>
      <c r="R239" s="43"/>
      <c r="S239" s="43"/>
      <c r="T239" s="43"/>
      <c r="U239" s="48"/>
      <c r="V239" s="41"/>
      <c r="W239" s="41"/>
      <c r="X239" s="50"/>
      <c r="Y239" s="34" t="e">
        <f>P239/AA239</f>
        <v>#DIV/0!</v>
      </c>
      <c r="Z239" s="44" t="e">
        <f t="shared" si="24"/>
        <v>#DIV/0!</v>
      </c>
      <c r="AA239" s="44">
        <f t="shared" si="25"/>
        <v>0</v>
      </c>
      <c r="AB239" s="44">
        <v>0</v>
      </c>
      <c r="AC239" s="44">
        <v>0</v>
      </c>
      <c r="AD239" s="44">
        <v>0</v>
      </c>
      <c r="AE239" s="44"/>
      <c r="AF239" s="44" t="e">
        <f t="shared" si="26"/>
        <v>#DIV/0!</v>
      </c>
      <c r="AG239" s="44"/>
      <c r="AH239" s="44" t="e">
        <f t="shared" si="27"/>
        <v>#DIV/0!</v>
      </c>
      <c r="AI239" s="44" t="e">
        <f t="shared" si="28"/>
        <v>#DIV/0!</v>
      </c>
      <c r="AJ239" s="44" t="e">
        <f t="shared" si="29"/>
        <v>#DIV/0!</v>
      </c>
      <c r="AK239" s="43"/>
      <c r="AL239" s="40"/>
      <c r="AM239" s="40"/>
      <c r="AN239" s="40"/>
      <c r="AO239" s="40"/>
      <c r="AP239" s="40"/>
      <c r="AQ239" s="49"/>
      <c r="AR239" s="41"/>
      <c r="AS239" s="41">
        <v>10</v>
      </c>
      <c r="AT239" s="34">
        <f>(J239*10)/100</f>
        <v>0</v>
      </c>
      <c r="AU239" s="43"/>
      <c r="AV239" s="44">
        <v>0</v>
      </c>
      <c r="AW239" s="46">
        <f t="shared" si="30"/>
        <v>0</v>
      </c>
      <c r="AX239" s="46">
        <f>O239</f>
        <v>0</v>
      </c>
      <c r="AY239" s="43"/>
    </row>
    <row r="240" spans="1:51" ht="15.75" customHeight="1" x14ac:dyDescent="0.25">
      <c r="A240" s="47"/>
      <c r="B240" s="40"/>
      <c r="C240" s="41"/>
      <c r="D240" s="39"/>
      <c r="E240" s="43"/>
      <c r="F240" s="40"/>
      <c r="G240" s="41"/>
      <c r="H240" s="43"/>
      <c r="I240" s="43"/>
      <c r="J240" s="44">
        <v>0</v>
      </c>
      <c r="K240" s="44">
        <v>0</v>
      </c>
      <c r="L240" s="55">
        <v>0</v>
      </c>
      <c r="M240" s="55">
        <v>0</v>
      </c>
      <c r="N240" s="44">
        <v>0</v>
      </c>
      <c r="O240" s="34">
        <f t="shared" si="31"/>
        <v>0</v>
      </c>
      <c r="P240" s="34">
        <f t="shared" si="31"/>
        <v>0</v>
      </c>
      <c r="Q240" s="43"/>
      <c r="R240" s="43"/>
      <c r="S240" s="43"/>
      <c r="T240" s="43"/>
      <c r="U240" s="48"/>
      <c r="V240" s="41"/>
      <c r="W240" s="41"/>
      <c r="X240" s="50"/>
      <c r="Y240" s="34" t="e">
        <f>P240/AA240</f>
        <v>#DIV/0!</v>
      </c>
      <c r="Z240" s="44" t="e">
        <f t="shared" si="24"/>
        <v>#DIV/0!</v>
      </c>
      <c r="AA240" s="44">
        <f t="shared" si="25"/>
        <v>0</v>
      </c>
      <c r="AB240" s="44">
        <v>0</v>
      </c>
      <c r="AC240" s="44">
        <v>0</v>
      </c>
      <c r="AD240" s="44">
        <v>0</v>
      </c>
      <c r="AE240" s="44"/>
      <c r="AF240" s="44" t="e">
        <f t="shared" si="26"/>
        <v>#DIV/0!</v>
      </c>
      <c r="AG240" s="44"/>
      <c r="AH240" s="44" t="e">
        <f t="shared" si="27"/>
        <v>#DIV/0!</v>
      </c>
      <c r="AI240" s="44" t="e">
        <f t="shared" si="28"/>
        <v>#DIV/0!</v>
      </c>
      <c r="AJ240" s="44" t="e">
        <f t="shared" si="29"/>
        <v>#DIV/0!</v>
      </c>
      <c r="AK240" s="43"/>
      <c r="AL240" s="40"/>
      <c r="AM240" s="40"/>
      <c r="AN240" s="40"/>
      <c r="AO240" s="40"/>
      <c r="AP240" s="40"/>
      <c r="AQ240" s="49"/>
      <c r="AR240" s="41"/>
      <c r="AS240" s="41">
        <v>10</v>
      </c>
      <c r="AT240" s="34">
        <f>(J240*10)/100</f>
        <v>0</v>
      </c>
      <c r="AU240" s="43"/>
      <c r="AV240" s="44">
        <v>0</v>
      </c>
      <c r="AW240" s="46">
        <f t="shared" si="30"/>
        <v>0</v>
      </c>
      <c r="AX240" s="46">
        <f>O240</f>
        <v>0</v>
      </c>
      <c r="AY240" s="43"/>
    </row>
    <row r="241" spans="1:51" ht="15.75" customHeight="1" x14ac:dyDescent="0.25">
      <c r="A241" s="47"/>
      <c r="B241" s="40"/>
      <c r="C241" s="41"/>
      <c r="D241" s="39"/>
      <c r="E241" s="43"/>
      <c r="F241" s="40"/>
      <c r="G241" s="41"/>
      <c r="H241" s="43"/>
      <c r="I241" s="43"/>
      <c r="J241" s="44">
        <v>0</v>
      </c>
      <c r="K241" s="44">
        <v>0</v>
      </c>
      <c r="L241" s="55">
        <v>0</v>
      </c>
      <c r="M241" s="55">
        <v>0</v>
      </c>
      <c r="N241" s="44">
        <v>0</v>
      </c>
      <c r="O241" s="34">
        <f t="shared" si="31"/>
        <v>0</v>
      </c>
      <c r="P241" s="34">
        <f t="shared" si="31"/>
        <v>0</v>
      </c>
      <c r="Q241" s="43"/>
      <c r="R241" s="43"/>
      <c r="S241" s="43"/>
      <c r="T241" s="43"/>
      <c r="U241" s="48"/>
      <c r="V241" s="41"/>
      <c r="W241" s="41"/>
      <c r="X241" s="50"/>
      <c r="Y241" s="34" t="e">
        <f>P241/AA241</f>
        <v>#DIV/0!</v>
      </c>
      <c r="Z241" s="44" t="e">
        <f t="shared" si="24"/>
        <v>#DIV/0!</v>
      </c>
      <c r="AA241" s="44">
        <f t="shared" si="25"/>
        <v>0</v>
      </c>
      <c r="AB241" s="44">
        <v>0</v>
      </c>
      <c r="AC241" s="44">
        <v>0</v>
      </c>
      <c r="AD241" s="44">
        <v>0</v>
      </c>
      <c r="AE241" s="44"/>
      <c r="AF241" s="44" t="e">
        <f t="shared" si="26"/>
        <v>#DIV/0!</v>
      </c>
      <c r="AG241" s="44"/>
      <c r="AH241" s="44" t="e">
        <f t="shared" si="27"/>
        <v>#DIV/0!</v>
      </c>
      <c r="AI241" s="44" t="e">
        <f t="shared" si="28"/>
        <v>#DIV/0!</v>
      </c>
      <c r="AJ241" s="44" t="e">
        <f t="shared" si="29"/>
        <v>#DIV/0!</v>
      </c>
      <c r="AK241" s="43"/>
      <c r="AL241" s="40"/>
      <c r="AM241" s="40"/>
      <c r="AN241" s="40"/>
      <c r="AO241" s="40"/>
      <c r="AP241" s="40"/>
      <c r="AQ241" s="49"/>
      <c r="AR241" s="41"/>
      <c r="AS241" s="41">
        <v>10</v>
      </c>
      <c r="AT241" s="34">
        <f>(J241*10)/100</f>
        <v>0</v>
      </c>
      <c r="AU241" s="43"/>
      <c r="AV241" s="44">
        <v>0</v>
      </c>
      <c r="AW241" s="46">
        <f t="shared" si="30"/>
        <v>0</v>
      </c>
      <c r="AX241" s="46">
        <f>O241</f>
        <v>0</v>
      </c>
      <c r="AY241" s="43"/>
    </row>
    <row r="242" spans="1:51" ht="15.75" customHeight="1" x14ac:dyDescent="0.25">
      <c r="A242" s="47"/>
      <c r="B242" s="40"/>
      <c r="C242" s="41"/>
      <c r="D242" s="39"/>
      <c r="E242" s="43"/>
      <c r="F242" s="40"/>
      <c r="G242" s="41"/>
      <c r="H242" s="43"/>
      <c r="I242" s="43"/>
      <c r="J242" s="44">
        <v>0</v>
      </c>
      <c r="K242" s="44">
        <v>0</v>
      </c>
      <c r="L242" s="55">
        <v>0</v>
      </c>
      <c r="M242" s="55">
        <v>0</v>
      </c>
      <c r="N242" s="44">
        <v>0</v>
      </c>
      <c r="O242" s="34">
        <f t="shared" si="31"/>
        <v>0</v>
      </c>
      <c r="P242" s="34">
        <f t="shared" si="31"/>
        <v>0</v>
      </c>
      <c r="Q242" s="43"/>
      <c r="R242" s="43"/>
      <c r="S242" s="43"/>
      <c r="T242" s="43"/>
      <c r="U242" s="48"/>
      <c r="V242" s="41"/>
      <c r="W242" s="41"/>
      <c r="X242" s="50"/>
      <c r="Y242" s="34" t="e">
        <f>P242/AA242</f>
        <v>#DIV/0!</v>
      </c>
      <c r="Z242" s="44" t="e">
        <f t="shared" si="24"/>
        <v>#DIV/0!</v>
      </c>
      <c r="AA242" s="44">
        <f t="shared" si="25"/>
        <v>0</v>
      </c>
      <c r="AB242" s="44">
        <v>0</v>
      </c>
      <c r="AC242" s="44">
        <v>0</v>
      </c>
      <c r="AD242" s="44">
        <v>0</v>
      </c>
      <c r="AE242" s="44"/>
      <c r="AF242" s="44" t="e">
        <f t="shared" si="26"/>
        <v>#DIV/0!</v>
      </c>
      <c r="AG242" s="44"/>
      <c r="AH242" s="44" t="e">
        <f t="shared" si="27"/>
        <v>#DIV/0!</v>
      </c>
      <c r="AI242" s="44" t="e">
        <f t="shared" si="28"/>
        <v>#DIV/0!</v>
      </c>
      <c r="AJ242" s="44" t="e">
        <f t="shared" si="29"/>
        <v>#DIV/0!</v>
      </c>
      <c r="AK242" s="43"/>
      <c r="AL242" s="40"/>
      <c r="AM242" s="40"/>
      <c r="AN242" s="40"/>
      <c r="AO242" s="40"/>
      <c r="AP242" s="40"/>
      <c r="AQ242" s="49"/>
      <c r="AR242" s="41"/>
      <c r="AS242" s="41">
        <v>10</v>
      </c>
      <c r="AT242" s="34">
        <f>(J242*10)/100</f>
        <v>0</v>
      </c>
      <c r="AU242" s="43"/>
      <c r="AV242" s="44">
        <v>0</v>
      </c>
      <c r="AW242" s="46">
        <f t="shared" si="30"/>
        <v>0</v>
      </c>
      <c r="AX242" s="46">
        <f>O242</f>
        <v>0</v>
      </c>
      <c r="AY242" s="43"/>
    </row>
    <row r="243" spans="1:51" ht="15.75" customHeight="1" x14ac:dyDescent="0.25">
      <c r="A243" s="47"/>
      <c r="B243" s="40"/>
      <c r="C243" s="41"/>
      <c r="D243" s="39"/>
      <c r="E243" s="43"/>
      <c r="F243" s="40"/>
      <c r="G243" s="41"/>
      <c r="H243" s="43"/>
      <c r="I243" s="43"/>
      <c r="J243" s="44">
        <v>0</v>
      </c>
      <c r="K243" s="44">
        <v>0</v>
      </c>
      <c r="L243" s="55">
        <v>0</v>
      </c>
      <c r="M243" s="55">
        <v>0</v>
      </c>
      <c r="N243" s="44">
        <v>0</v>
      </c>
      <c r="O243" s="34">
        <f t="shared" si="31"/>
        <v>0</v>
      </c>
      <c r="P243" s="34">
        <f t="shared" si="31"/>
        <v>0</v>
      </c>
      <c r="Q243" s="43"/>
      <c r="R243" s="43"/>
      <c r="S243" s="43"/>
      <c r="T243" s="43"/>
      <c r="U243" s="48"/>
      <c r="V243" s="41"/>
      <c r="W243" s="41"/>
      <c r="X243" s="50"/>
      <c r="Y243" s="34" t="e">
        <f>P243/AA243</f>
        <v>#DIV/0!</v>
      </c>
      <c r="Z243" s="44" t="e">
        <f t="shared" si="24"/>
        <v>#DIV/0!</v>
      </c>
      <c r="AA243" s="44">
        <f t="shared" si="25"/>
        <v>0</v>
      </c>
      <c r="AB243" s="44">
        <v>0</v>
      </c>
      <c r="AC243" s="44">
        <v>0</v>
      </c>
      <c r="AD243" s="44">
        <v>0</v>
      </c>
      <c r="AE243" s="44"/>
      <c r="AF243" s="44" t="e">
        <f t="shared" si="26"/>
        <v>#DIV/0!</v>
      </c>
      <c r="AG243" s="44"/>
      <c r="AH243" s="44" t="e">
        <f t="shared" si="27"/>
        <v>#DIV/0!</v>
      </c>
      <c r="AI243" s="44" t="e">
        <f t="shared" si="28"/>
        <v>#DIV/0!</v>
      </c>
      <c r="AJ243" s="44" t="e">
        <f t="shared" si="29"/>
        <v>#DIV/0!</v>
      </c>
      <c r="AK243" s="43"/>
      <c r="AL243" s="40"/>
      <c r="AM243" s="40"/>
      <c r="AN243" s="40"/>
      <c r="AO243" s="40"/>
      <c r="AP243" s="40"/>
      <c r="AQ243" s="49"/>
      <c r="AR243" s="41"/>
      <c r="AS243" s="41">
        <v>10</v>
      </c>
      <c r="AT243" s="34">
        <f>(J243*10)/100</f>
        <v>0</v>
      </c>
      <c r="AU243" s="43"/>
      <c r="AV243" s="44">
        <v>0</v>
      </c>
      <c r="AW243" s="46">
        <f t="shared" si="30"/>
        <v>0</v>
      </c>
      <c r="AX243" s="46">
        <f>O243</f>
        <v>0</v>
      </c>
      <c r="AY243" s="43"/>
    </row>
    <row r="244" spans="1:51" ht="15.75" customHeight="1" x14ac:dyDescent="0.25">
      <c r="A244" s="47"/>
      <c r="B244" s="40"/>
      <c r="C244" s="41"/>
      <c r="D244" s="39"/>
      <c r="E244" s="43"/>
      <c r="F244" s="40"/>
      <c r="G244" s="41"/>
      <c r="H244" s="43"/>
      <c r="I244" s="43"/>
      <c r="J244" s="44">
        <v>0</v>
      </c>
      <c r="K244" s="44">
        <v>0</v>
      </c>
      <c r="L244" s="55">
        <v>0</v>
      </c>
      <c r="M244" s="55">
        <v>0</v>
      </c>
      <c r="N244" s="44">
        <v>0</v>
      </c>
      <c r="O244" s="34">
        <f t="shared" si="31"/>
        <v>0</v>
      </c>
      <c r="P244" s="34">
        <f t="shared" si="31"/>
        <v>0</v>
      </c>
      <c r="Q244" s="43"/>
      <c r="R244" s="43"/>
      <c r="S244" s="43"/>
      <c r="T244" s="43"/>
      <c r="U244" s="48"/>
      <c r="V244" s="41"/>
      <c r="W244" s="41"/>
      <c r="X244" s="50"/>
      <c r="Y244" s="34" t="e">
        <f>P244/AA244</f>
        <v>#DIV/0!</v>
      </c>
      <c r="Z244" s="44" t="e">
        <f t="shared" si="24"/>
        <v>#DIV/0!</v>
      </c>
      <c r="AA244" s="44">
        <f t="shared" si="25"/>
        <v>0</v>
      </c>
      <c r="AB244" s="44">
        <v>0</v>
      </c>
      <c r="AC244" s="44">
        <v>0</v>
      </c>
      <c r="AD244" s="44">
        <v>0</v>
      </c>
      <c r="AE244" s="44"/>
      <c r="AF244" s="44" t="e">
        <f t="shared" si="26"/>
        <v>#DIV/0!</v>
      </c>
      <c r="AG244" s="44"/>
      <c r="AH244" s="44" t="e">
        <f t="shared" si="27"/>
        <v>#DIV/0!</v>
      </c>
      <c r="AI244" s="44" t="e">
        <f t="shared" si="28"/>
        <v>#DIV/0!</v>
      </c>
      <c r="AJ244" s="44" t="e">
        <f t="shared" si="29"/>
        <v>#DIV/0!</v>
      </c>
      <c r="AK244" s="43"/>
      <c r="AL244" s="40"/>
      <c r="AM244" s="40"/>
      <c r="AN244" s="40"/>
      <c r="AO244" s="40"/>
      <c r="AP244" s="40"/>
      <c r="AQ244" s="49"/>
      <c r="AR244" s="41"/>
      <c r="AS244" s="41">
        <v>10</v>
      </c>
      <c r="AT244" s="34">
        <f>(J244*10)/100</f>
        <v>0</v>
      </c>
      <c r="AU244" s="43"/>
      <c r="AV244" s="44">
        <v>0</v>
      </c>
      <c r="AW244" s="46">
        <f t="shared" si="30"/>
        <v>0</v>
      </c>
      <c r="AX244" s="46">
        <f>O244</f>
        <v>0</v>
      </c>
      <c r="AY244" s="43"/>
    </row>
    <row r="245" spans="1:51" ht="15.75" customHeight="1" x14ac:dyDescent="0.25">
      <c r="A245" s="47"/>
      <c r="B245" s="40"/>
      <c r="C245" s="41"/>
      <c r="D245" s="39"/>
      <c r="E245" s="43"/>
      <c r="F245" s="40"/>
      <c r="G245" s="41"/>
      <c r="H245" s="43"/>
      <c r="I245" s="43"/>
      <c r="J245" s="44">
        <v>0</v>
      </c>
      <c r="K245" s="44">
        <v>0</v>
      </c>
      <c r="L245" s="55">
        <v>0</v>
      </c>
      <c r="M245" s="55">
        <v>0</v>
      </c>
      <c r="N245" s="44">
        <v>0</v>
      </c>
      <c r="O245" s="34">
        <f t="shared" si="31"/>
        <v>0</v>
      </c>
      <c r="P245" s="34">
        <f t="shared" si="31"/>
        <v>0</v>
      </c>
      <c r="Q245" s="43"/>
      <c r="R245" s="43"/>
      <c r="S245" s="43"/>
      <c r="T245" s="43"/>
      <c r="U245" s="48"/>
      <c r="V245" s="41"/>
      <c r="W245" s="41"/>
      <c r="X245" s="50"/>
      <c r="Y245" s="34" t="e">
        <f>P245/AA245</f>
        <v>#DIV/0!</v>
      </c>
      <c r="Z245" s="44" t="e">
        <f t="shared" si="24"/>
        <v>#DIV/0!</v>
      </c>
      <c r="AA245" s="44">
        <f t="shared" si="25"/>
        <v>0</v>
      </c>
      <c r="AB245" s="44">
        <v>0</v>
      </c>
      <c r="AC245" s="44">
        <v>0</v>
      </c>
      <c r="AD245" s="44">
        <v>0</v>
      </c>
      <c r="AE245" s="44"/>
      <c r="AF245" s="44" t="e">
        <f t="shared" si="26"/>
        <v>#DIV/0!</v>
      </c>
      <c r="AG245" s="44"/>
      <c r="AH245" s="44" t="e">
        <f t="shared" si="27"/>
        <v>#DIV/0!</v>
      </c>
      <c r="AI245" s="44" t="e">
        <f t="shared" si="28"/>
        <v>#DIV/0!</v>
      </c>
      <c r="AJ245" s="44" t="e">
        <f t="shared" si="29"/>
        <v>#DIV/0!</v>
      </c>
      <c r="AK245" s="43"/>
      <c r="AL245" s="40"/>
      <c r="AM245" s="40"/>
      <c r="AN245" s="40"/>
      <c r="AO245" s="40"/>
      <c r="AP245" s="40"/>
      <c r="AQ245" s="49"/>
      <c r="AR245" s="41"/>
      <c r="AS245" s="41">
        <v>10</v>
      </c>
      <c r="AT245" s="34">
        <f>(J245*10)/100</f>
        <v>0</v>
      </c>
      <c r="AU245" s="43"/>
      <c r="AV245" s="44">
        <v>0</v>
      </c>
      <c r="AW245" s="46">
        <f t="shared" si="30"/>
        <v>0</v>
      </c>
      <c r="AX245" s="46">
        <f>O245</f>
        <v>0</v>
      </c>
      <c r="AY245" s="43"/>
    </row>
    <row r="246" spans="1:51" ht="15.75" customHeight="1" x14ac:dyDescent="0.25">
      <c r="A246" s="47"/>
      <c r="B246" s="40"/>
      <c r="C246" s="41"/>
      <c r="D246" s="39"/>
      <c r="E246" s="43"/>
      <c r="F246" s="40"/>
      <c r="G246" s="41"/>
      <c r="H246" s="43"/>
      <c r="I246" s="43"/>
      <c r="J246" s="44">
        <v>0</v>
      </c>
      <c r="K246" s="44">
        <v>0</v>
      </c>
      <c r="L246" s="55">
        <v>0</v>
      </c>
      <c r="M246" s="55">
        <v>0</v>
      </c>
      <c r="N246" s="44">
        <v>0</v>
      </c>
      <c r="O246" s="34">
        <f t="shared" si="31"/>
        <v>0</v>
      </c>
      <c r="P246" s="34">
        <f t="shared" si="31"/>
        <v>0</v>
      </c>
      <c r="Q246" s="43"/>
      <c r="R246" s="43"/>
      <c r="S246" s="43"/>
      <c r="T246" s="43"/>
      <c r="U246" s="48"/>
      <c r="V246" s="41"/>
      <c r="W246" s="41"/>
      <c r="X246" s="50"/>
      <c r="Y246" s="34" t="e">
        <f>P246/AA246</f>
        <v>#DIV/0!</v>
      </c>
      <c r="Z246" s="44" t="e">
        <f t="shared" si="24"/>
        <v>#DIV/0!</v>
      </c>
      <c r="AA246" s="44">
        <f t="shared" si="25"/>
        <v>0</v>
      </c>
      <c r="AB246" s="44">
        <v>0</v>
      </c>
      <c r="AC246" s="44">
        <v>0</v>
      </c>
      <c r="AD246" s="44">
        <v>0</v>
      </c>
      <c r="AE246" s="44"/>
      <c r="AF246" s="44" t="e">
        <f t="shared" si="26"/>
        <v>#DIV/0!</v>
      </c>
      <c r="AG246" s="44"/>
      <c r="AH246" s="44" t="e">
        <f t="shared" si="27"/>
        <v>#DIV/0!</v>
      </c>
      <c r="AI246" s="44" t="e">
        <f t="shared" si="28"/>
        <v>#DIV/0!</v>
      </c>
      <c r="AJ246" s="44" t="e">
        <f t="shared" si="29"/>
        <v>#DIV/0!</v>
      </c>
      <c r="AK246" s="43"/>
      <c r="AL246" s="40"/>
      <c r="AM246" s="40"/>
      <c r="AN246" s="40"/>
      <c r="AO246" s="40"/>
      <c r="AP246" s="40"/>
      <c r="AQ246" s="49"/>
      <c r="AR246" s="41"/>
      <c r="AS246" s="41">
        <v>10</v>
      </c>
      <c r="AT246" s="34">
        <f>(J246*10)/100</f>
        <v>0</v>
      </c>
      <c r="AU246" s="43"/>
      <c r="AV246" s="44">
        <v>0</v>
      </c>
      <c r="AW246" s="46">
        <f t="shared" si="30"/>
        <v>0</v>
      </c>
      <c r="AX246" s="46">
        <f>O246</f>
        <v>0</v>
      </c>
      <c r="AY246" s="43"/>
    </row>
    <row r="247" spans="1:51" ht="15.75" customHeight="1" x14ac:dyDescent="0.25">
      <c r="A247" s="47"/>
      <c r="B247" s="40"/>
      <c r="C247" s="41"/>
      <c r="D247" s="39"/>
      <c r="E247" s="43"/>
      <c r="F247" s="40"/>
      <c r="G247" s="41"/>
      <c r="H247" s="43"/>
      <c r="I247" s="43"/>
      <c r="J247" s="44">
        <v>0</v>
      </c>
      <c r="K247" s="44">
        <v>0</v>
      </c>
      <c r="L247" s="55">
        <v>0</v>
      </c>
      <c r="M247" s="55">
        <v>0</v>
      </c>
      <c r="N247" s="44">
        <v>0</v>
      </c>
      <c r="O247" s="34">
        <f t="shared" si="31"/>
        <v>0</v>
      </c>
      <c r="P247" s="34">
        <f t="shared" si="31"/>
        <v>0</v>
      </c>
      <c r="Q247" s="43"/>
      <c r="R247" s="43"/>
      <c r="S247" s="43"/>
      <c r="T247" s="43"/>
      <c r="U247" s="48"/>
      <c r="V247" s="41"/>
      <c r="W247" s="41"/>
      <c r="X247" s="50"/>
      <c r="Y247" s="34" t="e">
        <f>P247/AA247</f>
        <v>#DIV/0!</v>
      </c>
      <c r="Z247" s="44" t="e">
        <f t="shared" si="24"/>
        <v>#DIV/0!</v>
      </c>
      <c r="AA247" s="44">
        <f t="shared" si="25"/>
        <v>0</v>
      </c>
      <c r="AB247" s="44">
        <v>0</v>
      </c>
      <c r="AC247" s="44">
        <v>0</v>
      </c>
      <c r="AD247" s="44">
        <v>0</v>
      </c>
      <c r="AE247" s="44"/>
      <c r="AF247" s="44" t="e">
        <f t="shared" si="26"/>
        <v>#DIV/0!</v>
      </c>
      <c r="AG247" s="44"/>
      <c r="AH247" s="44" t="e">
        <f t="shared" si="27"/>
        <v>#DIV/0!</v>
      </c>
      <c r="AI247" s="44" t="e">
        <f t="shared" si="28"/>
        <v>#DIV/0!</v>
      </c>
      <c r="AJ247" s="44" t="e">
        <f t="shared" si="29"/>
        <v>#DIV/0!</v>
      </c>
      <c r="AK247" s="43"/>
      <c r="AL247" s="40"/>
      <c r="AM247" s="40"/>
      <c r="AN247" s="40"/>
      <c r="AO247" s="40"/>
      <c r="AP247" s="40"/>
      <c r="AQ247" s="49"/>
      <c r="AR247" s="41"/>
      <c r="AS247" s="41">
        <v>10</v>
      </c>
      <c r="AT247" s="34">
        <f>(J247*10)/100</f>
        <v>0</v>
      </c>
      <c r="AU247" s="43"/>
      <c r="AV247" s="44">
        <v>0</v>
      </c>
      <c r="AW247" s="46">
        <f t="shared" si="30"/>
        <v>0</v>
      </c>
      <c r="AX247" s="46">
        <f>O247</f>
        <v>0</v>
      </c>
      <c r="AY247" s="43"/>
    </row>
    <row r="248" spans="1:51" ht="15.75" customHeight="1" x14ac:dyDescent="0.25">
      <c r="A248" s="47"/>
      <c r="B248" s="40"/>
      <c r="C248" s="41"/>
      <c r="D248" s="39"/>
      <c r="E248" s="43"/>
      <c r="F248" s="40"/>
      <c r="G248" s="41"/>
      <c r="H248" s="43"/>
      <c r="I248" s="43"/>
      <c r="J248" s="44">
        <v>0</v>
      </c>
      <c r="K248" s="44">
        <v>0</v>
      </c>
      <c r="L248" s="55">
        <v>0</v>
      </c>
      <c r="M248" s="55">
        <v>0</v>
      </c>
      <c r="N248" s="44">
        <v>0</v>
      </c>
      <c r="O248" s="34">
        <f t="shared" si="31"/>
        <v>0</v>
      </c>
      <c r="P248" s="34">
        <f t="shared" si="31"/>
        <v>0</v>
      </c>
      <c r="Q248" s="43"/>
      <c r="R248" s="43"/>
      <c r="S248" s="43"/>
      <c r="T248" s="43"/>
      <c r="U248" s="48"/>
      <c r="V248" s="41"/>
      <c r="W248" s="41"/>
      <c r="X248" s="50"/>
      <c r="Y248" s="34" t="e">
        <f>P248/AA248</f>
        <v>#DIV/0!</v>
      </c>
      <c r="Z248" s="44" t="e">
        <f t="shared" si="24"/>
        <v>#DIV/0!</v>
      </c>
      <c r="AA248" s="44">
        <f t="shared" si="25"/>
        <v>0</v>
      </c>
      <c r="AB248" s="44">
        <v>0</v>
      </c>
      <c r="AC248" s="44">
        <v>0</v>
      </c>
      <c r="AD248" s="44">
        <v>0</v>
      </c>
      <c r="AE248" s="44"/>
      <c r="AF248" s="44" t="e">
        <f t="shared" si="26"/>
        <v>#DIV/0!</v>
      </c>
      <c r="AG248" s="44"/>
      <c r="AH248" s="44" t="e">
        <f t="shared" si="27"/>
        <v>#DIV/0!</v>
      </c>
      <c r="AI248" s="44" t="e">
        <f t="shared" si="28"/>
        <v>#DIV/0!</v>
      </c>
      <c r="AJ248" s="44" t="e">
        <f t="shared" si="29"/>
        <v>#DIV/0!</v>
      </c>
      <c r="AK248" s="43"/>
      <c r="AL248" s="40"/>
      <c r="AM248" s="40"/>
      <c r="AN248" s="40"/>
      <c r="AO248" s="40"/>
      <c r="AP248" s="40"/>
      <c r="AQ248" s="49"/>
      <c r="AR248" s="41"/>
      <c r="AS248" s="41">
        <v>10</v>
      </c>
      <c r="AT248" s="34">
        <f>(J248*10)/100</f>
        <v>0</v>
      </c>
      <c r="AU248" s="43"/>
      <c r="AV248" s="44">
        <v>0</v>
      </c>
      <c r="AW248" s="46">
        <f t="shared" si="30"/>
        <v>0</v>
      </c>
      <c r="AX248" s="46">
        <f>O248</f>
        <v>0</v>
      </c>
      <c r="AY248" s="43"/>
    </row>
    <row r="249" spans="1:51" ht="15.75" customHeight="1" x14ac:dyDescent="0.25">
      <c r="A249" s="47"/>
      <c r="B249" s="40"/>
      <c r="C249" s="41"/>
      <c r="D249" s="39"/>
      <c r="E249" s="43"/>
      <c r="F249" s="40"/>
      <c r="G249" s="41"/>
      <c r="H249" s="43"/>
      <c r="I249" s="43"/>
      <c r="J249" s="44">
        <v>0</v>
      </c>
      <c r="K249" s="44">
        <v>0</v>
      </c>
      <c r="L249" s="55">
        <v>0</v>
      </c>
      <c r="M249" s="55">
        <v>0</v>
      </c>
      <c r="N249" s="44">
        <v>0</v>
      </c>
      <c r="O249" s="34">
        <f t="shared" si="31"/>
        <v>0</v>
      </c>
      <c r="P249" s="34">
        <f t="shared" si="31"/>
        <v>0</v>
      </c>
      <c r="Q249" s="43"/>
      <c r="R249" s="43"/>
      <c r="S249" s="43"/>
      <c r="T249" s="43"/>
      <c r="U249" s="48"/>
      <c r="V249" s="41"/>
      <c r="W249" s="41"/>
      <c r="X249" s="50"/>
      <c r="Y249" s="34" t="e">
        <f>P249/AA249</f>
        <v>#DIV/0!</v>
      </c>
      <c r="Z249" s="44" t="e">
        <f t="shared" si="24"/>
        <v>#DIV/0!</v>
      </c>
      <c r="AA249" s="44">
        <f t="shared" si="25"/>
        <v>0</v>
      </c>
      <c r="AB249" s="44">
        <v>0</v>
      </c>
      <c r="AC249" s="44">
        <v>0</v>
      </c>
      <c r="AD249" s="44">
        <v>0</v>
      </c>
      <c r="AE249" s="44"/>
      <c r="AF249" s="44" t="e">
        <f t="shared" si="26"/>
        <v>#DIV/0!</v>
      </c>
      <c r="AG249" s="44"/>
      <c r="AH249" s="44" t="e">
        <f t="shared" si="27"/>
        <v>#DIV/0!</v>
      </c>
      <c r="AI249" s="44" t="e">
        <f t="shared" si="28"/>
        <v>#DIV/0!</v>
      </c>
      <c r="AJ249" s="44" t="e">
        <f t="shared" si="29"/>
        <v>#DIV/0!</v>
      </c>
      <c r="AK249" s="43"/>
      <c r="AL249" s="40"/>
      <c r="AM249" s="40"/>
      <c r="AN249" s="40"/>
      <c r="AO249" s="40"/>
      <c r="AP249" s="40"/>
      <c r="AQ249" s="49"/>
      <c r="AR249" s="41"/>
      <c r="AS249" s="41">
        <v>10</v>
      </c>
      <c r="AT249" s="34">
        <f>(J249*10)/100</f>
        <v>0</v>
      </c>
      <c r="AU249" s="43"/>
      <c r="AV249" s="44">
        <v>0</v>
      </c>
      <c r="AW249" s="46">
        <f t="shared" si="30"/>
        <v>0</v>
      </c>
      <c r="AX249" s="46">
        <f>O249</f>
        <v>0</v>
      </c>
      <c r="AY249" s="43"/>
    </row>
    <row r="250" spans="1:51" ht="15.75" customHeight="1" x14ac:dyDescent="0.25">
      <c r="A250" s="47"/>
      <c r="B250" s="40"/>
      <c r="C250" s="41"/>
      <c r="D250" s="39"/>
      <c r="E250" s="43"/>
      <c r="F250" s="40"/>
      <c r="G250" s="41"/>
      <c r="H250" s="43"/>
      <c r="I250" s="43"/>
      <c r="J250" s="44">
        <v>0</v>
      </c>
      <c r="K250" s="44">
        <v>0</v>
      </c>
      <c r="L250" s="55">
        <v>0</v>
      </c>
      <c r="M250" s="55">
        <v>0</v>
      </c>
      <c r="N250" s="44">
        <v>0</v>
      </c>
      <c r="O250" s="34">
        <f t="shared" si="31"/>
        <v>0</v>
      </c>
      <c r="P250" s="34">
        <f t="shared" si="31"/>
        <v>0</v>
      </c>
      <c r="Q250" s="43"/>
      <c r="R250" s="43"/>
      <c r="S250" s="43"/>
      <c r="T250" s="43"/>
      <c r="U250" s="48"/>
      <c r="V250" s="41"/>
      <c r="W250" s="41"/>
      <c r="X250" s="50"/>
      <c r="Y250" s="34" t="e">
        <f>P250/AA250</f>
        <v>#DIV/0!</v>
      </c>
      <c r="Z250" s="44" t="e">
        <f t="shared" si="24"/>
        <v>#DIV/0!</v>
      </c>
      <c r="AA250" s="44">
        <f t="shared" si="25"/>
        <v>0</v>
      </c>
      <c r="AB250" s="44">
        <v>0</v>
      </c>
      <c r="AC250" s="44">
        <v>0</v>
      </c>
      <c r="AD250" s="44">
        <v>0</v>
      </c>
      <c r="AE250" s="44"/>
      <c r="AF250" s="44" t="e">
        <f t="shared" si="26"/>
        <v>#DIV/0!</v>
      </c>
      <c r="AG250" s="44"/>
      <c r="AH250" s="44" t="e">
        <f t="shared" si="27"/>
        <v>#DIV/0!</v>
      </c>
      <c r="AI250" s="44" t="e">
        <f t="shared" si="28"/>
        <v>#DIV/0!</v>
      </c>
      <c r="AJ250" s="44" t="e">
        <f t="shared" si="29"/>
        <v>#DIV/0!</v>
      </c>
      <c r="AK250" s="43"/>
      <c r="AL250" s="40"/>
      <c r="AM250" s="40"/>
      <c r="AN250" s="40"/>
      <c r="AO250" s="40"/>
      <c r="AP250" s="40"/>
      <c r="AQ250" s="49"/>
      <c r="AR250" s="41"/>
      <c r="AS250" s="41">
        <v>10</v>
      </c>
      <c r="AT250" s="34">
        <f>(J250*10)/100</f>
        <v>0</v>
      </c>
      <c r="AU250" s="43"/>
      <c r="AV250" s="44">
        <v>0</v>
      </c>
      <c r="AW250" s="46">
        <f t="shared" si="30"/>
        <v>0</v>
      </c>
      <c r="AX250" s="46">
        <f>O250</f>
        <v>0</v>
      </c>
      <c r="AY250" s="43"/>
    </row>
    <row r="251" spans="1:51" ht="15.75" customHeight="1" x14ac:dyDescent="0.25">
      <c r="A251" s="47"/>
      <c r="B251" s="40"/>
      <c r="C251" s="41"/>
      <c r="D251" s="39"/>
      <c r="E251" s="43"/>
      <c r="F251" s="40"/>
      <c r="G251" s="41"/>
      <c r="H251" s="43"/>
      <c r="I251" s="43"/>
      <c r="J251" s="44">
        <v>0</v>
      </c>
      <c r="K251" s="44">
        <v>0</v>
      </c>
      <c r="L251" s="55">
        <v>0</v>
      </c>
      <c r="M251" s="55">
        <v>0</v>
      </c>
      <c r="N251" s="44">
        <v>0</v>
      </c>
      <c r="O251" s="34">
        <f t="shared" si="31"/>
        <v>0</v>
      </c>
      <c r="P251" s="34">
        <f t="shared" si="31"/>
        <v>0</v>
      </c>
      <c r="Q251" s="43"/>
      <c r="R251" s="43"/>
      <c r="S251" s="43"/>
      <c r="T251" s="43"/>
      <c r="U251" s="48"/>
      <c r="V251" s="41"/>
      <c r="W251" s="41"/>
      <c r="X251" s="50"/>
      <c r="Y251" s="34" t="e">
        <f>P251/AA251</f>
        <v>#DIV/0!</v>
      </c>
      <c r="Z251" s="44" t="e">
        <f t="shared" si="24"/>
        <v>#DIV/0!</v>
      </c>
      <c r="AA251" s="44">
        <f t="shared" si="25"/>
        <v>0</v>
      </c>
      <c r="AB251" s="44">
        <v>0</v>
      </c>
      <c r="AC251" s="44">
        <v>0</v>
      </c>
      <c r="AD251" s="44">
        <v>0</v>
      </c>
      <c r="AE251" s="44"/>
      <c r="AF251" s="44" t="e">
        <f t="shared" si="26"/>
        <v>#DIV/0!</v>
      </c>
      <c r="AG251" s="44"/>
      <c r="AH251" s="44" t="e">
        <f t="shared" si="27"/>
        <v>#DIV/0!</v>
      </c>
      <c r="AI251" s="44" t="e">
        <f t="shared" si="28"/>
        <v>#DIV/0!</v>
      </c>
      <c r="AJ251" s="44" t="e">
        <f t="shared" si="29"/>
        <v>#DIV/0!</v>
      </c>
      <c r="AK251" s="43"/>
      <c r="AL251" s="40"/>
      <c r="AM251" s="40"/>
      <c r="AN251" s="40"/>
      <c r="AO251" s="40"/>
      <c r="AP251" s="40"/>
      <c r="AQ251" s="49"/>
      <c r="AR251" s="41"/>
      <c r="AS251" s="41">
        <v>10</v>
      </c>
      <c r="AT251" s="34">
        <f>(J251*10)/100</f>
        <v>0</v>
      </c>
      <c r="AU251" s="43"/>
      <c r="AV251" s="44">
        <v>0</v>
      </c>
      <c r="AW251" s="46">
        <f t="shared" si="30"/>
        <v>0</v>
      </c>
      <c r="AX251" s="46">
        <f>O251</f>
        <v>0</v>
      </c>
      <c r="AY251" s="43"/>
    </row>
    <row r="252" spans="1:51" ht="15.75" customHeight="1" x14ac:dyDescent="0.25">
      <c r="A252" s="47"/>
      <c r="B252" s="40"/>
      <c r="C252" s="41"/>
      <c r="D252" s="39"/>
      <c r="E252" s="43"/>
      <c r="F252" s="40"/>
      <c r="G252" s="41"/>
      <c r="H252" s="43"/>
      <c r="I252" s="43"/>
      <c r="J252" s="44">
        <v>0</v>
      </c>
      <c r="K252" s="44">
        <v>0</v>
      </c>
      <c r="L252" s="55">
        <v>0</v>
      </c>
      <c r="M252" s="55">
        <v>0</v>
      </c>
      <c r="N252" s="44">
        <v>0</v>
      </c>
      <c r="O252" s="34">
        <f t="shared" si="31"/>
        <v>0</v>
      </c>
      <c r="P252" s="34">
        <f t="shared" si="31"/>
        <v>0</v>
      </c>
      <c r="Q252" s="43"/>
      <c r="R252" s="43"/>
      <c r="S252" s="43"/>
      <c r="T252" s="43"/>
      <c r="U252" s="48"/>
      <c r="V252" s="41"/>
      <c r="W252" s="41"/>
      <c r="X252" s="50"/>
      <c r="Y252" s="34" t="e">
        <f>P252/AA252</f>
        <v>#DIV/0!</v>
      </c>
      <c r="Z252" s="44" t="e">
        <f t="shared" si="24"/>
        <v>#DIV/0!</v>
      </c>
      <c r="AA252" s="44">
        <f t="shared" si="25"/>
        <v>0</v>
      </c>
      <c r="AB252" s="44">
        <v>0</v>
      </c>
      <c r="AC252" s="44">
        <v>0</v>
      </c>
      <c r="AD252" s="44">
        <v>0</v>
      </c>
      <c r="AE252" s="44"/>
      <c r="AF252" s="44" t="e">
        <f t="shared" si="26"/>
        <v>#DIV/0!</v>
      </c>
      <c r="AG252" s="44"/>
      <c r="AH252" s="44" t="e">
        <f t="shared" si="27"/>
        <v>#DIV/0!</v>
      </c>
      <c r="AI252" s="44" t="e">
        <f t="shared" si="28"/>
        <v>#DIV/0!</v>
      </c>
      <c r="AJ252" s="44" t="e">
        <f t="shared" si="29"/>
        <v>#DIV/0!</v>
      </c>
      <c r="AK252" s="43"/>
      <c r="AL252" s="40"/>
      <c r="AM252" s="40"/>
      <c r="AN252" s="40"/>
      <c r="AO252" s="40"/>
      <c r="AP252" s="40"/>
      <c r="AQ252" s="49"/>
      <c r="AR252" s="41"/>
      <c r="AS252" s="41">
        <v>10</v>
      </c>
      <c r="AT252" s="34">
        <f>(J252*10)/100</f>
        <v>0</v>
      </c>
      <c r="AU252" s="43"/>
      <c r="AV252" s="44">
        <v>0</v>
      </c>
      <c r="AW252" s="46">
        <f t="shared" si="30"/>
        <v>0</v>
      </c>
      <c r="AX252" s="46">
        <f>O252</f>
        <v>0</v>
      </c>
      <c r="AY252" s="43"/>
    </row>
    <row r="253" spans="1:51" ht="15.75" customHeight="1" x14ac:dyDescent="0.25">
      <c r="A253" s="47"/>
      <c r="B253" s="40"/>
      <c r="C253" s="41"/>
      <c r="D253" s="39"/>
      <c r="E253" s="43"/>
      <c r="F253" s="40"/>
      <c r="G253" s="41"/>
      <c r="H253" s="43"/>
      <c r="I253" s="43"/>
      <c r="J253" s="44">
        <v>0</v>
      </c>
      <c r="K253" s="44">
        <v>0</v>
      </c>
      <c r="L253" s="55">
        <v>0</v>
      </c>
      <c r="M253" s="55">
        <v>0</v>
      </c>
      <c r="N253" s="44">
        <v>0</v>
      </c>
      <c r="O253" s="34">
        <f t="shared" si="31"/>
        <v>0</v>
      </c>
      <c r="P253" s="34">
        <f t="shared" si="31"/>
        <v>0</v>
      </c>
      <c r="Q253" s="43"/>
      <c r="R253" s="43"/>
      <c r="S253" s="43"/>
      <c r="T253" s="43"/>
      <c r="U253" s="48"/>
      <c r="V253" s="41"/>
      <c r="W253" s="41"/>
      <c r="X253" s="50"/>
      <c r="Y253" s="34" t="e">
        <f>P253/AA253</f>
        <v>#DIV/0!</v>
      </c>
      <c r="Z253" s="44" t="e">
        <f t="shared" si="24"/>
        <v>#DIV/0!</v>
      </c>
      <c r="AA253" s="44">
        <f t="shared" si="25"/>
        <v>0</v>
      </c>
      <c r="AB253" s="44">
        <v>0</v>
      </c>
      <c r="AC253" s="44">
        <v>0</v>
      </c>
      <c r="AD253" s="44">
        <v>0</v>
      </c>
      <c r="AE253" s="44"/>
      <c r="AF253" s="44" t="e">
        <f t="shared" si="26"/>
        <v>#DIV/0!</v>
      </c>
      <c r="AG253" s="44"/>
      <c r="AH253" s="44" t="e">
        <f t="shared" si="27"/>
        <v>#DIV/0!</v>
      </c>
      <c r="AI253" s="44" t="e">
        <f t="shared" si="28"/>
        <v>#DIV/0!</v>
      </c>
      <c r="AJ253" s="44" t="e">
        <f t="shared" si="29"/>
        <v>#DIV/0!</v>
      </c>
      <c r="AK253" s="43"/>
      <c r="AL253" s="40"/>
      <c r="AM253" s="40"/>
      <c r="AN253" s="40"/>
      <c r="AO253" s="40"/>
      <c r="AP253" s="40"/>
      <c r="AQ253" s="49"/>
      <c r="AR253" s="41"/>
      <c r="AS253" s="41">
        <v>10</v>
      </c>
      <c r="AT253" s="34">
        <f>(J253*10)/100</f>
        <v>0</v>
      </c>
      <c r="AU253" s="43"/>
      <c r="AV253" s="44">
        <v>0</v>
      </c>
      <c r="AW253" s="46">
        <f t="shared" si="30"/>
        <v>0</v>
      </c>
      <c r="AX253" s="46">
        <f>O253</f>
        <v>0</v>
      </c>
      <c r="AY253" s="43"/>
    </row>
    <row r="254" spans="1:51" ht="15.75" customHeight="1" x14ac:dyDescent="0.25">
      <c r="A254" s="47"/>
      <c r="B254" s="40"/>
      <c r="C254" s="41"/>
      <c r="D254" s="39"/>
      <c r="E254" s="43"/>
      <c r="F254" s="40"/>
      <c r="G254" s="41"/>
      <c r="H254" s="43"/>
      <c r="I254" s="43"/>
      <c r="J254" s="44">
        <v>0</v>
      </c>
      <c r="K254" s="44">
        <v>0</v>
      </c>
      <c r="L254" s="55">
        <v>0</v>
      </c>
      <c r="M254" s="55">
        <v>0</v>
      </c>
      <c r="N254" s="44">
        <v>0</v>
      </c>
      <c r="O254" s="34">
        <f t="shared" si="31"/>
        <v>0</v>
      </c>
      <c r="P254" s="34">
        <f t="shared" si="31"/>
        <v>0</v>
      </c>
      <c r="Q254" s="43"/>
      <c r="R254" s="43"/>
      <c r="S254" s="43"/>
      <c r="T254" s="43"/>
      <c r="U254" s="48"/>
      <c r="V254" s="41"/>
      <c r="W254" s="41"/>
      <c r="X254" s="50"/>
      <c r="Y254" s="34" t="e">
        <f>P254/AA254</f>
        <v>#DIV/0!</v>
      </c>
      <c r="Z254" s="44" t="e">
        <f t="shared" si="24"/>
        <v>#DIV/0!</v>
      </c>
      <c r="AA254" s="44">
        <f t="shared" si="25"/>
        <v>0</v>
      </c>
      <c r="AB254" s="44">
        <v>0</v>
      </c>
      <c r="AC254" s="44">
        <v>0</v>
      </c>
      <c r="AD254" s="44">
        <v>0</v>
      </c>
      <c r="AE254" s="44"/>
      <c r="AF254" s="44" t="e">
        <f t="shared" si="26"/>
        <v>#DIV/0!</v>
      </c>
      <c r="AG254" s="44"/>
      <c r="AH254" s="44" t="e">
        <f t="shared" si="27"/>
        <v>#DIV/0!</v>
      </c>
      <c r="AI254" s="44" t="e">
        <f t="shared" si="28"/>
        <v>#DIV/0!</v>
      </c>
      <c r="AJ254" s="44" t="e">
        <f t="shared" si="29"/>
        <v>#DIV/0!</v>
      </c>
      <c r="AK254" s="43"/>
      <c r="AL254" s="40"/>
      <c r="AM254" s="40"/>
      <c r="AN254" s="40"/>
      <c r="AO254" s="40"/>
      <c r="AP254" s="40"/>
      <c r="AQ254" s="49"/>
      <c r="AR254" s="41"/>
      <c r="AS254" s="41">
        <v>10</v>
      </c>
      <c r="AT254" s="34">
        <f>(J254*10)/100</f>
        <v>0</v>
      </c>
      <c r="AU254" s="43"/>
      <c r="AV254" s="44">
        <v>0</v>
      </c>
      <c r="AW254" s="46">
        <f t="shared" si="30"/>
        <v>0</v>
      </c>
      <c r="AX254" s="46">
        <f>O254</f>
        <v>0</v>
      </c>
      <c r="AY254" s="43"/>
    </row>
    <row r="255" spans="1:51" ht="15.75" customHeight="1" x14ac:dyDescent="0.25">
      <c r="A255" s="47"/>
      <c r="B255" s="40"/>
      <c r="C255" s="41"/>
      <c r="D255" s="39"/>
      <c r="E255" s="43"/>
      <c r="F255" s="40"/>
      <c r="G255" s="41"/>
      <c r="H255" s="43"/>
      <c r="I255" s="43"/>
      <c r="J255" s="44">
        <v>0</v>
      </c>
      <c r="K255" s="44">
        <v>0</v>
      </c>
      <c r="L255" s="55">
        <v>0</v>
      </c>
      <c r="M255" s="55">
        <v>0</v>
      </c>
      <c r="N255" s="44">
        <v>0</v>
      </c>
      <c r="O255" s="34">
        <f t="shared" si="31"/>
        <v>0</v>
      </c>
      <c r="P255" s="34">
        <f t="shared" si="31"/>
        <v>0</v>
      </c>
      <c r="Q255" s="43"/>
      <c r="R255" s="43"/>
      <c r="S255" s="43"/>
      <c r="T255" s="43"/>
      <c r="U255" s="48"/>
      <c r="V255" s="41"/>
      <c r="W255" s="41"/>
      <c r="X255" s="50"/>
      <c r="Y255" s="34" t="e">
        <f>P255/AA255</f>
        <v>#DIV/0!</v>
      </c>
      <c r="Z255" s="44" t="e">
        <f t="shared" si="24"/>
        <v>#DIV/0!</v>
      </c>
      <c r="AA255" s="44">
        <f t="shared" si="25"/>
        <v>0</v>
      </c>
      <c r="AB255" s="44">
        <v>0</v>
      </c>
      <c r="AC255" s="44">
        <v>0</v>
      </c>
      <c r="AD255" s="44">
        <v>0</v>
      </c>
      <c r="AE255" s="44"/>
      <c r="AF255" s="44" t="e">
        <f t="shared" si="26"/>
        <v>#DIV/0!</v>
      </c>
      <c r="AG255" s="44"/>
      <c r="AH255" s="44" t="e">
        <f t="shared" si="27"/>
        <v>#DIV/0!</v>
      </c>
      <c r="AI255" s="44" t="e">
        <f t="shared" si="28"/>
        <v>#DIV/0!</v>
      </c>
      <c r="AJ255" s="44" t="e">
        <f t="shared" si="29"/>
        <v>#DIV/0!</v>
      </c>
      <c r="AK255" s="43"/>
      <c r="AL255" s="40"/>
      <c r="AM255" s="40"/>
      <c r="AN255" s="40"/>
      <c r="AO255" s="40"/>
      <c r="AP255" s="40"/>
      <c r="AQ255" s="49"/>
      <c r="AR255" s="41"/>
      <c r="AS255" s="41">
        <v>10</v>
      </c>
      <c r="AT255" s="34">
        <f>(J255*10)/100</f>
        <v>0</v>
      </c>
      <c r="AU255" s="43"/>
      <c r="AV255" s="44">
        <v>0</v>
      </c>
      <c r="AW255" s="46">
        <f t="shared" si="30"/>
        <v>0</v>
      </c>
      <c r="AX255" s="46">
        <f>O255</f>
        <v>0</v>
      </c>
      <c r="AY255" s="43"/>
    </row>
  </sheetData>
  <autoFilter ref="A2:AY23" xr:uid="{6E921C56-9DB6-4115-BD8C-F98C262196EC}"/>
  <mergeCells count="22">
    <mergeCell ref="AV1:AV2"/>
    <mergeCell ref="AW1:AW2"/>
    <mergeCell ref="AX1:AX2"/>
    <mergeCell ref="AY1:AY2"/>
    <mergeCell ref="U1:U2"/>
    <mergeCell ref="V1:V2"/>
    <mergeCell ref="W1:W2"/>
    <mergeCell ref="X1:X2"/>
    <mergeCell ref="Y1:Y2"/>
    <mergeCell ref="Z1:Z2"/>
    <mergeCell ref="O1:O2"/>
    <mergeCell ref="P1:P2"/>
    <mergeCell ref="Q1:Q2"/>
    <mergeCell ref="R1:R2"/>
    <mergeCell ref="S1:S2"/>
    <mergeCell ref="T1:T2"/>
    <mergeCell ref="A1:A2"/>
    <mergeCell ref="B1:B2"/>
    <mergeCell ref="C1:C2"/>
    <mergeCell ref="I1:I2"/>
    <mergeCell ref="J1:J2"/>
    <mergeCell ref="N1:N2"/>
  </mergeCells>
  <hyperlinks>
    <hyperlink ref="E3" r:id="rId1" xr:uid="{5F63CED7-CCD0-40A7-8485-D777E637C695}"/>
    <hyperlink ref="E4" r:id="rId2" xr:uid="{5B0E4013-EC93-4696-ADCD-200B7D644341}"/>
    <hyperlink ref="E5" r:id="rId3" xr:uid="{D8AEF3A3-587B-4FD3-9C9B-8684713B6799}"/>
    <hyperlink ref="E6" r:id="rId4" xr:uid="{9F185460-FF94-448E-BAAD-04769A189B90}"/>
    <hyperlink ref="E7" r:id="rId5" xr:uid="{06FBB09E-F11D-4F46-B595-860050D4B805}"/>
    <hyperlink ref="E8" r:id="rId6" xr:uid="{A313A170-E8A2-4271-9ECA-2EDE80002C5F}"/>
    <hyperlink ref="E9" r:id="rId7" xr:uid="{7E47CB84-EBE2-4586-96A1-A74881D83C01}"/>
    <hyperlink ref="E10" r:id="rId8" xr:uid="{8C454FAF-6DC3-45DA-A859-C2D4D1642A70}"/>
    <hyperlink ref="E11" r:id="rId9" xr:uid="{CD0B9F36-6ACD-4772-8085-A0FCA387BC5D}"/>
    <hyperlink ref="E12" r:id="rId10" xr:uid="{037340AF-2996-4798-9C55-F71B237E60C6}"/>
    <hyperlink ref="E13" r:id="rId11" xr:uid="{3DA13343-F404-4364-A19F-7EB43AAFBD3D}"/>
    <hyperlink ref="E14" r:id="rId12" xr:uid="{06C52A84-4292-4CAB-8695-5FC8DE22F97A}"/>
    <hyperlink ref="E15" r:id="rId13" xr:uid="{5BCCD73C-56E2-4A01-A317-0FD6A103B448}"/>
    <hyperlink ref="E16" r:id="rId14" xr:uid="{FA074E76-A5F9-4E58-A5D2-2A26B4DE6A28}"/>
    <hyperlink ref="E17" r:id="rId15" xr:uid="{9AD1C10A-B80D-447B-8C80-2C5FE952D620}"/>
    <hyperlink ref="E18" r:id="rId16" xr:uid="{B2D647FD-501C-4623-A64B-F4B079E160F4}"/>
    <hyperlink ref="E19" r:id="rId17" xr:uid="{508CDB95-757E-4A3A-BA6F-A744F74D3DB0}"/>
    <hyperlink ref="E20" r:id="rId18" xr:uid="{DB950E4D-2228-4896-BC98-402305CC95C6}"/>
    <hyperlink ref="E21" r:id="rId19" xr:uid="{550E1A4C-3BBD-444F-A455-378C6C4BF79C}"/>
    <hyperlink ref="E22" r:id="rId20" xr:uid="{215C852C-1ED1-48FC-A239-9D814DE37427}"/>
    <hyperlink ref="E23" r:id="rId21" xr:uid="{AFDD0CD2-5FAD-4C01-8028-FD147F82A8B2}"/>
    <hyperlink ref="E24" r:id="rId22" xr:uid="{B943CFCE-D083-4B80-BE30-1FBAE9002A76}"/>
    <hyperlink ref="E25" r:id="rId23" xr:uid="{270A9D0A-874D-4FE7-BE2A-35FF2B2E4060}"/>
    <hyperlink ref="E26" r:id="rId24" xr:uid="{1D747D50-BD82-415B-8B8C-93B35D84FE89}"/>
    <hyperlink ref="E27" r:id="rId25" xr:uid="{3F39029B-8EB7-4E09-9C40-FD0FA0DA8F26}"/>
    <hyperlink ref="E28" r:id="rId26" xr:uid="{C6639902-6C02-4DD6-86FC-39C812C82277}"/>
    <hyperlink ref="E29" r:id="rId27" xr:uid="{DD33012B-F57B-4BCB-B2C3-4F3F1C6BE255}"/>
    <hyperlink ref="E30" r:id="rId28" xr:uid="{D89415A5-2F69-4D95-B3AE-67941F2796BF}"/>
    <hyperlink ref="E31" r:id="rId29" xr:uid="{F2ACCD5E-0AFB-4BCD-B683-803E012B58D3}"/>
    <hyperlink ref="E32" r:id="rId30" xr:uid="{F4E5E836-F7DA-426D-8718-72563F42A0BC}"/>
    <hyperlink ref="E33" r:id="rId31" xr:uid="{7361B600-D287-416E-9C48-792135B53FF1}"/>
    <hyperlink ref="E34" r:id="rId32" xr:uid="{F5E9F0AE-6950-4D39-8A40-9CF3F78FCAE1}"/>
    <hyperlink ref="E35" r:id="rId33" xr:uid="{7AC2BA3C-E1A0-46E2-AF21-7EFAB8B8D1B3}"/>
    <hyperlink ref="E36" r:id="rId34" xr:uid="{0A937BB7-5783-4A47-86BD-2F96CEB8F1CE}"/>
    <hyperlink ref="E37" r:id="rId35" xr:uid="{F88C0390-3782-4202-AEC8-ADDA36FF9A75}"/>
    <hyperlink ref="E39" r:id="rId36" xr:uid="{B1C0B2AE-6C28-4964-8C7A-A14F2CCFDD97}"/>
    <hyperlink ref="E40" r:id="rId37" xr:uid="{840A9959-B881-48B4-AD19-FA65BC1C3F2D}"/>
    <hyperlink ref="E41" r:id="rId38" xr:uid="{EC17ABD6-2722-49B8-9D4F-3FC38852CEA9}"/>
    <hyperlink ref="E42" r:id="rId39" xr:uid="{079BF0EE-CD44-4AB7-AEC0-179FEC24786E}"/>
    <hyperlink ref="E43" r:id="rId40" xr:uid="{6249D3E9-4B4C-4C3A-B86C-AD6EDEA8F775}"/>
    <hyperlink ref="E44" r:id="rId41" xr:uid="{E0B12A37-2E7F-42AE-9673-0383AC89BDB4}"/>
    <hyperlink ref="E45" r:id="rId42" xr:uid="{BB317CE1-0043-4EA1-8AF3-3603AF6C9874}"/>
    <hyperlink ref="E46" r:id="rId43" xr:uid="{713F39FD-6DDF-464F-A3E0-A59EF366BD10}"/>
    <hyperlink ref="E47" r:id="rId44" xr:uid="{3FE81A90-A28D-4064-ADE4-0D3C7D89A974}"/>
    <hyperlink ref="E48" r:id="rId45" xr:uid="{46804E3A-12E7-4451-9D69-F0F772CD60F0}"/>
    <hyperlink ref="E49" r:id="rId46" xr:uid="{7C38DEB4-96A0-4B9B-A7C3-D0A6C1DDC21F}"/>
    <hyperlink ref="E50" r:id="rId47" xr:uid="{DC06AEB3-DF8E-4E84-B084-72B0061211F6}"/>
    <hyperlink ref="E51" r:id="rId48" xr:uid="{87081D8C-8F71-42CC-B985-95CFCCDF9CD3}"/>
    <hyperlink ref="E52" r:id="rId49" xr:uid="{54E6ED66-8300-404F-B38D-94C1ED922D1D}"/>
    <hyperlink ref="E53" r:id="rId50" xr:uid="{C052FFFD-BC91-4F65-9657-F841FB7D8A9C}"/>
    <hyperlink ref="E54" r:id="rId51" xr:uid="{2FE0A73D-92E3-483B-BCCD-A1D1D616BC5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2024 год</vt:lpstr>
      <vt:lpstr>1416</vt:lpstr>
      <vt:lpstr>1512 вич</vt:lpstr>
      <vt:lpstr>1512 туб</vt:lpstr>
      <vt:lpstr>1688</vt:lpstr>
      <vt:lpstr>545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 Екатерина Александровна</dc:creator>
  <cp:lastModifiedBy>Александрова Екатерина Александровна</cp:lastModifiedBy>
  <dcterms:created xsi:type="dcterms:W3CDTF">2024-01-30T12:53:05Z</dcterms:created>
  <dcterms:modified xsi:type="dcterms:W3CDTF">2024-01-30T13:15:32Z</dcterms:modified>
</cp:coreProperties>
</file>