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23D152EF-EAB2-4819-B7F1-44920514E0D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 refMode="R1C1"/>
</workbook>
</file>

<file path=xl/calcChain.xml><?xml version="1.0" encoding="utf-8"?>
<calcChain xmlns="http://schemas.openxmlformats.org/spreadsheetml/2006/main">
  <c r="H71" i="2" l="1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68" i="2"/>
  <c r="F67" i="2"/>
  <c r="F64" i="2"/>
  <c r="F63" i="2"/>
  <c r="F57" i="2"/>
  <c r="F29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5" i="2"/>
  <c r="F69" i="2"/>
  <c r="F66" i="2"/>
  <c r="F70" i="2"/>
  <c r="F71" i="2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7" i="2"/>
</calcChain>
</file>

<file path=xl/sharedStrings.xml><?xml version="1.0" encoding="utf-8"?>
<sst xmlns="http://schemas.openxmlformats.org/spreadsheetml/2006/main" count="209" uniqueCount="202">
  <si>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</si>
  <si>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</si>
  <si>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</si>
  <si>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</si>
  <si>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</si>
  <si>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</si>
  <si>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</si>
  <si>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</si>
  <si>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</si>
  <si>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</si>
  <si>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</si>
  <si>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</si>
  <si>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</si>
  <si>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</si>
  <si>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</si>
  <si>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</si>
  <si>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"Архангельский клинический кожно-венерологический диспансер"</t>
  </si>
  <si>
    <t>Архангельская область, г. Архангельск, проезд Сибиряковцев, д. 2, корп.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</si>
  <si>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</si>
  <si>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</si>
  <si>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</si>
  <si>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</si>
  <si>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"Белгородский центр профилактики и борьбы со СПИД"</t>
  </si>
  <si>
    <t>Белгородская область, г.Белгород ул. Садовая д. 122а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</si>
  <si>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</si>
  <si>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</si>
  <si>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</si>
  <si>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</si>
  <si>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Бюджетное учреждение здравоохранения Воронежской области "Воронежский областной клинический центр профилактики и борьбы со СПИД"</t>
  </si>
  <si>
    <t>Воронежская область, г. Воронеж, пр-кт Патриотов, д. 29б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</si>
  <si>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</si>
  <si>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</si>
  <si>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</si>
  <si>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</si>
  <si>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учреждение здравоохранения "Краевая клиническая инфекционная больница"</t>
  </si>
  <si>
    <t>Забайкальский край, г. Чита, ул. Амурская, д. 39</t>
  </si>
  <si>
    <t>Департамент здравоохранения Ивановской области</t>
  </si>
  <si>
    <t>Общество с ограниченной ответственностью "Фармацевтическое общество Волжская мануфактура"</t>
  </si>
  <si>
    <t>Ивановская область, г. Иваново, ул. 4-я Меланжевая, д. 1</t>
  </si>
  <si>
    <t>Министерство здравоохранения Иркутской области</t>
  </si>
  <si>
    <t>Государственное бюджетное учреждение здравоохранения "Иркутский областной центр по профилактике и борьбе со СПИД и инфекционными заболеваниями"</t>
  </si>
  <si>
    <t>Иркутская область, г. Иркутск, ул. Тухачевского, д. 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</si>
  <si>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</si>
  <si>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</si>
  <si>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ул. Ленина, зд. 330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</si>
  <si>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</si>
  <si>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</si>
  <si>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</si>
  <si>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</si>
  <si>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</si>
  <si>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Маклина, д. 3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</si>
  <si>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</si>
  <si>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</si>
  <si>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</si>
  <si>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</si>
  <si>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</si>
  <si>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Норильская, зд. 31, стр. 4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</si>
  <si>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</si>
  <si>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</si>
  <si>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</si>
  <si>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</si>
  <si>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"Нижегородский областной центр по профилактике и борьбе со СПИД и инфекционными заболеваниями"</t>
  </si>
  <si>
    <t>Нижегородская область, г. Нижний Новгород, ул. Минина, д. 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</si>
  <si>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</si>
  <si>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"Новгородский центр по профилактике и борьбе со СПИД и инфекционными заболеваниями "Хелпер"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</si>
  <si>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</si>
  <si>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</si>
  <si>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</si>
  <si>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</si>
  <si>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</si>
  <si>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"Центр по профилактике и борьбе со СПИД и инфекционными заболеваниями"</t>
  </si>
  <si>
    <t>Омская область, г. Омск, ул. 22 Партсъезда, д. 98, корп. 2</t>
  </si>
  <si>
    <t>Департамент здравоохранения Орловской области</t>
  </si>
  <si>
    <t>Орловская область, г. Орел, ул. Лескова, д. 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</si>
  <si>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</si>
  <si>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</si>
  <si>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пр-кт Победы, д. 122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</si>
  <si>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</si>
  <si>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</si>
  <si>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</si>
  <si>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</si>
  <si>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</si>
  <si>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</si>
  <si>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</si>
  <si>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</si>
  <si>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</si>
  <si>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</si>
  <si>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 "Центр по профилактике и борьбе со СПИД"</t>
  </si>
  <si>
    <t>Республика Алтай, г. Горно-Алтайск, ул. 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</si>
  <si>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</si>
  <si>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</si>
  <si>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</si>
  <si>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</si>
  <si>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"Республиканский центр профилактики и борьбы со СПИД"</t>
  </si>
  <si>
    <t>Республика Бурятия, г. Улан-Удэ, ул. 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</si>
  <si>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</si>
  <si>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"Республиканский Центр инфекционных болезней, профилактики и борьбы со СПИДом им. С.М. Магомедова"</t>
  </si>
  <si>
    <t>Республика Дагестан, г. Махачкала, ул. Гоголя, д. 43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</si>
  <si>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</si>
  <si>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</si>
  <si>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</si>
  <si>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</si>
  <si>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</si>
  <si>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</si>
  <si>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</si>
  <si>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</si>
  <si>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</si>
  <si>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</si>
  <si>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"Мордовский республиканский центр профилактики и борьбы со СПИД"</t>
  </si>
  <si>
    <t>Республика Мордовия, г. Саранск, ул. Щорса, д. 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</si>
  <si>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</si>
  <si>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</si>
  <si>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 Якутск, ул. Стадухина, д. 81/ 8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</si>
  <si>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</si>
  <si>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</si>
  <si>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</si>
  <si>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</si>
  <si>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</si>
  <si>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</si>
  <si>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</si>
  <si>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Закрытое акционерное общество "Фармацевт"</t>
  </si>
  <si>
    <t>Ростовская область. г.Ростов-на-Дону, переулок Беломорский, д. 94</t>
  </si>
  <si>
    <t>Министерство здравоохранения Самарской области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</si>
  <si>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</si>
  <si>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Самарская область, г. Самара, ул. Ново-Садовая, д. 226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</si>
  <si>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</si>
  <si>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</si>
  <si>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</si>
  <si>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</si>
  <si>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</si>
  <si>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</si>
  <si>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</si>
  <si>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</si>
  <si>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</si>
  <si>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</si>
  <si>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</si>
  <si>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</si>
  <si>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</si>
  <si>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</si>
  <si>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</si>
  <si>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Тюменской области</t>
  </si>
  <si>
    <t>Государственное бюджетное учреждение здравоохранения Тюменской области "Центр профилактики и борьбы со СПИД"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</si>
  <si>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</si>
  <si>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</si>
  <si>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</si>
  <si>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Министерство здравоохранения Ульяновской области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</si>
  <si>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</si>
  <si>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</si>
  <si>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</si>
  <si>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</si>
  <si>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</si>
  <si>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</si>
  <si>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</si>
  <si>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</si>
  <si>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</si>
  <si>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бюджетное учреждение здравоохранения "Ямало-Ненецкий окружной центр профилактики и борьбы со СПИД"</t>
  </si>
  <si>
    <t>Ямало-Ненецкий автономный округ, г. Ноябрьск, ул. Изыскателей, д. 55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</si>
  <si>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</si>
  <si>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</si>
  <si>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пр-кт Октября, д. 71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</si>
  <si>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</si>
  <si>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</si>
  <si>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г. Санкт-Петербург, ул. 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</si>
  <si>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</si>
  <si>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</si>
  <si>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пр-кт Октябрьской Революции, д. 33</t>
  </si>
  <si>
    <t>ФМБА России</t>
  </si>
  <si>
    <t>Федеральное государственное бюджетное учреждение здравоохранения "Клиническая больница № 8 Федерального медико-биологического агентства"</t>
  </si>
  <si>
    <t>Калужская область, г. Обнинск, пр-кт Маркса, д. 58</t>
  </si>
  <si>
    <t>Ленинградская область, г. Сосновый бор, Больничный городок, д. 3/13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</si>
  <si>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</si>
  <si>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ул. Заречная, д. 40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</si>
  <si>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</si>
  <si>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 Заречный, ул. Островского, здание 1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</si>
  <si>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</si>
  <si>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пер. Чекист, д. 3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</si>
  <si>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</si>
  <si>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ул. Ленина, д. 1</t>
  </si>
  <si>
    <t>ФСИН России</t>
  </si>
  <si>
    <t>Федеральное казенное учреждение здравоохранения "Медико-санитарная часть № 54 Федеральной службы исполнения наказаний"</t>
  </si>
  <si>
    <t>Государственный контракт от «21» февраля 2024 г. № 0873400003924000024-0001</t>
  </si>
  <si>
    <t>Международное непатентованное наименование:  Фосфазид</t>
  </si>
  <si>
    <t>Торговое наименование: Фосфазид</t>
  </si>
  <si>
    <t>Поставщик: ООО «ФармМентал групп»</t>
  </si>
  <si>
    <t>1 этап С даты заключения Контракта - не
позднее 01.04.2024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</si>
  <si>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</si>
  <si>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</si>
  <si>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31а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</si>
  <si>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</si>
  <si>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</si>
  <si>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</si>
  <si>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</si>
  <si>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Тюменская область, г. Тюмень, ул. Курортная, д.28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</si>
  <si>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</si>
  <si>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</si>
  <si>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</si>
  <si>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</si>
  <si>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</si>
  <si>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 Снежногорск, ул. Валентина Бирюкова, д. 10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</si>
  <si>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</si>
  <si>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 Глазов, ул. Тани Барамзиной, д. 8</t>
  </si>
  <si>
    <t>Новосибирская область, Новосибирский район, МО Раздольненский сельсовет, в 3 км. на юго-запад от ориентира, с. Раздольное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</si>
</sst>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abSelected="1" zoomScale="110" zoomScaleNormal="110" workbookViewId="0">
      <selection activeCell="C6" sqref="C6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4"/>
      <c r="T1" s="4"/>
    </row>
    <row r="2" spans="1:20" ht="15" x14ac:dyDescent="0.25">
      <c r="A2" s="13" t="s">
        <v>180</v>
      </c>
      <c r="B2" s="14"/>
      <c r="C2" s="14"/>
      <c r="D2" s="14"/>
      <c r="E2" s="14"/>
      <c r="F2" s="14"/>
      <c r="G2" s="14"/>
      <c r="H2" s="14"/>
      <c r="I2" s="1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36" customHeight="1" x14ac:dyDescent="0.25">
      <c r="A3" s="13" t="s">
        <v>181</v>
      </c>
      <c r="B3" s="14"/>
      <c r="C3" s="14"/>
      <c r="D3" s="14"/>
      <c r="E3" s="14"/>
      <c r="F3" s="14"/>
      <c r="G3" s="14"/>
      <c r="H3" s="14"/>
      <c r="I3" s="14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48" customHeight="1" x14ac:dyDescent="0.25">
      <c r="A4" s="13" t="s">
        <v>182</v>
      </c>
      <c r="B4" s="14"/>
      <c r="C4" s="14"/>
      <c r="D4" s="14"/>
      <c r="E4" s="14"/>
      <c r="F4" s="14"/>
      <c r="G4" s="14"/>
      <c r="H4" s="14"/>
      <c r="I4" s="14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13" t="s">
        <v>183</v>
      </c>
      <c r="B5" s="14"/>
      <c r="C5" s="14"/>
      <c r="D5" s="14"/>
      <c r="E5" s="14"/>
      <c r="F5" s="14"/>
      <c r="G5" s="14"/>
      <c r="H5" s="14"/>
      <c r="I5" s="14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20" ht="63.75" x14ac:dyDescent="0.25">
      <c r="A7" s="1" t="s">
        <v>184</v>
      </c>
      <c r="B7" s="7" t="s">
        <v>9</v>
      </c>
      <c r="C7" s="7" t="s">
        <v>10</v>
      </c>
      <c r="D7" s="7" t="s">
        <v>11</v>
      </c>
      <c r="E7" s="8">
        <v>69300</v>
      </c>
      <c r="F7" s="9">
        <f>ROUNDUP(E7/20,)</f>
        <v>3465</v>
      </c>
      <c r="G7" s="12">
        <v>45378</v>
      </c>
      <c r="H7" s="12">
        <f>G7+12</f>
        <v>45390</v>
      </c>
      <c r="I7" s="2"/>
    </row>
    <row r="8" spans="1:20" ht="51.75" customHeight="1" x14ac:dyDescent="0.25">
      <c r="A8" s="1"/>
      <c r="B8" s="7" t="s">
        <v>12</v>
      </c>
      <c r="C8" s="7" t="s">
        <v>13</v>
      </c>
      <c r="D8" s="7" t="s">
        <v>14</v>
      </c>
      <c r="E8" s="8">
        <v>120</v>
      </c>
      <c r="F8" s="9">
        <f t="shared" ref="F8:F55" si="0">ROUNDUP(E8/20,)</f>
        <v>6</v>
      </c>
      <c r="G8" s="12">
        <v>45378</v>
      </c>
      <c r="H8" s="12">
        <f>G8+24</f>
        <v>45402</v>
      </c>
      <c r="I8" s="2"/>
    </row>
    <row r="9" spans="1:20" ht="102" x14ac:dyDescent="0.25">
      <c r="A9" s="1"/>
      <c r="B9" s="7" t="s">
        <v>15</v>
      </c>
      <c r="C9" s="7" t="s">
        <v>16</v>
      </c>
      <c r="D9" s="7" t="s">
        <v>17</v>
      </c>
      <c r="E9" s="8">
        <v>2940</v>
      </c>
      <c r="F9" s="9">
        <f t="shared" si="0"/>
        <v>147</v>
      </c>
      <c r="G9" s="12">
        <v>45378</v>
      </c>
      <c r="H9" s="12">
        <f>G9+8</f>
        <v>45386</v>
      </c>
      <c r="I9" s="2"/>
    </row>
    <row r="10" spans="1:20" ht="51" x14ac:dyDescent="0.25">
      <c r="A10" s="11"/>
      <c r="B10" s="7" t="s">
        <v>18</v>
      </c>
      <c r="C10" s="7" t="s">
        <v>19</v>
      </c>
      <c r="D10" s="7" t="s">
        <v>20</v>
      </c>
      <c r="E10" s="8">
        <v>2760</v>
      </c>
      <c r="F10" s="9">
        <f t="shared" si="0"/>
        <v>138</v>
      </c>
      <c r="G10" s="12">
        <v>45378</v>
      </c>
      <c r="H10" s="12">
        <f>G10+9</f>
        <v>45387</v>
      </c>
      <c r="I10" s="11"/>
    </row>
    <row r="11" spans="1:20" ht="76.5" x14ac:dyDescent="0.25">
      <c r="A11" s="11"/>
      <c r="B11" s="7" t="s">
        <v>21</v>
      </c>
      <c r="C11" s="7" t="s">
        <v>22</v>
      </c>
      <c r="D11" s="7" t="s">
        <v>23</v>
      </c>
      <c r="E11" s="8">
        <v>9720</v>
      </c>
      <c r="F11" s="9">
        <f t="shared" si="0"/>
        <v>486</v>
      </c>
      <c r="G11" s="12">
        <v>45378</v>
      </c>
      <c r="H11" s="12">
        <f>G11+4</f>
        <v>45382</v>
      </c>
      <c r="I11" s="11"/>
    </row>
    <row r="12" spans="1:20" ht="51" x14ac:dyDescent="0.25">
      <c r="A12" s="11"/>
      <c r="B12" s="7" t="s">
        <v>24</v>
      </c>
      <c r="C12" s="7" t="s">
        <v>25</v>
      </c>
      <c r="D12" s="7" t="s">
        <v>26</v>
      </c>
      <c r="E12" s="8">
        <v>6960</v>
      </c>
      <c r="F12" s="9">
        <f t="shared" si="0"/>
        <v>348</v>
      </c>
      <c r="G12" s="12">
        <v>45378</v>
      </c>
      <c r="H12" s="12">
        <f>G12+4</f>
        <v>45382</v>
      </c>
      <c r="I12" s="11"/>
    </row>
    <row r="13" spans="1:20" ht="89.25" x14ac:dyDescent="0.25">
      <c r="A13" s="11"/>
      <c r="B13" s="7" t="s">
        <v>27</v>
      </c>
      <c r="C13" s="7" t="s">
        <v>28</v>
      </c>
      <c r="D13" s="7" t="s">
        <v>29</v>
      </c>
      <c r="E13" s="8">
        <v>1080</v>
      </c>
      <c r="F13" s="9">
        <f t="shared" si="0"/>
        <v>54</v>
      </c>
      <c r="G13" s="12">
        <v>45378</v>
      </c>
      <c r="H13" s="12">
        <f>G13+4</f>
        <v>45382</v>
      </c>
      <c r="I13" s="11"/>
    </row>
    <row r="14" spans="1:20" ht="51" x14ac:dyDescent="0.25">
      <c r="A14" s="11"/>
      <c r="B14" s="7" t="s">
        <v>30</v>
      </c>
      <c r="C14" s="7" t="s">
        <v>31</v>
      </c>
      <c r="D14" s="7" t="s">
        <v>32</v>
      </c>
      <c r="E14" s="8">
        <v>60</v>
      </c>
      <c r="F14" s="9">
        <f t="shared" si="0"/>
        <v>3</v>
      </c>
      <c r="G14" s="12">
        <v>45378</v>
      </c>
      <c r="H14" s="12">
        <f>G14+24</f>
        <v>45402</v>
      </c>
      <c r="I14" s="11"/>
    </row>
    <row r="15" spans="1:20" ht="63.75" x14ac:dyDescent="0.25">
      <c r="A15" s="11"/>
      <c r="B15" s="7" t="s">
        <v>33</v>
      </c>
      <c r="C15" s="7" t="s">
        <v>34</v>
      </c>
      <c r="D15" s="7" t="s">
        <v>35</v>
      </c>
      <c r="E15" s="8">
        <v>18480</v>
      </c>
      <c r="F15" s="9">
        <f t="shared" si="0"/>
        <v>924</v>
      </c>
      <c r="G15" s="12">
        <v>45378</v>
      </c>
      <c r="H15" s="12">
        <f>G15+20</f>
        <v>45398</v>
      </c>
      <c r="I15" s="11"/>
    </row>
    <row r="16" spans="1:20" ht="63.75" x14ac:dyDescent="0.25">
      <c r="A16" s="11"/>
      <c r="B16" s="7" t="s">
        <v>36</v>
      </c>
      <c r="C16" s="7" t="s">
        <v>37</v>
      </c>
      <c r="D16" s="7" t="s">
        <v>38</v>
      </c>
      <c r="E16" s="8">
        <v>540</v>
      </c>
      <c r="F16" s="9">
        <f t="shared" si="0"/>
        <v>27</v>
      </c>
      <c r="G16" s="12">
        <v>45378</v>
      </c>
      <c r="H16" s="12">
        <f>G16+4</f>
        <v>45382</v>
      </c>
      <c r="I16" s="11"/>
    </row>
    <row r="17" spans="1:9" ht="89.25" x14ac:dyDescent="0.25">
      <c r="A17" s="11"/>
      <c r="B17" s="7" t="s">
        <v>39</v>
      </c>
      <c r="C17" s="7" t="s">
        <v>40</v>
      </c>
      <c r="D17" s="7" t="s">
        <v>41</v>
      </c>
      <c r="E17" s="8">
        <v>37020</v>
      </c>
      <c r="F17" s="9">
        <f t="shared" si="0"/>
        <v>1851</v>
      </c>
      <c r="G17" s="12">
        <v>45378</v>
      </c>
      <c r="H17" s="12">
        <f>G17+16</f>
        <v>45394</v>
      </c>
      <c r="I17" s="11"/>
    </row>
    <row r="18" spans="1:9" ht="114.75" x14ac:dyDescent="0.25">
      <c r="A18" s="11"/>
      <c r="B18" s="7" t="s">
        <v>42</v>
      </c>
      <c r="C18" s="7" t="s">
        <v>43</v>
      </c>
      <c r="D18" s="7" t="s">
        <v>44</v>
      </c>
      <c r="E18" s="8">
        <v>420</v>
      </c>
      <c r="F18" s="9">
        <f t="shared" si="0"/>
        <v>21</v>
      </c>
      <c r="G18" s="12">
        <v>45378</v>
      </c>
      <c r="H18" s="12">
        <f>G18+10</f>
        <v>45388</v>
      </c>
      <c r="I18" s="11"/>
    </row>
    <row r="19" spans="1:9" ht="38.25" x14ac:dyDescent="0.25">
      <c r="A19" s="11"/>
      <c r="B19" s="7" t="s">
        <v>45</v>
      </c>
      <c r="C19" s="7" t="s">
        <v>46</v>
      </c>
      <c r="D19" s="7" t="s">
        <v>47</v>
      </c>
      <c r="E19" s="8">
        <v>20760</v>
      </c>
      <c r="F19" s="9">
        <f t="shared" si="0"/>
        <v>1038</v>
      </c>
      <c r="G19" s="12">
        <v>45378</v>
      </c>
      <c r="H19" s="12">
        <f>G19+12</f>
        <v>45390</v>
      </c>
      <c r="I19" s="11"/>
    </row>
    <row r="20" spans="1:9" ht="76.5" x14ac:dyDescent="0.25">
      <c r="A20" s="11"/>
      <c r="B20" s="7" t="s">
        <v>48</v>
      </c>
      <c r="C20" s="7" t="s">
        <v>49</v>
      </c>
      <c r="D20" s="7" t="s">
        <v>50</v>
      </c>
      <c r="E20" s="10">
        <v>540</v>
      </c>
      <c r="F20" s="9">
        <f t="shared" si="0"/>
        <v>27</v>
      </c>
      <c r="G20" s="12">
        <v>45378</v>
      </c>
      <c r="H20" s="12">
        <f>G20+10</f>
        <v>45388</v>
      </c>
      <c r="I20" s="11"/>
    </row>
    <row r="21" spans="1:9" ht="89.25" x14ac:dyDescent="0.25">
      <c r="A21" s="11"/>
      <c r="B21" s="7" t="s">
        <v>185</v>
      </c>
      <c r="C21" s="7" t="s">
        <v>186</v>
      </c>
      <c r="D21" s="7" t="s">
        <v>187</v>
      </c>
      <c r="E21" s="8">
        <v>5340</v>
      </c>
      <c r="F21" s="9">
        <f t="shared" si="0"/>
        <v>267</v>
      </c>
      <c r="G21" s="12">
        <v>45378</v>
      </c>
      <c r="H21" s="12">
        <f>G21+4</f>
        <v>45382</v>
      </c>
      <c r="I21" s="11"/>
    </row>
    <row r="22" spans="1:9" ht="51" x14ac:dyDescent="0.25">
      <c r="A22" s="11"/>
      <c r="B22" s="7" t="s">
        <v>51</v>
      </c>
      <c r="C22" s="7" t="s">
        <v>52</v>
      </c>
      <c r="D22" s="7" t="s">
        <v>53</v>
      </c>
      <c r="E22" s="8">
        <v>18600</v>
      </c>
      <c r="F22" s="9">
        <f t="shared" si="0"/>
        <v>930</v>
      </c>
      <c r="G22" s="12">
        <v>45378</v>
      </c>
      <c r="H22" s="12">
        <f>G22+9</f>
        <v>45387</v>
      </c>
      <c r="I22" s="11"/>
    </row>
    <row r="23" spans="1:9" ht="38.25" x14ac:dyDescent="0.25">
      <c r="A23" s="11"/>
      <c r="B23" s="7" t="s">
        <v>54</v>
      </c>
      <c r="C23" s="7" t="s">
        <v>55</v>
      </c>
      <c r="D23" s="7" t="s">
        <v>56</v>
      </c>
      <c r="E23" s="8">
        <v>11760</v>
      </c>
      <c r="F23" s="9">
        <f t="shared" si="0"/>
        <v>588</v>
      </c>
      <c r="G23" s="12">
        <v>45378</v>
      </c>
      <c r="H23" s="12">
        <f>G23+15</f>
        <v>45393</v>
      </c>
      <c r="I23" s="11"/>
    </row>
    <row r="24" spans="1:9" ht="38.25" x14ac:dyDescent="0.25">
      <c r="A24" s="11"/>
      <c r="B24" s="7" t="s">
        <v>57</v>
      </c>
      <c r="C24" s="7" t="s">
        <v>58</v>
      </c>
      <c r="D24" s="7" t="s">
        <v>59</v>
      </c>
      <c r="E24" s="8">
        <v>1680</v>
      </c>
      <c r="F24" s="9">
        <f t="shared" si="0"/>
        <v>84</v>
      </c>
      <c r="G24" s="12">
        <v>45378</v>
      </c>
      <c r="H24" s="12">
        <f>G24+4</f>
        <v>45382</v>
      </c>
      <c r="I24" s="11"/>
    </row>
    <row r="25" spans="1:9" ht="114.75" x14ac:dyDescent="0.25">
      <c r="A25" s="11"/>
      <c r="B25" s="7" t="s">
        <v>60</v>
      </c>
      <c r="C25" s="7" t="s">
        <v>61</v>
      </c>
      <c r="D25" s="7" t="s">
        <v>62</v>
      </c>
      <c r="E25" s="8">
        <v>37860</v>
      </c>
      <c r="F25" s="9">
        <f t="shared" si="0"/>
        <v>1893</v>
      </c>
      <c r="G25" s="12">
        <v>45378</v>
      </c>
      <c r="H25" s="12">
        <f>G25+4</f>
        <v>45382</v>
      </c>
      <c r="I25" s="11"/>
    </row>
    <row r="26" spans="1:9" ht="89.25" x14ac:dyDescent="0.25">
      <c r="A26" s="11"/>
      <c r="B26" s="7" t="s">
        <v>63</v>
      </c>
      <c r="C26" s="7" t="s">
        <v>64</v>
      </c>
      <c r="D26" s="7" t="s">
        <v>65</v>
      </c>
      <c r="E26" s="8">
        <v>10380</v>
      </c>
      <c r="F26" s="9">
        <f t="shared" si="0"/>
        <v>519</v>
      </c>
      <c r="G26" s="12">
        <v>45378</v>
      </c>
      <c r="H26" s="12">
        <f>G26+4</f>
        <v>45382</v>
      </c>
      <c r="I26" s="11"/>
    </row>
    <row r="27" spans="1:9" ht="38.25" x14ac:dyDescent="0.25">
      <c r="A27" s="11"/>
      <c r="B27" s="7" t="s">
        <v>66</v>
      </c>
      <c r="C27" s="7" t="s">
        <v>67</v>
      </c>
      <c r="D27" s="7" t="s">
        <v>68</v>
      </c>
      <c r="E27" s="8">
        <v>81000</v>
      </c>
      <c r="F27" s="9">
        <f t="shared" si="0"/>
        <v>4050</v>
      </c>
      <c r="G27" s="12">
        <v>45378</v>
      </c>
      <c r="H27" s="12">
        <f>G27+12</f>
        <v>45390</v>
      </c>
      <c r="I27" s="11"/>
    </row>
    <row r="28" spans="1:9" ht="76.5" x14ac:dyDescent="0.25">
      <c r="A28" s="11"/>
      <c r="B28" s="7" t="s">
        <v>69</v>
      </c>
      <c r="C28" s="7" t="s">
        <v>70</v>
      </c>
      <c r="D28" s="7" t="s">
        <v>71</v>
      </c>
      <c r="E28" s="8">
        <v>20760</v>
      </c>
      <c r="F28" s="9">
        <f t="shared" si="0"/>
        <v>1038</v>
      </c>
      <c r="G28" s="12">
        <v>45378</v>
      </c>
      <c r="H28" s="12">
        <f>G28+12</f>
        <v>45390</v>
      </c>
      <c r="I28" s="11"/>
    </row>
    <row r="29" spans="1:9" ht="51" x14ac:dyDescent="0.25">
      <c r="A29" s="11"/>
      <c r="B29" s="7" t="s">
        <v>188</v>
      </c>
      <c r="C29" s="7" t="s">
        <v>189</v>
      </c>
      <c r="D29" s="7" t="s">
        <v>190</v>
      </c>
      <c r="E29" s="8">
        <v>6900</v>
      </c>
      <c r="F29" s="9">
        <f t="shared" si="0"/>
        <v>345</v>
      </c>
      <c r="G29" s="12">
        <v>45378</v>
      </c>
      <c r="H29" s="12">
        <f>G29+11</f>
        <v>45389</v>
      </c>
      <c r="I29" s="11"/>
    </row>
    <row r="30" spans="1:9" ht="89.25" x14ac:dyDescent="0.25">
      <c r="A30" s="11"/>
      <c r="B30" s="7" t="s">
        <v>72</v>
      </c>
      <c r="C30" s="7" t="s">
        <v>191</v>
      </c>
      <c r="D30" s="7" t="s">
        <v>73</v>
      </c>
      <c r="E30" s="8">
        <v>2520</v>
      </c>
      <c r="F30" s="9">
        <f t="shared" si="0"/>
        <v>126</v>
      </c>
      <c r="G30" s="12">
        <v>45378</v>
      </c>
      <c r="H30" s="12">
        <f>G30+4</f>
        <v>45382</v>
      </c>
      <c r="I30" s="11"/>
    </row>
    <row r="31" spans="1:9" ht="89.25" x14ac:dyDescent="0.25">
      <c r="A31" s="11"/>
      <c r="B31" s="7" t="s">
        <v>74</v>
      </c>
      <c r="C31" s="7" t="s">
        <v>75</v>
      </c>
      <c r="D31" s="7" t="s">
        <v>76</v>
      </c>
      <c r="E31" s="8">
        <v>1740</v>
      </c>
      <c r="F31" s="9">
        <f t="shared" si="0"/>
        <v>87</v>
      </c>
      <c r="G31" s="12">
        <v>45378</v>
      </c>
      <c r="H31" s="12">
        <f>G31+8</f>
        <v>45386</v>
      </c>
      <c r="I31" s="11"/>
    </row>
    <row r="32" spans="1:9" ht="25.5" x14ac:dyDescent="0.25">
      <c r="A32" s="11"/>
      <c r="B32" s="7" t="s">
        <v>77</v>
      </c>
      <c r="C32" s="7" t="s">
        <v>78</v>
      </c>
      <c r="D32" s="7" t="s">
        <v>79</v>
      </c>
      <c r="E32" s="8">
        <v>151680</v>
      </c>
      <c r="F32" s="9">
        <f t="shared" si="0"/>
        <v>7584</v>
      </c>
      <c r="G32" s="12">
        <v>45378</v>
      </c>
      <c r="H32" s="12">
        <f>G32+11</f>
        <v>45389</v>
      </c>
      <c r="I32" s="11"/>
    </row>
    <row r="33" spans="1:9" ht="38.25" x14ac:dyDescent="0.25">
      <c r="A33" s="11"/>
      <c r="B33" s="7" t="s">
        <v>80</v>
      </c>
      <c r="C33" s="7" t="s">
        <v>81</v>
      </c>
      <c r="D33" s="7" t="s">
        <v>82</v>
      </c>
      <c r="E33" s="8">
        <v>420</v>
      </c>
      <c r="F33" s="9">
        <f t="shared" si="0"/>
        <v>21</v>
      </c>
      <c r="G33" s="12">
        <v>45378</v>
      </c>
      <c r="H33" s="12">
        <f>G33+8</f>
        <v>45386</v>
      </c>
      <c r="I33" s="11"/>
    </row>
    <row r="34" spans="1:9" ht="38.25" x14ac:dyDescent="0.25">
      <c r="A34" s="11"/>
      <c r="B34" s="7" t="s">
        <v>83</v>
      </c>
      <c r="C34" s="7" t="s">
        <v>84</v>
      </c>
      <c r="D34" s="7" t="s">
        <v>85</v>
      </c>
      <c r="E34" s="10">
        <v>180</v>
      </c>
      <c r="F34" s="9">
        <f t="shared" si="0"/>
        <v>9</v>
      </c>
      <c r="G34" s="12">
        <v>45378</v>
      </c>
      <c r="H34" s="12">
        <f>G34+9</f>
        <v>45387</v>
      </c>
      <c r="I34" s="11"/>
    </row>
    <row r="35" spans="1:9" ht="63.75" x14ac:dyDescent="0.25">
      <c r="A35" s="11"/>
      <c r="B35" s="7" t="s">
        <v>86</v>
      </c>
      <c r="C35" s="7" t="s">
        <v>87</v>
      </c>
      <c r="D35" s="7" t="s">
        <v>88</v>
      </c>
      <c r="E35" s="8">
        <v>900</v>
      </c>
      <c r="F35" s="9">
        <f t="shared" si="0"/>
        <v>45</v>
      </c>
      <c r="G35" s="12">
        <v>45378</v>
      </c>
      <c r="H35" s="12">
        <f>G35+15</f>
        <v>45393</v>
      </c>
      <c r="I35" s="11"/>
    </row>
    <row r="36" spans="1:9" ht="51" x14ac:dyDescent="0.25">
      <c r="A36" s="11"/>
      <c r="B36" s="7" t="s">
        <v>89</v>
      </c>
      <c r="C36" s="7" t="s">
        <v>90</v>
      </c>
      <c r="D36" s="7" t="s">
        <v>91</v>
      </c>
      <c r="E36" s="8">
        <v>41580</v>
      </c>
      <c r="F36" s="9">
        <f t="shared" si="0"/>
        <v>2079</v>
      </c>
      <c r="G36" s="12">
        <v>45378</v>
      </c>
      <c r="H36" s="12">
        <f>G36+11</f>
        <v>45389</v>
      </c>
      <c r="I36" s="11"/>
    </row>
    <row r="37" spans="1:9" ht="76.5" x14ac:dyDescent="0.25">
      <c r="A37" s="11"/>
      <c r="B37" s="7" t="s">
        <v>92</v>
      </c>
      <c r="C37" s="7" t="s">
        <v>93</v>
      </c>
      <c r="D37" s="7" t="s">
        <v>94</v>
      </c>
      <c r="E37" s="8">
        <v>720</v>
      </c>
      <c r="F37" s="9">
        <f t="shared" si="0"/>
        <v>36</v>
      </c>
      <c r="G37" s="12">
        <v>45378</v>
      </c>
      <c r="H37" s="12">
        <f>G37+20</f>
        <v>45398</v>
      </c>
      <c r="I37" s="11"/>
    </row>
    <row r="38" spans="1:9" ht="89.25" x14ac:dyDescent="0.25">
      <c r="A38" s="11"/>
      <c r="B38" s="7" t="s">
        <v>95</v>
      </c>
      <c r="C38" s="7" t="s">
        <v>96</v>
      </c>
      <c r="D38" s="7" t="s">
        <v>97</v>
      </c>
      <c r="E38" s="8">
        <v>6180</v>
      </c>
      <c r="F38" s="9">
        <f t="shared" si="0"/>
        <v>309</v>
      </c>
      <c r="G38" s="12">
        <v>45378</v>
      </c>
      <c r="H38" s="12">
        <f>G38+11</f>
        <v>45389</v>
      </c>
      <c r="I38" s="11"/>
    </row>
    <row r="39" spans="1:9" ht="51" x14ac:dyDescent="0.25">
      <c r="A39" s="11"/>
      <c r="B39" s="7" t="s">
        <v>98</v>
      </c>
      <c r="C39" s="7" t="s">
        <v>99</v>
      </c>
      <c r="D39" s="7" t="s">
        <v>100</v>
      </c>
      <c r="E39" s="8">
        <v>24960</v>
      </c>
      <c r="F39" s="9">
        <f t="shared" si="0"/>
        <v>1248</v>
      </c>
      <c r="G39" s="12">
        <v>45378</v>
      </c>
      <c r="H39" s="12">
        <f>G39+9</f>
        <v>45387</v>
      </c>
      <c r="I39" s="11"/>
    </row>
    <row r="40" spans="1:9" ht="38.25" x14ac:dyDescent="0.25">
      <c r="A40" s="11"/>
      <c r="B40" s="7" t="s">
        <v>101</v>
      </c>
      <c r="C40" s="7" t="s">
        <v>102</v>
      </c>
      <c r="D40" s="7" t="s">
        <v>103</v>
      </c>
      <c r="E40" s="8">
        <v>37800</v>
      </c>
      <c r="F40" s="9">
        <f t="shared" si="0"/>
        <v>1890</v>
      </c>
      <c r="G40" s="12">
        <v>45378</v>
      </c>
      <c r="H40" s="12">
        <f>G40+9</f>
        <v>45387</v>
      </c>
      <c r="I40" s="11"/>
    </row>
    <row r="41" spans="1:9" ht="38.25" x14ac:dyDescent="0.25">
      <c r="A41" s="11"/>
      <c r="B41" s="7" t="s">
        <v>104</v>
      </c>
      <c r="C41" s="7" t="s">
        <v>105</v>
      </c>
      <c r="D41" s="7" t="s">
        <v>106</v>
      </c>
      <c r="E41" s="8">
        <v>4140</v>
      </c>
      <c r="F41" s="9">
        <f t="shared" si="0"/>
        <v>207</v>
      </c>
      <c r="G41" s="12">
        <v>45378</v>
      </c>
      <c r="H41" s="12">
        <f>G41+9</f>
        <v>45387</v>
      </c>
      <c r="I41" s="11"/>
    </row>
    <row r="42" spans="1:9" ht="89.25" x14ac:dyDescent="0.25">
      <c r="A42" s="11"/>
      <c r="B42" s="7" t="s">
        <v>107</v>
      </c>
      <c r="C42" s="7" t="s">
        <v>108</v>
      </c>
      <c r="D42" s="7" t="s">
        <v>109</v>
      </c>
      <c r="E42" s="8">
        <v>720</v>
      </c>
      <c r="F42" s="9">
        <f t="shared" si="0"/>
        <v>36</v>
      </c>
      <c r="G42" s="12">
        <v>45378</v>
      </c>
      <c r="H42" s="12">
        <f>G42+9</f>
        <v>45387</v>
      </c>
      <c r="I42" s="11"/>
    </row>
    <row r="43" spans="1:9" ht="76.5" x14ac:dyDescent="0.25">
      <c r="A43" s="11"/>
      <c r="B43" s="7" t="s">
        <v>110</v>
      </c>
      <c r="C43" s="7" t="s">
        <v>111</v>
      </c>
      <c r="D43" s="7" t="s">
        <v>112</v>
      </c>
      <c r="E43" s="10">
        <v>300</v>
      </c>
      <c r="F43" s="9">
        <f t="shared" si="0"/>
        <v>15</v>
      </c>
      <c r="G43" s="12">
        <v>45378</v>
      </c>
      <c r="H43" s="12">
        <f>G43+30</f>
        <v>45408</v>
      </c>
      <c r="I43" s="11"/>
    </row>
    <row r="44" spans="1:9" ht="51" x14ac:dyDescent="0.25">
      <c r="A44" s="11"/>
      <c r="B44" s="7" t="s">
        <v>113</v>
      </c>
      <c r="C44" s="7" t="s">
        <v>114</v>
      </c>
      <c r="D44" s="7" t="s">
        <v>115</v>
      </c>
      <c r="E44" s="8">
        <v>13860</v>
      </c>
      <c r="F44" s="9">
        <f t="shared" si="0"/>
        <v>693</v>
      </c>
      <c r="G44" s="12">
        <v>45378</v>
      </c>
      <c r="H44" s="12">
        <f>G44+9</f>
        <v>45387</v>
      </c>
      <c r="I44" s="11"/>
    </row>
    <row r="45" spans="1:9" ht="38.25" x14ac:dyDescent="0.25">
      <c r="A45" s="11"/>
      <c r="B45" s="7" t="s">
        <v>116</v>
      </c>
      <c r="C45" s="7" t="s">
        <v>117</v>
      </c>
      <c r="D45" s="7" t="s">
        <v>118</v>
      </c>
      <c r="E45" s="8">
        <v>1680</v>
      </c>
      <c r="F45" s="9">
        <f t="shared" si="0"/>
        <v>84</v>
      </c>
      <c r="G45" s="12">
        <v>45378</v>
      </c>
      <c r="H45" s="12">
        <f>G45+18</f>
        <v>45396</v>
      </c>
      <c r="I45" s="11"/>
    </row>
    <row r="46" spans="1:9" ht="38.25" x14ac:dyDescent="0.25">
      <c r="A46" s="11"/>
      <c r="B46" s="7" t="s">
        <v>119</v>
      </c>
      <c r="C46" s="7" t="s">
        <v>120</v>
      </c>
      <c r="D46" s="7" t="s">
        <v>121</v>
      </c>
      <c r="E46" s="8">
        <v>3660</v>
      </c>
      <c r="F46" s="9">
        <f t="shared" si="0"/>
        <v>183</v>
      </c>
      <c r="G46" s="12">
        <v>45378</v>
      </c>
      <c r="H46" s="12">
        <f>G46+9</f>
        <v>45387</v>
      </c>
      <c r="I46" s="11"/>
    </row>
    <row r="47" spans="1:9" ht="89.25" x14ac:dyDescent="0.25">
      <c r="A47" s="11"/>
      <c r="B47" s="7" t="s">
        <v>122</v>
      </c>
      <c r="C47" s="7" t="s">
        <v>123</v>
      </c>
      <c r="D47" s="7" t="s">
        <v>124</v>
      </c>
      <c r="E47" s="8">
        <v>50340</v>
      </c>
      <c r="F47" s="9">
        <f t="shared" si="0"/>
        <v>2517</v>
      </c>
      <c r="G47" s="12">
        <v>45378</v>
      </c>
      <c r="H47" s="12">
        <f>G47+9</f>
        <v>45387</v>
      </c>
      <c r="I47" s="11"/>
    </row>
    <row r="48" spans="1:9" ht="51" x14ac:dyDescent="0.25">
      <c r="A48" s="11"/>
      <c r="B48" s="7" t="s">
        <v>125</v>
      </c>
      <c r="C48" s="7" t="s">
        <v>126</v>
      </c>
      <c r="D48" s="7" t="s">
        <v>127</v>
      </c>
      <c r="E48" s="8">
        <v>4380</v>
      </c>
      <c r="F48" s="9">
        <f t="shared" si="0"/>
        <v>219</v>
      </c>
      <c r="G48" s="12">
        <v>45378</v>
      </c>
      <c r="H48" s="12">
        <f>G48+9</f>
        <v>45387</v>
      </c>
      <c r="I48" s="11"/>
    </row>
    <row r="49" spans="1:9" ht="51" x14ac:dyDescent="0.25">
      <c r="A49" s="11"/>
      <c r="B49" s="7" t="s">
        <v>128</v>
      </c>
      <c r="C49" s="7" t="s">
        <v>129</v>
      </c>
      <c r="D49" s="7" t="s">
        <v>130</v>
      </c>
      <c r="E49" s="8">
        <v>12060</v>
      </c>
      <c r="F49" s="9">
        <f t="shared" si="0"/>
        <v>603</v>
      </c>
      <c r="G49" s="12">
        <v>45378</v>
      </c>
      <c r="H49" s="12">
        <f>G49+12</f>
        <v>45390</v>
      </c>
      <c r="I49" s="11"/>
    </row>
    <row r="50" spans="1:9" ht="89.25" x14ac:dyDescent="0.25">
      <c r="A50" s="11"/>
      <c r="B50" s="7" t="s">
        <v>131</v>
      </c>
      <c r="C50" s="7" t="s">
        <v>132</v>
      </c>
      <c r="D50" s="7" t="s">
        <v>133</v>
      </c>
      <c r="E50" s="8">
        <v>4920</v>
      </c>
      <c r="F50" s="9">
        <f t="shared" si="0"/>
        <v>246</v>
      </c>
      <c r="G50" s="12">
        <v>45378</v>
      </c>
      <c r="H50" s="12">
        <f>G50+4</f>
        <v>45382</v>
      </c>
      <c r="I50" s="11"/>
    </row>
    <row r="51" spans="1:9" ht="38.25" x14ac:dyDescent="0.25">
      <c r="A51" s="11"/>
      <c r="B51" s="7" t="s">
        <v>134</v>
      </c>
      <c r="C51" s="7" t="s">
        <v>135</v>
      </c>
      <c r="D51" s="7" t="s">
        <v>136</v>
      </c>
      <c r="E51" s="10">
        <v>2940</v>
      </c>
      <c r="F51" s="9">
        <f t="shared" si="0"/>
        <v>147</v>
      </c>
      <c r="G51" s="12">
        <v>45378</v>
      </c>
      <c r="H51" s="12">
        <f>G51+4</f>
        <v>45382</v>
      </c>
      <c r="I51" s="11"/>
    </row>
    <row r="52" spans="1:9" ht="38.25" x14ac:dyDescent="0.25">
      <c r="A52" s="11"/>
      <c r="B52" s="7" t="s">
        <v>137</v>
      </c>
      <c r="C52" s="7" t="s">
        <v>138</v>
      </c>
      <c r="D52" s="7" t="s">
        <v>139</v>
      </c>
      <c r="E52" s="8">
        <v>9480</v>
      </c>
      <c r="F52" s="9">
        <f t="shared" si="0"/>
        <v>474</v>
      </c>
      <c r="G52" s="12">
        <v>45378</v>
      </c>
      <c r="H52" s="12">
        <f>G52+12</f>
        <v>45390</v>
      </c>
      <c r="I52" s="11"/>
    </row>
    <row r="53" spans="1:9" ht="76.5" x14ac:dyDescent="0.25">
      <c r="A53" s="11"/>
      <c r="B53" s="7" t="s">
        <v>140</v>
      </c>
      <c r="C53" s="7" t="s">
        <v>141</v>
      </c>
      <c r="D53" s="7" t="s">
        <v>192</v>
      </c>
      <c r="E53" s="8">
        <v>21900</v>
      </c>
      <c r="F53" s="9">
        <f t="shared" si="0"/>
        <v>1095</v>
      </c>
      <c r="G53" s="12">
        <v>45378</v>
      </c>
      <c r="H53" s="12">
        <f>G53+12</f>
        <v>45390</v>
      </c>
      <c r="I53" s="11"/>
    </row>
    <row r="54" spans="1:9" ht="102" x14ac:dyDescent="0.25">
      <c r="A54" s="11"/>
      <c r="B54" s="7" t="s">
        <v>142</v>
      </c>
      <c r="C54" s="7" t="s">
        <v>143</v>
      </c>
      <c r="D54" s="7" t="s">
        <v>144</v>
      </c>
      <c r="E54" s="8">
        <v>3060</v>
      </c>
      <c r="F54" s="9">
        <f t="shared" si="0"/>
        <v>153</v>
      </c>
      <c r="G54" s="12">
        <v>45378</v>
      </c>
      <c r="H54" s="12">
        <f>G54+11</f>
        <v>45389</v>
      </c>
      <c r="I54" s="11"/>
    </row>
    <row r="55" spans="1:9" ht="51" x14ac:dyDescent="0.25">
      <c r="A55" s="11"/>
      <c r="B55" s="7" t="s">
        <v>145</v>
      </c>
      <c r="C55" s="7" t="s">
        <v>146</v>
      </c>
      <c r="D55" s="7" t="s">
        <v>147</v>
      </c>
      <c r="E55" s="8">
        <v>13560</v>
      </c>
      <c r="F55" s="9">
        <f t="shared" si="0"/>
        <v>678</v>
      </c>
      <c r="G55" s="12">
        <v>45378</v>
      </c>
      <c r="H55" s="12">
        <f>G55+9</f>
        <v>45387</v>
      </c>
      <c r="I55" s="11"/>
    </row>
    <row r="56" spans="1:9" ht="38.25" x14ac:dyDescent="0.25">
      <c r="A56" s="11"/>
      <c r="B56" s="7" t="s">
        <v>148</v>
      </c>
      <c r="C56" s="7" t="s">
        <v>149</v>
      </c>
      <c r="D56" s="7" t="s">
        <v>150</v>
      </c>
      <c r="E56" s="8">
        <v>13860</v>
      </c>
      <c r="F56" s="9">
        <f t="shared" ref="F56:F71" si="1">ROUNDUP(E56/20,)</f>
        <v>693</v>
      </c>
      <c r="G56" s="12">
        <v>45378</v>
      </c>
      <c r="H56" s="12">
        <f>G56+12</f>
        <v>45390</v>
      </c>
      <c r="I56" s="11"/>
    </row>
    <row r="57" spans="1:9" ht="76.5" x14ac:dyDescent="0.25">
      <c r="A57" s="11"/>
      <c r="B57" s="7" t="s">
        <v>151</v>
      </c>
      <c r="C57" s="7" t="s">
        <v>152</v>
      </c>
      <c r="D57" s="7" t="s">
        <v>153</v>
      </c>
      <c r="E57" s="10">
        <v>3480</v>
      </c>
      <c r="F57" s="9">
        <f t="shared" si="1"/>
        <v>174</v>
      </c>
      <c r="G57" s="12">
        <v>45378</v>
      </c>
      <c r="H57" s="12">
        <f>G57+9</f>
        <v>45387</v>
      </c>
      <c r="I57" s="11"/>
    </row>
    <row r="58" spans="1:9" ht="51" x14ac:dyDescent="0.25">
      <c r="A58" s="11"/>
      <c r="B58" s="7" t="s">
        <v>193</v>
      </c>
      <c r="C58" s="7" t="s">
        <v>194</v>
      </c>
      <c r="D58" s="7" t="s">
        <v>195</v>
      </c>
      <c r="E58" s="10">
        <v>1680</v>
      </c>
      <c r="F58" s="9">
        <f t="shared" si="1"/>
        <v>84</v>
      </c>
      <c r="G58" s="12">
        <v>45378</v>
      </c>
      <c r="H58" s="12">
        <f>G58+6</f>
        <v>45384</v>
      </c>
      <c r="I58" s="11"/>
    </row>
    <row r="59" spans="1:9" ht="76.5" x14ac:dyDescent="0.25">
      <c r="A59" s="11"/>
      <c r="B59" s="7" t="s">
        <v>154</v>
      </c>
      <c r="C59" s="7" t="s">
        <v>155</v>
      </c>
      <c r="D59" s="7" t="s">
        <v>156</v>
      </c>
      <c r="E59" s="8">
        <v>11280</v>
      </c>
      <c r="F59" s="9">
        <f t="shared" si="1"/>
        <v>564</v>
      </c>
      <c r="G59" s="12">
        <v>45378</v>
      </c>
      <c r="H59" s="12">
        <f>G59+16</f>
        <v>45394</v>
      </c>
      <c r="I59" s="11"/>
    </row>
    <row r="60" spans="1:9" ht="76.5" x14ac:dyDescent="0.25">
      <c r="A60" s="11"/>
      <c r="B60" s="7" t="s">
        <v>157</v>
      </c>
      <c r="C60" s="7" t="s">
        <v>158</v>
      </c>
      <c r="D60" s="7" t="s">
        <v>159</v>
      </c>
      <c r="E60" s="8">
        <v>9840</v>
      </c>
      <c r="F60" s="9">
        <f t="shared" si="1"/>
        <v>492</v>
      </c>
      <c r="G60" s="12">
        <v>45378</v>
      </c>
      <c r="H60" s="12">
        <f>G60+4</f>
        <v>45382</v>
      </c>
      <c r="I60" s="11"/>
    </row>
    <row r="61" spans="1:9" ht="89.25" x14ac:dyDescent="0.25">
      <c r="A61" s="11"/>
      <c r="B61" s="7" t="s">
        <v>160</v>
      </c>
      <c r="C61" s="7" t="s">
        <v>161</v>
      </c>
      <c r="D61" s="7" t="s">
        <v>162</v>
      </c>
      <c r="E61" s="8">
        <v>13860</v>
      </c>
      <c r="F61" s="9">
        <f t="shared" si="1"/>
        <v>693</v>
      </c>
      <c r="G61" s="12">
        <v>45378</v>
      </c>
      <c r="H61" s="12">
        <f>G61+4</f>
        <v>45382</v>
      </c>
      <c r="I61" s="11"/>
    </row>
    <row r="62" spans="1:9" ht="89.25" x14ac:dyDescent="0.25">
      <c r="A62" s="11"/>
      <c r="B62" s="7" t="s">
        <v>163</v>
      </c>
      <c r="C62" s="7" t="s">
        <v>164</v>
      </c>
      <c r="D62" s="7" t="s">
        <v>165</v>
      </c>
      <c r="E62" s="8">
        <v>6060</v>
      </c>
      <c r="F62" s="9">
        <f t="shared" si="1"/>
        <v>303</v>
      </c>
      <c r="G62" s="12">
        <v>45378</v>
      </c>
      <c r="H62" s="12">
        <f>G62+9</f>
        <v>45387</v>
      </c>
      <c r="I62" s="11"/>
    </row>
    <row r="63" spans="1:9" ht="89.25" x14ac:dyDescent="0.25">
      <c r="A63" s="11"/>
      <c r="B63" s="7" t="s">
        <v>166</v>
      </c>
      <c r="C63" s="7" t="s">
        <v>167</v>
      </c>
      <c r="D63" s="7" t="s">
        <v>168</v>
      </c>
      <c r="E63" s="8">
        <v>420</v>
      </c>
      <c r="F63" s="9">
        <f t="shared" si="1"/>
        <v>21</v>
      </c>
      <c r="G63" s="12">
        <v>45378</v>
      </c>
      <c r="H63" s="12">
        <f>G63+4</f>
        <v>45382</v>
      </c>
      <c r="I63" s="11"/>
    </row>
    <row r="64" spans="1:9" ht="102" x14ac:dyDescent="0.25">
      <c r="A64" s="11"/>
      <c r="B64" s="7" t="s">
        <v>166</v>
      </c>
      <c r="C64" s="7" t="s">
        <v>196</v>
      </c>
      <c r="D64" s="7" t="s">
        <v>169</v>
      </c>
      <c r="E64" s="8">
        <v>540</v>
      </c>
      <c r="F64" s="9">
        <f t="shared" si="1"/>
        <v>27</v>
      </c>
      <c r="G64" s="12">
        <v>45378</v>
      </c>
      <c r="H64" s="12">
        <f>G64+4</f>
        <v>45382</v>
      </c>
      <c r="I64" s="11"/>
    </row>
    <row r="65" spans="1:9" ht="102" x14ac:dyDescent="0.25">
      <c r="A65" s="11"/>
      <c r="B65" s="7" t="s">
        <v>166</v>
      </c>
      <c r="C65" s="7" t="s">
        <v>197</v>
      </c>
      <c r="D65" s="7" t="s">
        <v>198</v>
      </c>
      <c r="E65" s="8">
        <v>120</v>
      </c>
      <c r="F65" s="9">
        <f t="shared" si="1"/>
        <v>6</v>
      </c>
      <c r="G65" s="12">
        <v>45378</v>
      </c>
      <c r="H65" s="12">
        <f>G65+10</f>
        <v>45388</v>
      </c>
      <c r="I65" s="11"/>
    </row>
    <row r="66" spans="1:9" ht="89.25" x14ac:dyDescent="0.25">
      <c r="A66" s="11"/>
      <c r="B66" s="7" t="s">
        <v>166</v>
      </c>
      <c r="C66" s="7" t="s">
        <v>170</v>
      </c>
      <c r="D66" s="7" t="s">
        <v>171</v>
      </c>
      <c r="E66" s="10">
        <v>360</v>
      </c>
      <c r="F66" s="9">
        <f>ROUNDUP(E66/20,)</f>
        <v>18</v>
      </c>
      <c r="G66" s="12">
        <v>45378</v>
      </c>
      <c r="H66" s="12">
        <f>G66+10</f>
        <v>45388</v>
      </c>
      <c r="I66" s="11"/>
    </row>
    <row r="67" spans="1:9" ht="76.5" x14ac:dyDescent="0.25">
      <c r="A67" s="11"/>
      <c r="B67" s="7" t="s">
        <v>166</v>
      </c>
      <c r="C67" s="7" t="s">
        <v>172</v>
      </c>
      <c r="D67" s="7" t="s">
        <v>173</v>
      </c>
      <c r="E67" s="10">
        <v>120</v>
      </c>
      <c r="F67" s="9">
        <f t="shared" si="1"/>
        <v>6</v>
      </c>
      <c r="G67" s="12">
        <v>45378</v>
      </c>
      <c r="H67" s="12">
        <f>G67+14</f>
        <v>45392</v>
      </c>
      <c r="I67" s="11"/>
    </row>
    <row r="68" spans="1:9" ht="89.25" x14ac:dyDescent="0.25">
      <c r="A68" s="11"/>
      <c r="B68" s="7" t="s">
        <v>166</v>
      </c>
      <c r="C68" s="7" t="s">
        <v>174</v>
      </c>
      <c r="D68" s="7" t="s">
        <v>175</v>
      </c>
      <c r="E68" s="10">
        <v>3120</v>
      </c>
      <c r="F68" s="9">
        <f t="shared" si="1"/>
        <v>156</v>
      </c>
      <c r="G68" s="12">
        <v>45378</v>
      </c>
      <c r="H68" s="12">
        <f>G68+14</f>
        <v>45392</v>
      </c>
      <c r="I68" s="11"/>
    </row>
    <row r="69" spans="1:9" ht="76.5" x14ac:dyDescent="0.25">
      <c r="A69" s="11"/>
      <c r="B69" s="7" t="s">
        <v>166</v>
      </c>
      <c r="C69" s="7" t="s">
        <v>199</v>
      </c>
      <c r="D69" s="7" t="s">
        <v>200</v>
      </c>
      <c r="E69" s="8">
        <v>120</v>
      </c>
      <c r="F69" s="9">
        <f t="shared" si="1"/>
        <v>6</v>
      </c>
      <c r="G69" s="12">
        <v>45378</v>
      </c>
      <c r="H69" s="12">
        <f>G69+10</f>
        <v>45388</v>
      </c>
      <c r="I69" s="11"/>
    </row>
    <row r="70" spans="1:9" ht="127.5" x14ac:dyDescent="0.25">
      <c r="A70" s="11"/>
      <c r="B70" s="7" t="s">
        <v>166</v>
      </c>
      <c r="C70" s="7" t="s">
        <v>176</v>
      </c>
      <c r="D70" s="7" t="s">
        <v>177</v>
      </c>
      <c r="E70" s="10">
        <v>360</v>
      </c>
      <c r="F70" s="9">
        <f t="shared" si="1"/>
        <v>18</v>
      </c>
      <c r="G70" s="12">
        <v>45378</v>
      </c>
      <c r="H70" s="12">
        <f>G70+10</f>
        <v>45388</v>
      </c>
      <c r="I70" s="11"/>
    </row>
    <row r="71" spans="1:9" ht="76.5" x14ac:dyDescent="0.25">
      <c r="A71" s="11"/>
      <c r="B71" s="7" t="s">
        <v>178</v>
      </c>
      <c r="C71" s="7" t="s">
        <v>179</v>
      </c>
      <c r="D71" s="7" t="s">
        <v>201</v>
      </c>
      <c r="E71" s="8">
        <v>480</v>
      </c>
      <c r="F71" s="9">
        <f t="shared" si="1"/>
        <v>24</v>
      </c>
      <c r="G71" s="12">
        <v>45378</v>
      </c>
      <c r="H71" s="12">
        <f>G71+14</f>
        <v>45392</v>
      </c>
      <c r="I71" s="11"/>
    </row>
  </sheetData>
  <autoFilter ref="A6:I6" xr:uid="{0F5AB464-4126-44E4-A445-D591F5EF055B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2024-03-21T08:36:35Z</dcterms:modified>
</cp:coreProperties>
</file>